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msm9449\git\lms\readme\"/>
    </mc:Choice>
  </mc:AlternateContent>
  <bookViews>
    <workbookView xWindow="0" yWindow="0" windowWidth="22080" windowHeight="6945" tabRatio="727" activeTab="8"/>
  </bookViews>
  <sheets>
    <sheet name="협의사항" sheetId="42" r:id="rId1"/>
    <sheet name="Context" sheetId="40" r:id="rId2"/>
    <sheet name="Db" sheetId="41" r:id="rId3"/>
    <sheet name="Table" sheetId="36" r:id="rId4"/>
    <sheet name="로직 수정 사항" sheetId="45" r:id="rId5"/>
    <sheet name="Table 변경" sheetId="43" r:id="rId6"/>
    <sheet name="Drop Table" sheetId="35" r:id="rId7"/>
    <sheet name="Data" sheetId="34" r:id="rId8"/>
    <sheet name="환경설정" sheetId="37" r:id="rId9"/>
    <sheet name="Sheet1" sheetId="39" r:id="rId10"/>
    <sheet name="Sheet2" sheetId="44" r:id="rId11"/>
  </sheets>
  <definedNames>
    <definedName name="_xlnm._FilterDatabase" localSheetId="3" hidden="1">Table!$A$1:$I$1</definedName>
  </definedNames>
  <calcPr calcId="162913"/>
</workbook>
</file>

<file path=xl/calcChain.xml><?xml version="1.0" encoding="utf-8"?>
<calcChain xmlns="http://schemas.openxmlformats.org/spreadsheetml/2006/main">
  <c r="G7" i="37" l="1"/>
  <c r="F7" i="37"/>
  <c r="G264" i="36" l="1"/>
  <c r="G740" i="36" l="1"/>
  <c r="G739" i="36"/>
  <c r="G742" i="36"/>
  <c r="G731" i="36"/>
  <c r="G741" i="36"/>
  <c r="G738" i="36"/>
  <c r="G737" i="36"/>
  <c r="G736" i="36"/>
  <c r="G735" i="36"/>
  <c r="G734" i="36"/>
  <c r="G733" i="36"/>
  <c r="G732" i="36"/>
  <c r="G730" i="36"/>
  <c r="G430" i="36" l="1"/>
  <c r="G201" i="36" l="1"/>
  <c r="G200" i="36" l="1"/>
  <c r="G192" i="34"/>
  <c r="B192" i="34"/>
  <c r="G185" i="34"/>
  <c r="B185" i="34"/>
  <c r="G178" i="34"/>
  <c r="B178" i="34"/>
  <c r="G191" i="34"/>
  <c r="B191" i="34"/>
  <c r="G190" i="34"/>
  <c r="B190" i="34"/>
  <c r="G189" i="34"/>
  <c r="B189" i="34"/>
  <c r="G188" i="34"/>
  <c r="B188" i="34"/>
  <c r="G187" i="34"/>
  <c r="B187" i="34"/>
  <c r="G184" i="34"/>
  <c r="B184" i="34"/>
  <c r="G183" i="34"/>
  <c r="B183" i="34"/>
  <c r="G182" i="34"/>
  <c r="B182" i="34"/>
  <c r="G181" i="34"/>
  <c r="B181" i="34"/>
  <c r="G180" i="34"/>
  <c r="B180" i="34"/>
  <c r="G284" i="36" l="1"/>
  <c r="G283" i="36"/>
  <c r="G282" i="36"/>
  <c r="G434" i="36"/>
  <c r="G433" i="36"/>
  <c r="G432" i="36"/>
  <c r="G281" i="36"/>
  <c r="G25" i="37"/>
  <c r="F25" i="37"/>
  <c r="G24" i="37"/>
  <c r="F24" i="37"/>
  <c r="G280" i="36"/>
  <c r="G724" i="36" l="1"/>
  <c r="G723" i="36"/>
  <c r="G729" i="36"/>
  <c r="G728" i="36"/>
  <c r="G727" i="36"/>
  <c r="G726" i="36"/>
  <c r="G725" i="36"/>
  <c r="G719" i="36"/>
  <c r="G721" i="36"/>
  <c r="G722" i="36"/>
  <c r="G720" i="36"/>
  <c r="G718" i="36"/>
  <c r="G18" i="37" l="1"/>
  <c r="F18" i="37"/>
  <c r="G711" i="36" l="1"/>
  <c r="G700" i="36"/>
  <c r="G705" i="36"/>
  <c r="G710" i="36"/>
  <c r="G699" i="36"/>
  <c r="G698" i="36"/>
  <c r="G704" i="36"/>
  <c r="G703" i="36"/>
  <c r="G709" i="36"/>
  <c r="G708" i="36"/>
  <c r="G240" i="34"/>
  <c r="B240" i="34"/>
  <c r="G239" i="34"/>
  <c r="B239" i="34"/>
  <c r="G238" i="34"/>
  <c r="B238" i="34"/>
  <c r="G707" i="36"/>
  <c r="G702" i="36"/>
  <c r="G694" i="36"/>
  <c r="G695" i="36"/>
  <c r="G696" i="36"/>
  <c r="G701" i="36"/>
  <c r="G706" i="36"/>
  <c r="G712" i="36"/>
  <c r="G697" i="36"/>
  <c r="G713" i="36"/>
  <c r="G714" i="36"/>
  <c r="G715" i="36"/>
  <c r="G693" i="36"/>
  <c r="G717" i="36"/>
  <c r="G716" i="36"/>
  <c r="G195" i="36"/>
  <c r="G188" i="36"/>
  <c r="G129" i="36" l="1"/>
  <c r="G140" i="36"/>
  <c r="G139" i="36"/>
  <c r="G138" i="36"/>
  <c r="G137" i="36"/>
  <c r="G136" i="36"/>
  <c r="G135" i="36"/>
  <c r="G134" i="36"/>
  <c r="G133" i="36"/>
  <c r="G132" i="36"/>
  <c r="G131" i="36"/>
  <c r="G130" i="36"/>
  <c r="G128" i="36"/>
  <c r="G127" i="36"/>
  <c r="G94" i="36"/>
  <c r="G83" i="36"/>
  <c r="G279" i="36" l="1"/>
  <c r="G431" i="36"/>
  <c r="D32" i="39" l="1"/>
  <c r="C32" i="39"/>
  <c r="B32" i="39"/>
  <c r="D31" i="39"/>
  <c r="C31" i="39"/>
  <c r="B31" i="39"/>
  <c r="D30" i="39"/>
  <c r="C30" i="39"/>
  <c r="B30" i="39"/>
  <c r="D29" i="39"/>
  <c r="C29" i="39"/>
  <c r="B29" i="39"/>
  <c r="D28" i="39"/>
  <c r="C28" i="39"/>
  <c r="B28" i="39"/>
  <c r="D27" i="39"/>
  <c r="C27" i="39"/>
  <c r="B27" i="39"/>
  <c r="D26" i="39"/>
  <c r="C26" i="39"/>
  <c r="B26" i="39"/>
  <c r="D25" i="39"/>
  <c r="C25" i="39"/>
  <c r="B25" i="39"/>
  <c r="D24" i="39"/>
  <c r="C24" i="39"/>
  <c r="B24" i="39"/>
  <c r="D23" i="39"/>
  <c r="C23" i="39"/>
  <c r="B23" i="39"/>
  <c r="D22" i="39"/>
  <c r="C22" i="39"/>
  <c r="B22" i="39"/>
  <c r="D21" i="39"/>
  <c r="C21" i="39"/>
  <c r="B21" i="39"/>
  <c r="D20" i="39"/>
  <c r="C20" i="39"/>
  <c r="B20" i="39"/>
  <c r="D19" i="39"/>
  <c r="C19" i="39"/>
  <c r="B19" i="39"/>
  <c r="D18" i="39"/>
  <c r="C18" i="39"/>
  <c r="B18" i="39"/>
  <c r="D17" i="39"/>
  <c r="C17" i="39"/>
  <c r="B17" i="39"/>
  <c r="D16" i="39"/>
  <c r="C16" i="39"/>
  <c r="B16" i="39"/>
  <c r="D15" i="39"/>
  <c r="C15" i="39"/>
  <c r="B15" i="39"/>
  <c r="D14" i="39"/>
  <c r="C14" i="39"/>
  <c r="B14" i="39"/>
  <c r="D13" i="39"/>
  <c r="C13" i="39"/>
  <c r="B13" i="39"/>
  <c r="D12" i="39"/>
  <c r="C12" i="39"/>
  <c r="B12" i="39"/>
  <c r="D11" i="39"/>
  <c r="C11" i="39"/>
  <c r="B11" i="39"/>
  <c r="D10" i="39"/>
  <c r="C10" i="39"/>
  <c r="B10" i="39"/>
  <c r="D9" i="39"/>
  <c r="C9" i="39"/>
  <c r="B9" i="39"/>
  <c r="D8" i="39"/>
  <c r="C8" i="39"/>
  <c r="B8" i="39"/>
  <c r="D7" i="39"/>
  <c r="C7" i="39"/>
  <c r="B7" i="39"/>
  <c r="D6" i="39"/>
  <c r="C6" i="39"/>
  <c r="B6" i="39"/>
  <c r="D5" i="39"/>
  <c r="C5" i="39"/>
  <c r="B5" i="39"/>
  <c r="D4" i="39"/>
  <c r="C4" i="39"/>
  <c r="B4" i="39"/>
  <c r="D3" i="39"/>
  <c r="C3" i="39"/>
  <c r="B3" i="39"/>
  <c r="D2" i="39"/>
  <c r="C2" i="39"/>
  <c r="B2" i="39"/>
  <c r="G23" i="37"/>
  <c r="F23" i="37"/>
  <c r="G22" i="37"/>
  <c r="F22" i="37"/>
  <c r="G21" i="37"/>
  <c r="F21" i="37"/>
  <c r="G20" i="37"/>
  <c r="F20" i="37"/>
  <c r="G19" i="37"/>
  <c r="F19" i="37"/>
  <c r="G17" i="37"/>
  <c r="F17" i="37"/>
  <c r="G16" i="37"/>
  <c r="F16" i="37"/>
  <c r="G15" i="37"/>
  <c r="F15" i="37"/>
  <c r="G14" i="37"/>
  <c r="F14" i="37"/>
  <c r="G13" i="37"/>
  <c r="F13" i="37"/>
  <c r="G12" i="37"/>
  <c r="F12" i="37"/>
  <c r="G11" i="37"/>
  <c r="F11" i="37"/>
  <c r="G10" i="37"/>
  <c r="F10" i="37"/>
  <c r="G9" i="37"/>
  <c r="F9" i="37"/>
  <c r="G8" i="37"/>
  <c r="F8" i="37"/>
  <c r="G6" i="37"/>
  <c r="F6" i="37"/>
  <c r="G5" i="37"/>
  <c r="F5" i="37"/>
  <c r="G4" i="37"/>
  <c r="F4" i="37"/>
  <c r="G3" i="37"/>
  <c r="F3" i="37"/>
  <c r="G236" i="34"/>
  <c r="B236" i="34"/>
  <c r="G235" i="34"/>
  <c r="B235" i="34"/>
  <c r="G234" i="34"/>
  <c r="B234" i="34"/>
  <c r="G232" i="34"/>
  <c r="B232" i="34"/>
  <c r="G231" i="34"/>
  <c r="B231" i="34"/>
  <c r="G229" i="34"/>
  <c r="B229" i="34"/>
  <c r="G228" i="34"/>
  <c r="B228" i="34"/>
  <c r="G227" i="34"/>
  <c r="B227" i="34"/>
  <c r="G226" i="34"/>
  <c r="B226" i="34"/>
  <c r="G224" i="34"/>
  <c r="B224" i="34"/>
  <c r="G223" i="34"/>
  <c r="B223" i="34"/>
  <c r="G221" i="34"/>
  <c r="B221" i="34"/>
  <c r="G220" i="34"/>
  <c r="B220" i="34"/>
  <c r="G219" i="34"/>
  <c r="B219" i="34"/>
  <c r="G218" i="34"/>
  <c r="B218" i="34"/>
  <c r="G209" i="34"/>
  <c r="B209" i="34"/>
  <c r="G208" i="34"/>
  <c r="B208" i="34"/>
  <c r="G206" i="34"/>
  <c r="B206" i="34"/>
  <c r="G205" i="34"/>
  <c r="B205" i="34"/>
  <c r="G203" i="34"/>
  <c r="B203" i="34"/>
  <c r="G202" i="34"/>
  <c r="B202" i="34"/>
  <c r="G201" i="34"/>
  <c r="B201" i="34"/>
  <c r="G199" i="34"/>
  <c r="B199" i="34"/>
  <c r="G198" i="34"/>
  <c r="B198" i="34"/>
  <c r="G197" i="34"/>
  <c r="B197" i="34"/>
  <c r="G196" i="34"/>
  <c r="B196" i="34"/>
  <c r="G195" i="34"/>
  <c r="B195" i="34"/>
  <c r="G177" i="34"/>
  <c r="B177" i="34"/>
  <c r="G176" i="34"/>
  <c r="B176" i="34"/>
  <c r="G175" i="34"/>
  <c r="B175" i="34"/>
  <c r="G174" i="34"/>
  <c r="B174" i="34"/>
  <c r="G173" i="34"/>
  <c r="B173" i="34"/>
  <c r="G168" i="34"/>
  <c r="B168" i="34"/>
  <c r="G167" i="34"/>
  <c r="B167" i="34"/>
  <c r="G166" i="34"/>
  <c r="B166" i="34"/>
  <c r="G165" i="34"/>
  <c r="B165" i="34"/>
  <c r="G164" i="34"/>
  <c r="B164" i="34"/>
  <c r="G163" i="34"/>
  <c r="B163" i="34"/>
  <c r="G162" i="34"/>
  <c r="B162" i="34"/>
  <c r="G155" i="34"/>
  <c r="B155" i="34"/>
  <c r="G154" i="34"/>
  <c r="B154" i="34"/>
  <c r="G153" i="34"/>
  <c r="B153" i="34"/>
  <c r="G152" i="34"/>
  <c r="B152" i="34"/>
  <c r="G151" i="34"/>
  <c r="B151" i="34"/>
  <c r="G150" i="34"/>
  <c r="B150" i="34"/>
  <c r="G149" i="34"/>
  <c r="B149" i="34"/>
  <c r="G148" i="34"/>
  <c r="B148" i="34"/>
  <c r="G147" i="34"/>
  <c r="B147" i="34"/>
  <c r="G146" i="34"/>
  <c r="B146" i="34"/>
  <c r="G145" i="34"/>
  <c r="B145" i="34"/>
  <c r="G144" i="34"/>
  <c r="B144" i="34"/>
  <c r="G143" i="34"/>
  <c r="B143" i="34"/>
  <c r="G142" i="34"/>
  <c r="B142" i="34"/>
  <c r="G141" i="34"/>
  <c r="B141" i="34"/>
  <c r="G140" i="34"/>
  <c r="B140" i="34"/>
  <c r="G139" i="34"/>
  <c r="B139" i="34"/>
  <c r="G134" i="34"/>
  <c r="B134" i="34"/>
  <c r="G133" i="34"/>
  <c r="B133" i="34"/>
  <c r="B129" i="34"/>
  <c r="B128" i="34"/>
  <c r="B127" i="34"/>
  <c r="B126" i="34"/>
  <c r="B125" i="34"/>
  <c r="B124" i="34"/>
  <c r="B123" i="34"/>
  <c r="B122" i="34"/>
  <c r="B121" i="34"/>
  <c r="B120" i="34"/>
  <c r="B116" i="34"/>
  <c r="B115" i="34"/>
  <c r="B114" i="34"/>
  <c r="B113" i="34"/>
  <c r="B112" i="34"/>
  <c r="B111" i="34"/>
  <c r="B110" i="34"/>
  <c r="B109" i="34"/>
  <c r="B108" i="34"/>
  <c r="B107" i="34"/>
  <c r="B106" i="34"/>
  <c r="B105" i="34"/>
  <c r="B104" i="34"/>
  <c r="B103" i="34"/>
  <c r="B102" i="34"/>
  <c r="B101" i="34"/>
  <c r="B100" i="34"/>
  <c r="B99" i="34"/>
  <c r="B98" i="34"/>
  <c r="B97" i="34"/>
  <c r="B96" i="34"/>
  <c r="B95" i="34"/>
  <c r="B94" i="34"/>
  <c r="B93" i="34"/>
  <c r="B92" i="34"/>
  <c r="B91" i="34"/>
  <c r="B90" i="34"/>
  <c r="B89" i="34"/>
  <c r="B88" i="34"/>
  <c r="B87" i="34"/>
  <c r="B86" i="34"/>
  <c r="B85" i="34"/>
  <c r="B84" i="34"/>
  <c r="B83" i="34"/>
  <c r="B82" i="34"/>
  <c r="B81" i="34"/>
  <c r="B80" i="34"/>
  <c r="B79" i="34"/>
  <c r="B78" i="34"/>
  <c r="B77" i="34"/>
  <c r="B76" i="34"/>
  <c r="B75" i="34"/>
  <c r="B74" i="34"/>
  <c r="B70" i="34"/>
  <c r="B69" i="34"/>
  <c r="B68" i="34"/>
  <c r="B67" i="34"/>
  <c r="B66" i="34"/>
  <c r="B65" i="34"/>
  <c r="B64" i="34"/>
  <c r="B63" i="34"/>
  <c r="B62" i="34"/>
  <c r="B61" i="34"/>
  <c r="B60" i="34"/>
  <c r="B59" i="34"/>
  <c r="B58" i="34"/>
  <c r="B57" i="34"/>
  <c r="B56" i="34"/>
  <c r="B55" i="34"/>
  <c r="B54" i="34"/>
  <c r="B53" i="34"/>
  <c r="B49" i="34"/>
  <c r="B48" i="34"/>
  <c r="B47" i="34"/>
  <c r="B46" i="34"/>
  <c r="B45" i="34"/>
  <c r="B44" i="34"/>
  <c r="B43" i="34"/>
  <c r="B39" i="34"/>
  <c r="B38" i="34"/>
  <c r="B37" i="34"/>
  <c r="B33" i="34"/>
  <c r="B32" i="34"/>
  <c r="B31" i="34"/>
  <c r="B27" i="34"/>
  <c r="B26" i="34"/>
  <c r="B25" i="34"/>
  <c r="E24" i="34"/>
  <c r="B24" i="34"/>
  <c r="E23" i="34"/>
  <c r="B23" i="34" s="1"/>
  <c r="E22" i="34"/>
  <c r="B22" i="34"/>
  <c r="E21" i="34"/>
  <c r="B21" i="34"/>
  <c r="E20" i="34"/>
  <c r="B20" i="34"/>
  <c r="E19" i="34"/>
  <c r="B19" i="34" s="1"/>
  <c r="E18" i="34"/>
  <c r="B18" i="34"/>
  <c r="E17" i="34"/>
  <c r="B17" i="34"/>
  <c r="E16" i="34"/>
  <c r="B16" i="34"/>
  <c r="E15" i="34"/>
  <c r="B15" i="34" s="1"/>
  <c r="E14" i="34"/>
  <c r="B14" i="34"/>
  <c r="E13" i="34"/>
  <c r="B13" i="34"/>
  <c r="E12" i="34"/>
  <c r="B12" i="34"/>
  <c r="E11" i="34"/>
  <c r="B11" i="34" s="1"/>
  <c r="E10" i="34"/>
  <c r="B10" i="34"/>
  <c r="E9" i="34"/>
  <c r="B9" i="34"/>
  <c r="E8" i="34"/>
  <c r="B8" i="34"/>
  <c r="E7" i="34"/>
  <c r="B7" i="34" s="1"/>
  <c r="B6" i="34"/>
  <c r="B5" i="34"/>
  <c r="B4" i="34"/>
  <c r="B3" i="34"/>
  <c r="B41" i="35"/>
  <c r="B40" i="35"/>
  <c r="B39" i="35"/>
  <c r="B38" i="35"/>
  <c r="B37" i="35"/>
  <c r="B36" i="35"/>
  <c r="B35" i="35"/>
  <c r="B34" i="35"/>
  <c r="B33" i="35"/>
  <c r="B32" i="35"/>
  <c r="B31" i="35"/>
  <c r="B30" i="35"/>
  <c r="B29" i="35"/>
  <c r="B28" i="35"/>
  <c r="B27" i="35"/>
  <c r="B26" i="35"/>
  <c r="B25" i="35"/>
  <c r="B24" i="35"/>
  <c r="B23" i="35"/>
  <c r="B22" i="35"/>
  <c r="B21" i="35"/>
  <c r="B20" i="35"/>
  <c r="B19" i="35"/>
  <c r="B18" i="35"/>
  <c r="B17" i="35"/>
  <c r="B16" i="35"/>
  <c r="B15" i="35"/>
  <c r="B14" i="35"/>
  <c r="B13" i="35"/>
  <c r="B12" i="35"/>
  <c r="B11" i="35"/>
  <c r="B10" i="35"/>
  <c r="B9" i="35"/>
  <c r="B8" i="35"/>
  <c r="B7" i="35"/>
  <c r="B6" i="35"/>
  <c r="B5" i="35"/>
  <c r="B4" i="35"/>
  <c r="B3" i="35"/>
  <c r="B2" i="35"/>
  <c r="B1" i="35"/>
  <c r="G692" i="36"/>
  <c r="G691" i="36"/>
  <c r="G690" i="36"/>
  <c r="G689" i="36"/>
  <c r="G688" i="36"/>
  <c r="G687" i="36"/>
  <c r="G686" i="36"/>
  <c r="G685" i="36"/>
  <c r="G684" i="36"/>
  <c r="G683" i="36"/>
  <c r="G682" i="36"/>
  <c r="G681" i="36"/>
  <c r="G680" i="36"/>
  <c r="G679" i="36"/>
  <c r="G678" i="36"/>
  <c r="G677" i="36"/>
  <c r="G676" i="36"/>
  <c r="G675" i="36"/>
  <c r="G674" i="36"/>
  <c r="G673" i="36"/>
  <c r="G672" i="36"/>
  <c r="G671" i="36"/>
  <c r="G670" i="36"/>
  <c r="G669" i="36"/>
  <c r="G668" i="36"/>
  <c r="G667" i="36"/>
  <c r="G666" i="36"/>
  <c r="G665" i="36"/>
  <c r="G664" i="36"/>
  <c r="G663" i="36"/>
  <c r="G662" i="36"/>
  <c r="G661" i="36"/>
  <c r="G660" i="36"/>
  <c r="G659" i="36"/>
  <c r="G658" i="36"/>
  <c r="G657" i="36"/>
  <c r="G656" i="36"/>
  <c r="G655" i="36"/>
  <c r="G654" i="36"/>
  <c r="G653" i="36"/>
  <c r="G652" i="36"/>
  <c r="G651" i="36"/>
  <c r="G650" i="36"/>
  <c r="G649" i="36"/>
  <c r="G648" i="36"/>
  <c r="G647" i="36"/>
  <c r="G646" i="36"/>
  <c r="G645" i="36"/>
  <c r="G644" i="36"/>
  <c r="G643" i="36"/>
  <c r="G642" i="36"/>
  <c r="G641" i="36"/>
  <c r="G640" i="36"/>
  <c r="G639" i="36"/>
  <c r="G638" i="36"/>
  <c r="G637" i="36"/>
  <c r="G636" i="36"/>
  <c r="G635" i="36"/>
  <c r="G634" i="36"/>
  <c r="G633" i="36"/>
  <c r="G632" i="36"/>
  <c r="G631" i="36"/>
  <c r="G630" i="36"/>
  <c r="G629" i="36"/>
  <c r="G628" i="36"/>
  <c r="G627" i="36"/>
  <c r="G626" i="36"/>
  <c r="G625" i="36"/>
  <c r="G624" i="36"/>
  <c r="G623" i="36"/>
  <c r="G622" i="36"/>
  <c r="G621" i="36"/>
  <c r="G620" i="36"/>
  <c r="G619" i="36"/>
  <c r="G618" i="36"/>
  <c r="G617" i="36"/>
  <c r="G616" i="36"/>
  <c r="G615" i="36"/>
  <c r="G614" i="36"/>
  <c r="G613" i="36"/>
  <c r="G612" i="36"/>
  <c r="G611" i="36"/>
  <c r="G610" i="36"/>
  <c r="G609" i="36"/>
  <c r="G608" i="36"/>
  <c r="G607" i="36"/>
  <c r="G606" i="36"/>
  <c r="G605" i="36"/>
  <c r="G604" i="36"/>
  <c r="G603" i="36"/>
  <c r="G602" i="36"/>
  <c r="G601" i="36"/>
  <c r="G600" i="36"/>
  <c r="G599" i="36"/>
  <c r="G598" i="36"/>
  <c r="G597" i="36"/>
  <c r="G596" i="36"/>
  <c r="G595" i="36"/>
  <c r="G594" i="36"/>
  <c r="G593" i="36"/>
  <c r="G592" i="36"/>
  <c r="G591" i="36"/>
  <c r="G590" i="36"/>
  <c r="G589" i="36"/>
  <c r="G588" i="36"/>
  <c r="G587" i="36"/>
  <c r="G586" i="36"/>
  <c r="G585" i="36"/>
  <c r="G584" i="36"/>
  <c r="G583" i="36"/>
  <c r="G582" i="36"/>
  <c r="G581" i="36"/>
  <c r="G580" i="36"/>
  <c r="G579" i="36"/>
  <c r="G578" i="36"/>
  <c r="G577" i="36"/>
  <c r="G576" i="36"/>
  <c r="G575" i="36"/>
  <c r="G574" i="36"/>
  <c r="G573" i="36"/>
  <c r="G572" i="36"/>
  <c r="G571" i="36"/>
  <c r="G570" i="36"/>
  <c r="G569" i="36"/>
  <c r="G568" i="36"/>
  <c r="G567" i="36"/>
  <c r="G566" i="36"/>
  <c r="G565" i="36"/>
  <c r="G564" i="36"/>
  <c r="G563" i="36"/>
  <c r="G562" i="36"/>
  <c r="G561" i="36"/>
  <c r="G560" i="36"/>
  <c r="G559" i="36"/>
  <c r="G558" i="36"/>
  <c r="G557" i="36"/>
  <c r="G556" i="36"/>
  <c r="G555" i="36"/>
  <c r="G554" i="36"/>
  <c r="G553" i="36"/>
  <c r="G552" i="36"/>
  <c r="G551" i="36"/>
  <c r="G550" i="36"/>
  <c r="G549" i="36"/>
  <c r="G548" i="36"/>
  <c r="G547" i="36"/>
  <c r="G546" i="36"/>
  <c r="G545" i="36"/>
  <c r="G544" i="36"/>
  <c r="G543" i="36"/>
  <c r="G542" i="36"/>
  <c r="G541" i="36"/>
  <c r="G540" i="36"/>
  <c r="G539" i="36"/>
  <c r="G538" i="36"/>
  <c r="G537" i="36"/>
  <c r="G536" i="36"/>
  <c r="G535" i="36"/>
  <c r="G534" i="36"/>
  <c r="G533" i="36"/>
  <c r="G532" i="36"/>
  <c r="G531" i="36"/>
  <c r="G530" i="36"/>
  <c r="G529" i="36"/>
  <c r="G528" i="36"/>
  <c r="G527" i="36"/>
  <c r="G526" i="36"/>
  <c r="G525" i="36"/>
  <c r="G524" i="36"/>
  <c r="G523" i="36"/>
  <c r="G522" i="36"/>
  <c r="G521" i="36"/>
  <c r="G520" i="36"/>
  <c r="G519" i="36"/>
  <c r="G518" i="36"/>
  <c r="G517" i="36"/>
  <c r="G516" i="36"/>
  <c r="G515" i="36"/>
  <c r="G514" i="36"/>
  <c r="G513" i="36"/>
  <c r="G512" i="36"/>
  <c r="G511" i="36"/>
  <c r="G510" i="36"/>
  <c r="G509" i="36"/>
  <c r="G508" i="36"/>
  <c r="G507" i="36"/>
  <c r="G506" i="36"/>
  <c r="G505" i="36"/>
  <c r="G504" i="36"/>
  <c r="G503" i="36"/>
  <c r="G502" i="36"/>
  <c r="G501" i="36"/>
  <c r="G500" i="36"/>
  <c r="G499" i="36"/>
  <c r="G498" i="36"/>
  <c r="G497" i="36"/>
  <c r="G496" i="36"/>
  <c r="G495" i="36"/>
  <c r="G494" i="36"/>
  <c r="G493" i="36"/>
  <c r="G492" i="36"/>
  <c r="G491" i="36"/>
  <c r="G490" i="36"/>
  <c r="G489" i="36"/>
  <c r="G488" i="36"/>
  <c r="G487" i="36"/>
  <c r="G486" i="36"/>
  <c r="G485" i="36"/>
  <c r="G484" i="36"/>
  <c r="G483" i="36"/>
  <c r="G482" i="36"/>
  <c r="G481" i="36"/>
  <c r="G480" i="36"/>
  <c r="G479" i="36"/>
  <c r="G478" i="36"/>
  <c r="G477" i="36"/>
  <c r="G476" i="36"/>
  <c r="G475" i="36"/>
  <c r="G474" i="36"/>
  <c r="G473" i="36"/>
  <c r="G472" i="36"/>
  <c r="G471" i="36"/>
  <c r="G470" i="36"/>
  <c r="G469" i="36"/>
  <c r="G468" i="36"/>
  <c r="G467" i="36"/>
  <c r="G466" i="36"/>
  <c r="G465" i="36"/>
  <c r="G464" i="36"/>
  <c r="G463" i="36"/>
  <c r="G462" i="36"/>
  <c r="G461" i="36"/>
  <c r="G460" i="36"/>
  <c r="G459" i="36"/>
  <c r="G458" i="36"/>
  <c r="G457" i="36"/>
  <c r="G456" i="36"/>
  <c r="G455" i="36"/>
  <c r="G454" i="36"/>
  <c r="G453" i="36"/>
  <c r="G452" i="36"/>
  <c r="G451" i="36"/>
  <c r="G450" i="36"/>
  <c r="G449" i="36"/>
  <c r="G448" i="36"/>
  <c r="G447" i="36"/>
  <c r="G446" i="36"/>
  <c r="G445" i="36"/>
  <c r="G444" i="36"/>
  <c r="G443" i="36"/>
  <c r="G442" i="36"/>
  <c r="G441" i="36"/>
  <c r="G440" i="36"/>
  <c r="G439" i="36"/>
  <c r="G438" i="36"/>
  <c r="G437" i="36"/>
  <c r="G436" i="36"/>
  <c r="G435" i="36"/>
  <c r="G429" i="36"/>
  <c r="G428" i="36"/>
  <c r="G427" i="36"/>
  <c r="G426" i="36"/>
  <c r="G425" i="36"/>
  <c r="G424" i="36"/>
  <c r="G423" i="36"/>
  <c r="G422" i="36"/>
  <c r="G421" i="36"/>
  <c r="G420" i="36"/>
  <c r="G419" i="36"/>
  <c r="G418" i="36"/>
  <c r="G417" i="36"/>
  <c r="G416" i="36"/>
  <c r="G415" i="36"/>
  <c r="G414" i="36"/>
  <c r="G413" i="36"/>
  <c r="G412" i="36"/>
  <c r="G411" i="36"/>
  <c r="G410" i="36"/>
  <c r="G409" i="36"/>
  <c r="G408" i="36"/>
  <c r="G407" i="36"/>
  <c r="G406" i="36"/>
  <c r="G405" i="36"/>
  <c r="G404" i="36"/>
  <c r="G403" i="36"/>
  <c r="G402" i="36"/>
  <c r="G401" i="36"/>
  <c r="G400" i="36"/>
  <c r="G399" i="36"/>
  <c r="G398" i="36"/>
  <c r="G397" i="36"/>
  <c r="G396" i="36"/>
  <c r="G395" i="36"/>
  <c r="G394" i="36"/>
  <c r="G393" i="36"/>
  <c r="G392" i="36"/>
  <c r="G391" i="36"/>
  <c r="G390" i="36"/>
  <c r="G389" i="36"/>
  <c r="G388" i="36"/>
  <c r="G387" i="36"/>
  <c r="G386" i="36"/>
  <c r="G385" i="36"/>
  <c r="G384" i="36"/>
  <c r="G383" i="36"/>
  <c r="G382" i="36"/>
  <c r="G381" i="36"/>
  <c r="G380" i="36"/>
  <c r="G379" i="36"/>
  <c r="G378" i="36"/>
  <c r="G377" i="36"/>
  <c r="G376" i="36"/>
  <c r="G375" i="36"/>
  <c r="G374" i="36"/>
  <c r="G373" i="36"/>
  <c r="G372" i="36"/>
  <c r="G371" i="36"/>
  <c r="G370" i="36"/>
  <c r="G369" i="36"/>
  <c r="G368" i="36"/>
  <c r="G367" i="36"/>
  <c r="G366" i="36"/>
  <c r="G365" i="36"/>
  <c r="G364" i="36"/>
  <c r="G363" i="36"/>
  <c r="G362" i="36"/>
  <c r="G361" i="36"/>
  <c r="G360" i="36"/>
  <c r="G359" i="36"/>
  <c r="G358" i="36"/>
  <c r="G357" i="36"/>
  <c r="G356" i="36"/>
  <c r="G355" i="36"/>
  <c r="G354" i="36"/>
  <c r="G353" i="36"/>
  <c r="G352" i="36"/>
  <c r="G351" i="36"/>
  <c r="G350" i="36"/>
  <c r="G349" i="36"/>
  <c r="G348" i="36"/>
  <c r="G347" i="36"/>
  <c r="G346" i="36"/>
  <c r="G345" i="36"/>
  <c r="G344" i="36"/>
  <c r="G343" i="36"/>
  <c r="G342" i="36"/>
  <c r="G341" i="36"/>
  <c r="G340" i="36"/>
  <c r="G339" i="36"/>
  <c r="G338" i="36"/>
  <c r="G337" i="36"/>
  <c r="G336" i="36"/>
  <c r="G335" i="36"/>
  <c r="G334" i="36"/>
  <c r="G333" i="36"/>
  <c r="G332" i="36"/>
  <c r="G331" i="36"/>
  <c r="G330" i="36"/>
  <c r="G329" i="36"/>
  <c r="G328" i="36"/>
  <c r="G327" i="36"/>
  <c r="G326" i="36"/>
  <c r="G325" i="36"/>
  <c r="G324" i="36"/>
  <c r="G323" i="36"/>
  <c r="G322" i="36"/>
  <c r="G321" i="36"/>
  <c r="G320" i="36"/>
  <c r="G319" i="36"/>
  <c r="G318" i="36"/>
  <c r="G317" i="36"/>
  <c r="G316" i="36"/>
  <c r="G315" i="36"/>
  <c r="G314" i="36"/>
  <c r="G313" i="36"/>
  <c r="G312" i="36"/>
  <c r="G311" i="36"/>
  <c r="G310" i="36"/>
  <c r="G309" i="36"/>
  <c r="G308" i="36"/>
  <c r="G307" i="36"/>
  <c r="G306" i="36"/>
  <c r="G305" i="36"/>
  <c r="G304" i="36"/>
  <c r="G303" i="36"/>
  <c r="G302" i="36"/>
  <c r="G301" i="36"/>
  <c r="G300" i="36"/>
  <c r="G299" i="36"/>
  <c r="G298" i="36"/>
  <c r="G297" i="36"/>
  <c r="G296" i="36"/>
  <c r="G295" i="36"/>
  <c r="G294" i="36"/>
  <c r="G293" i="36"/>
  <c r="G292" i="36"/>
  <c r="G291" i="36"/>
  <c r="G290" i="36"/>
  <c r="G289" i="36"/>
  <c r="G288" i="36"/>
  <c r="G287" i="36"/>
  <c r="G286" i="36"/>
  <c r="G285" i="36"/>
  <c r="G278" i="36"/>
  <c r="G265" i="36"/>
  <c r="G277" i="36"/>
  <c r="G276" i="36"/>
  <c r="G275" i="36"/>
  <c r="G274" i="36"/>
  <c r="G273" i="36"/>
  <c r="G272" i="36"/>
  <c r="G271" i="36"/>
  <c r="G270" i="36"/>
  <c r="G269" i="36"/>
  <c r="G268" i="36"/>
  <c r="G267" i="36"/>
  <c r="G266" i="36"/>
  <c r="G263" i="36"/>
  <c r="G262" i="36"/>
  <c r="G261" i="36"/>
  <c r="G260" i="36"/>
  <c r="G259" i="36"/>
  <c r="G258" i="36"/>
  <c r="G257" i="36"/>
  <c r="G256" i="36"/>
  <c r="G255" i="36"/>
  <c r="G254" i="36"/>
  <c r="G253" i="36"/>
  <c r="G252" i="36"/>
  <c r="G251" i="36"/>
  <c r="G250" i="36"/>
  <c r="G249" i="36"/>
  <c r="G248" i="36"/>
  <c r="G247" i="36"/>
  <c r="G246" i="36"/>
  <c r="G245" i="36"/>
  <c r="G244" i="36"/>
  <c r="G243" i="36"/>
  <c r="G242" i="36"/>
  <c r="G241" i="36"/>
  <c r="G240" i="36"/>
  <c r="G239" i="36"/>
  <c r="G238" i="36"/>
  <c r="G237" i="36"/>
  <c r="G236" i="36"/>
  <c r="G235" i="36"/>
  <c r="G234" i="36"/>
  <c r="G233" i="36"/>
  <c r="G232" i="36"/>
  <c r="G231" i="36"/>
  <c r="G230" i="36"/>
  <c r="G229" i="36"/>
  <c r="G228" i="36"/>
  <c r="G227" i="36"/>
  <c r="G226" i="36"/>
  <c r="G225" i="36"/>
  <c r="G224" i="36"/>
  <c r="G223" i="36"/>
  <c r="G222" i="36"/>
  <c r="G221" i="36"/>
  <c r="G220" i="36"/>
  <c r="G219" i="36"/>
  <c r="G218" i="36"/>
  <c r="G217" i="36"/>
  <c r="G216" i="36"/>
  <c r="G215" i="36"/>
  <c r="G214" i="36"/>
  <c r="G213" i="36"/>
  <c r="G212" i="36"/>
  <c r="G211" i="36"/>
  <c r="G210" i="36"/>
  <c r="G209" i="36"/>
  <c r="G208" i="36"/>
  <c r="G207" i="36"/>
  <c r="G206" i="36"/>
  <c r="G205" i="36"/>
  <c r="G204" i="36"/>
  <c r="G203" i="36"/>
  <c r="G202" i="36"/>
  <c r="G199" i="36"/>
  <c r="G198" i="36"/>
  <c r="G197" i="36"/>
  <c r="G196" i="36"/>
  <c r="G194" i="36"/>
  <c r="G193" i="36"/>
  <c r="G192" i="36"/>
  <c r="G191" i="36"/>
  <c r="G190" i="36"/>
  <c r="G189" i="36"/>
  <c r="G187" i="36"/>
  <c r="G186" i="36"/>
  <c r="G185" i="36"/>
  <c r="G184" i="36"/>
  <c r="G183" i="36"/>
  <c r="G182" i="36"/>
  <c r="G181" i="36"/>
  <c r="G180" i="36"/>
  <c r="G179" i="36"/>
  <c r="G178" i="36"/>
  <c r="G177" i="36"/>
  <c r="G176" i="36"/>
  <c r="G175" i="36"/>
  <c r="G174" i="36"/>
  <c r="G173" i="36"/>
  <c r="G172" i="36"/>
  <c r="G171" i="36"/>
  <c r="G170" i="36"/>
  <c r="G169" i="36"/>
  <c r="G168" i="36"/>
  <c r="G167" i="36"/>
  <c r="G166" i="36"/>
  <c r="G165" i="36"/>
  <c r="G164" i="36"/>
  <c r="G163" i="36"/>
  <c r="G162" i="36"/>
  <c r="G161" i="36"/>
  <c r="G160" i="36"/>
  <c r="G159" i="36"/>
  <c r="G158" i="36"/>
  <c r="G157" i="36"/>
  <c r="G156" i="36"/>
  <c r="G155" i="36"/>
  <c r="G154" i="36"/>
  <c r="G153" i="36"/>
  <c r="G152" i="36"/>
  <c r="G151" i="36"/>
  <c r="G150" i="36"/>
  <c r="G149" i="36"/>
  <c r="G148" i="36"/>
  <c r="G147" i="36"/>
  <c r="G146" i="36"/>
  <c r="G145" i="36"/>
  <c r="G144" i="36"/>
  <c r="G143" i="36"/>
  <c r="G142" i="36"/>
  <c r="G141" i="36"/>
  <c r="G126" i="36"/>
  <c r="G125" i="36"/>
  <c r="G124" i="36"/>
  <c r="G123" i="36"/>
  <c r="G122" i="36"/>
  <c r="G121" i="36"/>
  <c r="G120" i="36"/>
  <c r="G119" i="36"/>
  <c r="G118" i="36"/>
  <c r="G117" i="36"/>
  <c r="G116" i="36"/>
  <c r="G115" i="36"/>
  <c r="G114" i="36"/>
  <c r="G113" i="36"/>
  <c r="G112" i="36"/>
  <c r="G111" i="36"/>
  <c r="G110" i="36"/>
  <c r="G109" i="36"/>
  <c r="G108" i="36"/>
  <c r="G107" i="36"/>
  <c r="G106" i="36"/>
  <c r="G105" i="36"/>
  <c r="G104" i="36"/>
  <c r="G103" i="36"/>
  <c r="G102" i="36"/>
  <c r="G101" i="36"/>
  <c r="G100" i="36"/>
  <c r="G99" i="36"/>
  <c r="G98" i="36"/>
  <c r="G97" i="36"/>
  <c r="G96" i="36"/>
  <c r="G95" i="36"/>
  <c r="G93" i="36"/>
  <c r="G92" i="36"/>
  <c r="G91" i="36"/>
  <c r="G90" i="36"/>
  <c r="G89" i="36"/>
  <c r="G88" i="36"/>
  <c r="G87" i="36"/>
  <c r="G86" i="36"/>
  <c r="G85" i="36"/>
  <c r="G84" i="36"/>
  <c r="G82" i="36"/>
  <c r="G81" i="36"/>
  <c r="G80" i="36"/>
  <c r="G79" i="36"/>
  <c r="G78" i="36"/>
  <c r="G77" i="36"/>
  <c r="G76" i="36"/>
  <c r="G75" i="36"/>
  <c r="G74" i="36"/>
  <c r="G73" i="36"/>
  <c r="G72" i="36"/>
  <c r="G71" i="36"/>
  <c r="G70" i="36"/>
  <c r="G69" i="36"/>
  <c r="G68" i="36"/>
  <c r="G67" i="36"/>
  <c r="G66" i="36"/>
  <c r="G65" i="36"/>
  <c r="G64" i="36"/>
  <c r="G63" i="36"/>
  <c r="G62" i="36"/>
  <c r="G61" i="36"/>
  <c r="G60" i="36"/>
  <c r="G59" i="36"/>
  <c r="G58" i="36"/>
  <c r="G57" i="36"/>
  <c r="G56" i="36"/>
  <c r="G55" i="36"/>
  <c r="G54" i="36"/>
  <c r="G53" i="36"/>
  <c r="G52" i="36"/>
  <c r="G51" i="36"/>
  <c r="G50" i="36"/>
  <c r="G49" i="36"/>
  <c r="G48" i="36"/>
  <c r="G47" i="36"/>
  <c r="G46" i="36"/>
  <c r="G45" i="36"/>
  <c r="G44" i="36"/>
  <c r="G43" i="36"/>
  <c r="G42" i="36"/>
  <c r="G41" i="36"/>
  <c r="G40" i="36"/>
  <c r="G39" i="36"/>
  <c r="G38" i="36"/>
  <c r="G37" i="36"/>
  <c r="G36" i="36"/>
  <c r="G35" i="36"/>
  <c r="G34" i="36"/>
  <c r="G33" i="36"/>
  <c r="G32" i="36"/>
  <c r="G31" i="36"/>
  <c r="G30" i="36"/>
  <c r="G29" i="36"/>
  <c r="K28" i="36"/>
  <c r="G28" i="36"/>
  <c r="K27" i="36"/>
  <c r="G27" i="36"/>
  <c r="K26" i="36"/>
  <c r="G26" i="36"/>
  <c r="K25" i="36"/>
  <c r="G25" i="36"/>
  <c r="K24" i="36"/>
  <c r="G24" i="36"/>
  <c r="K23" i="36"/>
  <c r="G23" i="36"/>
  <c r="K22" i="36"/>
  <c r="G22" i="36"/>
  <c r="G21" i="36"/>
  <c r="K20" i="36"/>
  <c r="G20" i="36"/>
  <c r="G19" i="36"/>
  <c r="K18" i="36"/>
  <c r="J18" i="36"/>
  <c r="G18" i="36"/>
  <c r="G17" i="36"/>
  <c r="K16" i="36"/>
  <c r="G16" i="36"/>
  <c r="K15" i="36"/>
  <c r="G15" i="36"/>
  <c r="K14" i="36"/>
  <c r="G14" i="36"/>
  <c r="K13" i="36"/>
  <c r="G13" i="36"/>
  <c r="G12" i="36"/>
  <c r="G11" i="36"/>
  <c r="G10" i="36"/>
  <c r="G9" i="36"/>
  <c r="G8" i="36"/>
  <c r="G7" i="36"/>
  <c r="G6" i="36"/>
  <c r="G5" i="36"/>
  <c r="G4" i="36"/>
  <c r="G3" i="36"/>
  <c r="G2" i="36"/>
</calcChain>
</file>

<file path=xl/comments1.xml><?xml version="1.0" encoding="utf-8"?>
<comments xmlns="http://schemas.openxmlformats.org/spreadsheetml/2006/main">
  <authors>
    <author>limsm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="INSERT INTO COURSE_MASTER("&amp;$C$73&amp;","&amp;$D$73&amp;","&amp;$E$73&amp;","&amp;$F$73&amp;","&amp;$G$73&amp;","&amp;$H$73&amp;","&amp;$I$73&amp;","&amp;$J$73&amp;","&amp;$K$73&amp;","&amp;$L$73&amp;","&amp;$M$73&amp;","&amp;$N$73&amp;","&amp;$O$73&amp;","&amp;$P$73&amp;","&amp;$Q$73&amp;","&amp;$R$73&amp;","&amp;$S$73&amp;","&amp;$T$73&amp;","&amp;$U$73&amp;","&amp;$V$73&amp;","&amp;$W$73&amp;","&amp;$X$73&amp;","&amp;$Y$73&amp;","&amp;$Z$73&amp;","&amp;$AA$73&amp;","&amp;$AB$73&amp;",CREATE_DATE,CREATE_USER) VALUES('"&amp;C74&amp;"','"&amp;D74&amp;"','"&amp;E74&amp;"','"&amp;F74&amp;"','"&amp;G74&amp;"','"&amp;H74&amp;"','"&amp;I74&amp;"','"&amp;J74&amp;"','"&amp;K74&amp;"','"&amp;L74&amp;"','"&amp;M74&amp;"','"&amp;N74&amp;"','"&amp;O74&amp;"','"&amp;P74&amp;"','"&amp;Q74&amp;"','"&amp;R74&amp;"','"&amp;S74&amp;"','"&amp;T74&amp;"','"&amp;U74&amp;"','"&amp;V74&amp;"','"&amp;W74&amp;"','"&amp;X74&amp;"','"&amp;Y74&amp;"','"&amp;Z74&amp;"','"&amp;AA74&amp;"','"&amp;AB74&amp;"',NOW(),'ADMIN');"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<sst xmlns="http://schemas.openxmlformats.org/spreadsheetml/2006/main" count="4832" uniqueCount="1447">
  <si>
    <t>USE_YN</t>
    <phoneticPr fontId="1" type="noConversion"/>
  </si>
  <si>
    <t>COURSE_CODE</t>
    <phoneticPr fontId="1" type="noConversion"/>
  </si>
  <si>
    <t>코드</t>
    <phoneticPr fontId="1" type="noConversion"/>
  </si>
  <si>
    <t>코드명</t>
    <phoneticPr fontId="1" type="noConversion"/>
  </si>
  <si>
    <t>사용여부</t>
    <phoneticPr fontId="1" type="noConversion"/>
  </si>
  <si>
    <t>과정코드</t>
    <phoneticPr fontId="1" type="noConversion"/>
  </si>
  <si>
    <t>과정명</t>
    <phoneticPr fontId="1" type="noConversion"/>
  </si>
  <si>
    <t>가로PX</t>
    <phoneticPr fontId="1" type="noConversion"/>
  </si>
  <si>
    <t>H_PX</t>
    <phoneticPr fontId="1" type="noConversion"/>
  </si>
  <si>
    <t>세로PX</t>
    <phoneticPr fontId="1" type="noConversion"/>
  </si>
  <si>
    <t>V_PX</t>
    <phoneticPr fontId="1" type="noConversion"/>
  </si>
  <si>
    <t>COURSE_NAME</t>
    <phoneticPr fontId="1" type="noConversion"/>
  </si>
  <si>
    <t>과정코드</t>
    <phoneticPr fontId="1" type="noConversion"/>
  </si>
  <si>
    <t>목차제목</t>
    <phoneticPr fontId="1" type="noConversion"/>
  </si>
  <si>
    <t>주차</t>
    <phoneticPr fontId="1" type="noConversion"/>
  </si>
  <si>
    <t>경로</t>
    <phoneticPr fontId="1" type="noConversion"/>
  </si>
  <si>
    <t>TITLE</t>
    <phoneticPr fontId="1" type="noConversion"/>
  </si>
  <si>
    <t>WEEK</t>
    <phoneticPr fontId="1" type="noConversion"/>
  </si>
  <si>
    <t>DIRECTORY</t>
    <phoneticPr fontId="1" type="noConversion"/>
  </si>
  <si>
    <t>학습목표</t>
    <phoneticPr fontId="1" type="noConversion"/>
  </si>
  <si>
    <t>학습내용</t>
    <phoneticPr fontId="1" type="noConversion"/>
  </si>
  <si>
    <t>평가방법</t>
    <phoneticPr fontId="1" type="noConversion"/>
  </si>
  <si>
    <t>학습대상</t>
    <phoneticPr fontId="1" type="noConversion"/>
  </si>
  <si>
    <t>레포트</t>
    <phoneticPr fontId="1" type="noConversion"/>
  </si>
  <si>
    <t>시험</t>
    <phoneticPr fontId="1" type="noConversion"/>
  </si>
  <si>
    <t>토론</t>
    <phoneticPr fontId="1" type="noConversion"/>
  </si>
  <si>
    <t>강의진도</t>
    <phoneticPr fontId="1" type="noConversion"/>
  </si>
  <si>
    <t>LEARING_GOAL</t>
    <phoneticPr fontId="1" type="noConversion"/>
  </si>
  <si>
    <t>LEARING_CONTENT</t>
    <phoneticPr fontId="1" type="noConversion"/>
  </si>
  <si>
    <t>EVAL_METHOD</t>
    <phoneticPr fontId="1" type="noConversion"/>
  </si>
  <si>
    <t>LEARING_TARGET</t>
    <phoneticPr fontId="1" type="noConversion"/>
  </si>
  <si>
    <t>REPORT_RATE</t>
    <phoneticPr fontId="1" type="noConversion"/>
  </si>
  <si>
    <t>EXAM_RATE</t>
    <phoneticPr fontId="1" type="noConversion"/>
  </si>
  <si>
    <t>DISCUSSION_RATE</t>
    <phoneticPr fontId="1" type="noConversion"/>
  </si>
  <si>
    <t>PROGRESS_RATE</t>
    <phoneticPr fontId="1" type="noConversion"/>
  </si>
  <si>
    <t>사용자ID</t>
    <phoneticPr fontId="1" type="noConversion"/>
  </si>
  <si>
    <t>USER_ID</t>
    <phoneticPr fontId="1" type="noConversion"/>
  </si>
  <si>
    <t>과정ID</t>
    <phoneticPr fontId="1" type="noConversion"/>
  </si>
  <si>
    <t>COURSE_ID</t>
    <phoneticPr fontId="1" type="noConversion"/>
  </si>
  <si>
    <t>진도율</t>
    <phoneticPr fontId="1" type="noConversion"/>
  </si>
  <si>
    <t>최초학습일</t>
    <phoneticPr fontId="1" type="noConversion"/>
  </si>
  <si>
    <t>최종학습일</t>
    <phoneticPr fontId="1" type="noConversion"/>
  </si>
  <si>
    <t>총점</t>
    <phoneticPr fontId="1" type="noConversion"/>
  </si>
  <si>
    <t>생성일자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</si>
  <si>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</si>
  <si>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</si>
  <si>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</si>
  <si>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KIND</t>
    <phoneticPr fontId="1" type="noConversion"/>
  </si>
  <si>
    <t>CONTENTS</t>
    <phoneticPr fontId="1" type="noConversion"/>
  </si>
  <si>
    <t>SEQ</t>
    <phoneticPr fontId="1" type="noConversion"/>
  </si>
  <si>
    <t>순번</t>
    <phoneticPr fontId="1" type="noConversion"/>
  </si>
  <si>
    <t>파일명</t>
    <phoneticPr fontId="1" type="noConversion"/>
  </si>
  <si>
    <t>사이즈</t>
    <phoneticPr fontId="1" type="noConversion"/>
  </si>
  <si>
    <t>수정일자</t>
    <phoneticPr fontId="1" type="noConversion"/>
  </si>
  <si>
    <t>성명</t>
    <phoneticPr fontId="1" type="noConversion"/>
  </si>
  <si>
    <t>이메일</t>
    <phoneticPr fontId="1" type="noConversion"/>
  </si>
  <si>
    <t>비밀번호</t>
    <phoneticPr fontId="1" type="noConversion"/>
  </si>
  <si>
    <t>집주소</t>
    <phoneticPr fontId="1" type="noConversion"/>
  </si>
  <si>
    <t>전화번호</t>
    <phoneticPr fontId="1" type="noConversion"/>
  </si>
  <si>
    <t>휴대폰번호</t>
    <phoneticPr fontId="1" type="noConversion"/>
  </si>
  <si>
    <t>회사명</t>
    <phoneticPr fontId="1" type="noConversion"/>
  </si>
  <si>
    <t>상위순번</t>
    <phoneticPr fontId="1" type="noConversion"/>
  </si>
  <si>
    <t>P_SEQ</t>
    <phoneticPr fontId="1" type="noConversion"/>
  </si>
  <si>
    <t>COURSE</t>
    <phoneticPr fontId="1" type="noConversion"/>
  </si>
  <si>
    <t>ATTACH</t>
    <phoneticPr fontId="1" type="noConversion"/>
  </si>
  <si>
    <t>USER</t>
    <phoneticPr fontId="1" type="noConversion"/>
  </si>
  <si>
    <t>CREATE_DATE</t>
  </si>
  <si>
    <t>UPDATE_DATE</t>
  </si>
  <si>
    <t>CREATE_USER</t>
  </si>
  <si>
    <t>UPDATE_USER</t>
  </si>
  <si>
    <t>생성일자</t>
    <phoneticPr fontId="1" type="noConversion"/>
  </si>
  <si>
    <t>생성자</t>
    <phoneticPr fontId="1" type="noConversion"/>
  </si>
  <si>
    <t>수정일자</t>
    <phoneticPr fontId="1" type="noConversion"/>
  </si>
  <si>
    <t>수정자</t>
    <phoneticPr fontId="1" type="noConversion"/>
  </si>
  <si>
    <t>VARCHAR(15)</t>
    <phoneticPr fontId="1" type="noConversion"/>
  </si>
  <si>
    <t>VARCHAR(100)</t>
    <phoneticPr fontId="1" type="noConversion"/>
  </si>
  <si>
    <t>CHAR(1)</t>
    <phoneticPr fontId="1" type="noConversion"/>
  </si>
  <si>
    <t>DATETIME</t>
    <phoneticPr fontId="1" type="noConversion"/>
  </si>
  <si>
    <t>INT</t>
    <phoneticPr fontId="1" type="noConversion"/>
  </si>
  <si>
    <t>INT</t>
    <phoneticPr fontId="1" type="noConversion"/>
  </si>
  <si>
    <t>PRIMARY KEY(COURSE_CODE)</t>
    <phoneticPr fontId="1" type="noConversion"/>
  </si>
  <si>
    <t>VARCHAR(200)</t>
    <phoneticPr fontId="1" type="noConversion"/>
  </si>
  <si>
    <t>PRIMARY KEY(COURSE_CODE,WEEK)</t>
    <phoneticPr fontId="1" type="noConversion"/>
  </si>
  <si>
    <t>VARCHAR(20)</t>
    <phoneticPr fontId="1" type="noConversion"/>
  </si>
  <si>
    <t>PRIMARY KEY(COURSE_ID)</t>
    <phoneticPr fontId="1" type="noConversion"/>
  </si>
  <si>
    <t>PRIMARY KEY(COURSE_ID,USER_ID)</t>
    <phoneticPr fontId="1" type="noConversion"/>
  </si>
  <si>
    <t>TOTAL</t>
    <phoneticPr fontId="1" type="noConversion"/>
  </si>
  <si>
    <t>REPORT</t>
    <phoneticPr fontId="1" type="noConversion"/>
  </si>
  <si>
    <t>DISCUSSION</t>
    <phoneticPr fontId="1" type="noConversion"/>
  </si>
  <si>
    <t>PROGRESS</t>
    <phoneticPr fontId="1" type="noConversion"/>
  </si>
  <si>
    <t>PROGRESS_RATE</t>
    <phoneticPr fontId="1" type="noConversion"/>
  </si>
  <si>
    <t>PRIMARY KEY(COURSE_ID,USER_ID,WEEK)</t>
    <phoneticPr fontId="1" type="noConversion"/>
  </si>
  <si>
    <t>CODE</t>
    <phoneticPr fontId="1" type="noConversion"/>
  </si>
  <si>
    <t>DD_MAIN</t>
    <phoneticPr fontId="1" type="noConversion"/>
  </si>
  <si>
    <t>DD_KEY</t>
    <phoneticPr fontId="1" type="noConversion"/>
  </si>
  <si>
    <t>DD_VALUE</t>
    <phoneticPr fontId="1" type="noConversion"/>
  </si>
  <si>
    <t>ORD</t>
    <phoneticPr fontId="1" type="noConversion"/>
  </si>
  <si>
    <t>PRIMARY KEY(DD_MAIN,DD_KEY)</t>
    <phoneticPr fontId="1" type="noConversion"/>
  </si>
  <si>
    <t>코드 대표명</t>
    <phoneticPr fontId="1" type="noConversion"/>
  </si>
  <si>
    <t>코드키</t>
    <phoneticPr fontId="1" type="noConversion"/>
  </si>
  <si>
    <t>INT NOT NULL auto_increment</t>
    <phoneticPr fontId="1" type="noConversion"/>
  </si>
  <si>
    <t>STATUS</t>
    <phoneticPr fontId="1" type="noConversion"/>
  </si>
  <si>
    <t>STUDY_START</t>
    <phoneticPr fontId="1" type="noConversion"/>
  </si>
  <si>
    <t>STUDY_END</t>
    <phoneticPr fontId="1" type="noConversion"/>
  </si>
  <si>
    <t>CODE</t>
    <phoneticPr fontId="1" type="noConversion"/>
  </si>
  <si>
    <t>CODE_NAME</t>
    <phoneticPr fontId="1" type="noConversion"/>
  </si>
  <si>
    <t>상위코드</t>
    <phoneticPr fontId="1" type="noConversion"/>
  </si>
  <si>
    <t>PARENT_CODE</t>
    <phoneticPr fontId="1" type="noConversion"/>
  </si>
  <si>
    <t>PRIMARY KEY(CODE)</t>
    <phoneticPr fontId="1" type="noConversion"/>
  </si>
  <si>
    <t>카테고리</t>
    <phoneticPr fontId="1" type="noConversion"/>
  </si>
  <si>
    <t>USER_NAME</t>
    <phoneticPr fontId="1" type="noConversion"/>
  </si>
  <si>
    <t>EMAIL</t>
    <phoneticPr fontId="1" type="noConversion"/>
  </si>
  <si>
    <t>직급</t>
    <phoneticPr fontId="1" type="noConversion"/>
  </si>
  <si>
    <t>CREATE_DATE</t>
    <phoneticPr fontId="1" type="noConversion"/>
  </si>
  <si>
    <t>VARCHAR(50)</t>
    <phoneticPr fontId="1" type="noConversion"/>
  </si>
  <si>
    <t>VARCHAR(40)</t>
    <phoneticPr fontId="1" type="noConversion"/>
  </si>
  <si>
    <t>COMPANY</t>
    <phoneticPr fontId="1" type="noConversion"/>
  </si>
  <si>
    <t>JOB</t>
    <phoneticPr fontId="1" type="noConversion"/>
  </si>
  <si>
    <t>MOBILE</t>
    <phoneticPr fontId="1" type="noConversion"/>
  </si>
  <si>
    <t>USER_PASSWORD</t>
    <phoneticPr fontId="1" type="noConversion"/>
  </si>
  <si>
    <t>탈퇴여부</t>
    <phoneticPr fontId="1" type="noConversion"/>
  </si>
  <si>
    <t>RETIRED_YN</t>
    <phoneticPr fontId="1" type="noConversion"/>
  </si>
  <si>
    <t>우편번호</t>
    <phoneticPr fontId="1" type="noConversion"/>
  </si>
  <si>
    <t>PRIMARY KEY(SEQ)</t>
    <phoneticPr fontId="1" type="noConversion"/>
  </si>
  <si>
    <t>HOME_ADDR</t>
    <phoneticPr fontId="1" type="noConversion"/>
  </si>
  <si>
    <t>HOME_TEL</t>
    <phoneticPr fontId="1" type="noConversion"/>
  </si>
  <si>
    <t>VARCHAR(14)</t>
    <phoneticPr fontId="1" type="noConversion"/>
  </si>
  <si>
    <t>HOME_ZIPCODE_SEQ</t>
    <phoneticPr fontId="1" type="noConversion"/>
  </si>
  <si>
    <t>구분</t>
    <phoneticPr fontId="1" type="noConversion"/>
  </si>
  <si>
    <t>INT</t>
    <phoneticPr fontId="1" type="noConversion"/>
  </si>
  <si>
    <t>FAQ</t>
    <phoneticPr fontId="1" type="noConversion"/>
  </si>
  <si>
    <t>VIEW_CNT</t>
    <phoneticPr fontId="1" type="noConversion"/>
  </si>
  <si>
    <t>상위 ID</t>
    <phoneticPr fontId="1" type="noConversion"/>
  </si>
  <si>
    <t>BOARD_FAQ</t>
    <phoneticPr fontId="1" type="noConversion"/>
  </si>
  <si>
    <t>BOARD_QNA</t>
    <phoneticPr fontId="1" type="noConversion"/>
  </si>
  <si>
    <t>BOARD_DATA</t>
    <phoneticPr fontId="1" type="noConversion"/>
  </si>
  <si>
    <t>INT</t>
    <phoneticPr fontId="1" type="noConversion"/>
  </si>
  <si>
    <t>VARCHAR(50)</t>
    <phoneticPr fontId="1" type="noConversion"/>
  </si>
  <si>
    <t>FILE_SIZE</t>
    <phoneticPr fontId="1" type="noConversion"/>
  </si>
  <si>
    <t>FILE_NAME</t>
    <phoneticPr fontId="1" type="noConversion"/>
  </si>
  <si>
    <t>FILE_PATH</t>
    <phoneticPr fontId="1" type="noConversion"/>
  </si>
  <si>
    <t>구분</t>
    <phoneticPr fontId="1" type="noConversion"/>
  </si>
  <si>
    <t>KIND</t>
    <phoneticPr fontId="1" type="noConversion"/>
  </si>
  <si>
    <t>VARCHAR(10)</t>
    <phoneticPr fontId="1" type="noConversion"/>
  </si>
  <si>
    <t>REPLY</t>
    <phoneticPr fontId="1" type="noConversion"/>
  </si>
  <si>
    <t>원 파일명</t>
    <phoneticPr fontId="1" type="noConversion"/>
  </si>
  <si>
    <t>ORG_FILE_NAME</t>
    <phoneticPr fontId="1" type="noConversion"/>
  </si>
  <si>
    <t>ATTACH_TEMP</t>
    <phoneticPr fontId="1" type="noConversion"/>
  </si>
  <si>
    <t>분류</t>
    <phoneticPr fontId="1" type="noConversion"/>
  </si>
  <si>
    <t>BOARD_FREE</t>
    <phoneticPr fontId="1" type="noConversion"/>
  </si>
  <si>
    <t>BOARD_QNA_ANSWER</t>
    <phoneticPr fontId="1" type="noConversion"/>
  </si>
  <si>
    <t>CATEGORY</t>
    <phoneticPr fontId="1" type="noConversion"/>
  </si>
  <si>
    <t>VIEW_CNT</t>
    <phoneticPr fontId="1" type="noConversion"/>
  </si>
  <si>
    <t>순번</t>
    <phoneticPr fontId="1" type="noConversion"/>
  </si>
  <si>
    <t>ORD</t>
    <phoneticPr fontId="1" type="noConversion"/>
  </si>
  <si>
    <t>단계</t>
    <phoneticPr fontId="1" type="noConversion"/>
  </si>
  <si>
    <t>REF</t>
    <phoneticPr fontId="1" type="noConversion"/>
  </si>
  <si>
    <t>STEP</t>
    <phoneticPr fontId="1" type="noConversion"/>
  </si>
  <si>
    <t>BOARD_DISCUSSION</t>
    <phoneticPr fontId="1" type="noConversion"/>
  </si>
  <si>
    <t>페이지</t>
    <phoneticPr fontId="1" type="noConversion"/>
  </si>
  <si>
    <t>PAGE</t>
    <phoneticPr fontId="1" type="noConversion"/>
  </si>
  <si>
    <t>PAGE_CNT</t>
    <phoneticPr fontId="1" type="noConversion"/>
  </si>
  <si>
    <t>LAST_WEEK</t>
    <phoneticPr fontId="1" type="noConversion"/>
  </si>
  <si>
    <t>LAST_PAGE</t>
    <phoneticPr fontId="1" type="noConversion"/>
  </si>
  <si>
    <t>마지막 차시</t>
    <phoneticPr fontId="1" type="noConversion"/>
  </si>
  <si>
    <t>마지막 페이지</t>
    <phoneticPr fontId="1" type="noConversion"/>
  </si>
  <si>
    <t>COURSE_WEEK_PAGE</t>
    <phoneticPr fontId="1" type="noConversion"/>
  </si>
  <si>
    <t>PRIMARY KEY(COURSE_ID,USER_ID,WEEK,PAGE)</t>
    <phoneticPr fontId="1" type="noConversion"/>
  </si>
  <si>
    <t>Tutor</t>
    <phoneticPr fontId="1" type="noConversion"/>
  </si>
  <si>
    <t>VARCHAR(255)</t>
    <phoneticPr fontId="1" type="noConversion"/>
  </si>
  <si>
    <t>TEXT</t>
    <phoneticPr fontId="1" type="noConversion"/>
  </si>
  <si>
    <t>생성일자</t>
    <phoneticPr fontId="1" type="noConversion"/>
  </si>
  <si>
    <t>UPDATE_DATE</t>
    <phoneticPr fontId="1" type="noConversion"/>
  </si>
  <si>
    <t>UPDATE_USER</t>
    <phoneticPr fontId="1" type="noConversion"/>
  </si>
  <si>
    <t>과정ID</t>
    <phoneticPr fontId="1" type="noConversion"/>
  </si>
  <si>
    <t>TUTOR_ID</t>
    <phoneticPr fontId="1" type="noConversion"/>
  </si>
  <si>
    <t>DEPTH</t>
    <phoneticPr fontId="1" type="noConversion"/>
  </si>
  <si>
    <t>단계</t>
    <phoneticPr fontId="1" type="noConversion"/>
  </si>
  <si>
    <t>ADMIN_YN</t>
    <phoneticPr fontId="1" type="noConversion"/>
  </si>
  <si>
    <t>TUTOR_YN</t>
    <phoneticPr fontId="1" type="noConversion"/>
  </si>
  <si>
    <t>TEACHER_YN</t>
    <phoneticPr fontId="1" type="noConversion"/>
  </si>
  <si>
    <t>어드민 여부</t>
    <phoneticPr fontId="1" type="noConversion"/>
  </si>
  <si>
    <t>TUTOR 여부</t>
    <phoneticPr fontId="1" type="noConversion"/>
  </si>
  <si>
    <t>강사여부</t>
    <phoneticPr fontId="1" type="noConversion"/>
  </si>
  <si>
    <t>회사</t>
    <phoneticPr fontId="1" type="noConversion"/>
  </si>
  <si>
    <t>VARCHAR(10)</t>
    <phoneticPr fontId="1" type="noConversion"/>
  </si>
  <si>
    <t>VARCHAR(10)</t>
    <phoneticPr fontId="1" type="noConversion"/>
  </si>
  <si>
    <t>강사</t>
    <phoneticPr fontId="1" type="noConversion"/>
  </si>
  <si>
    <t>타입</t>
    <phoneticPr fontId="1" type="noConversion"/>
  </si>
  <si>
    <t>C01</t>
    <phoneticPr fontId="1" type="noConversion"/>
  </si>
  <si>
    <t>IT</t>
    <phoneticPr fontId="1" type="noConversion"/>
  </si>
  <si>
    <t>Y</t>
    <phoneticPr fontId="1" type="noConversion"/>
  </si>
  <si>
    <t>C02</t>
    <phoneticPr fontId="1" type="noConversion"/>
  </si>
  <si>
    <t>자격대비</t>
    <phoneticPr fontId="1" type="noConversion"/>
  </si>
  <si>
    <t>C03</t>
    <phoneticPr fontId="1" type="noConversion"/>
  </si>
  <si>
    <t>경영/비즈니스</t>
    <phoneticPr fontId="1" type="noConversion"/>
  </si>
  <si>
    <t>C04</t>
    <phoneticPr fontId="1" type="noConversion"/>
  </si>
  <si>
    <t>아카데미 시리즈</t>
    <phoneticPr fontId="1" type="noConversion"/>
  </si>
  <si>
    <t>C0101</t>
    <phoneticPr fontId="1" type="noConversion"/>
  </si>
  <si>
    <t>보안</t>
    <phoneticPr fontId="1" type="noConversion"/>
  </si>
  <si>
    <t>C0102</t>
    <phoneticPr fontId="1" type="noConversion"/>
  </si>
  <si>
    <t>프로그래밍</t>
    <phoneticPr fontId="1" type="noConversion"/>
  </si>
  <si>
    <t>C0103</t>
    <phoneticPr fontId="1" type="noConversion"/>
  </si>
  <si>
    <t>모바일</t>
    <phoneticPr fontId="1" type="noConversion"/>
  </si>
  <si>
    <t>C0104</t>
    <phoneticPr fontId="1" type="noConversion"/>
  </si>
  <si>
    <t>OS</t>
    <phoneticPr fontId="1" type="noConversion"/>
  </si>
  <si>
    <t>C0105</t>
    <phoneticPr fontId="1" type="noConversion"/>
  </si>
  <si>
    <t>DB</t>
    <phoneticPr fontId="1" type="noConversion"/>
  </si>
  <si>
    <t>C0106</t>
    <phoneticPr fontId="1" type="noConversion"/>
  </si>
  <si>
    <t>네트워크</t>
    <phoneticPr fontId="1" type="noConversion"/>
  </si>
  <si>
    <t>C0201</t>
    <phoneticPr fontId="1" type="noConversion"/>
  </si>
  <si>
    <t>경영 자격증</t>
    <phoneticPr fontId="1" type="noConversion"/>
  </si>
  <si>
    <t>C0202</t>
  </si>
  <si>
    <t>IT 자격증</t>
    <phoneticPr fontId="1" type="noConversion"/>
  </si>
  <si>
    <t>C0301</t>
    <phoneticPr fontId="1" type="noConversion"/>
  </si>
  <si>
    <t>경영직무</t>
    <phoneticPr fontId="1" type="noConversion"/>
  </si>
  <si>
    <t>C0302</t>
  </si>
  <si>
    <t>Biz 스킬</t>
    <phoneticPr fontId="1" type="noConversion"/>
  </si>
  <si>
    <t>C0303</t>
  </si>
  <si>
    <t>리더쉽</t>
    <phoneticPr fontId="1" type="noConversion"/>
  </si>
  <si>
    <t>C010201</t>
    <phoneticPr fontId="1" type="noConversion"/>
  </si>
  <si>
    <t>HTML</t>
    <phoneticPr fontId="1" type="noConversion"/>
  </si>
  <si>
    <t>C010202</t>
  </si>
  <si>
    <t>JAVA</t>
    <phoneticPr fontId="1" type="noConversion"/>
  </si>
  <si>
    <t>C010203</t>
  </si>
  <si>
    <t>.Net</t>
    <phoneticPr fontId="1" type="noConversion"/>
  </si>
  <si>
    <t>C010204</t>
  </si>
  <si>
    <t>Web Programming</t>
    <phoneticPr fontId="1" type="noConversion"/>
  </si>
  <si>
    <t>C010205</t>
  </si>
  <si>
    <t>Visual Basic</t>
    <phoneticPr fontId="1" type="noConversion"/>
  </si>
  <si>
    <t>C010501</t>
    <phoneticPr fontId="1" type="noConversion"/>
  </si>
  <si>
    <t>Oracle</t>
    <phoneticPr fontId="1" type="noConversion"/>
  </si>
  <si>
    <t>C010502</t>
  </si>
  <si>
    <t>Ms Sql</t>
    <phoneticPr fontId="1" type="noConversion"/>
  </si>
  <si>
    <t>C05</t>
    <phoneticPr fontId="1" type="noConversion"/>
  </si>
  <si>
    <t>대분류1</t>
    <phoneticPr fontId="1" type="noConversion"/>
  </si>
  <si>
    <t>C06</t>
    <phoneticPr fontId="1" type="noConversion"/>
  </si>
  <si>
    <t>대분류2</t>
    <phoneticPr fontId="1" type="noConversion"/>
  </si>
  <si>
    <t>C0601</t>
    <phoneticPr fontId="1" type="noConversion"/>
  </si>
  <si>
    <t>대분류2-1</t>
    <phoneticPr fontId="1" type="noConversion"/>
  </si>
  <si>
    <t>C010202001</t>
    <phoneticPr fontId="1" type="noConversion"/>
  </si>
  <si>
    <t>Java Master</t>
    <phoneticPr fontId="1" type="noConversion"/>
  </si>
  <si>
    <t>teacher1</t>
    <phoneticPr fontId="1" type="noConversion"/>
  </si>
  <si>
    <t>C010202002</t>
  </si>
  <si>
    <t>Java 실무 과정</t>
    <phoneticPr fontId="1" type="noConversion"/>
  </si>
  <si>
    <t>teacher2</t>
  </si>
  <si>
    <t>C010202003</t>
  </si>
  <si>
    <t>Java 기초 문법</t>
    <phoneticPr fontId="1" type="noConversion"/>
  </si>
  <si>
    <t>teacher3</t>
  </si>
  <si>
    <t>USER_ID</t>
    <phoneticPr fontId="1" type="noConversion"/>
  </si>
  <si>
    <t>admin</t>
    <phoneticPr fontId="1" type="noConversion"/>
  </si>
  <si>
    <t>어드민</t>
    <phoneticPr fontId="1" type="noConversion"/>
  </si>
  <si>
    <t>N</t>
    <phoneticPr fontId="1" type="noConversion"/>
  </si>
  <si>
    <t>limsm9449@naver.com</t>
    <phoneticPr fontId="1" type="noConversion"/>
  </si>
  <si>
    <t>PASSWORD(1)</t>
  </si>
  <si>
    <t>USER001</t>
    <phoneticPr fontId="1" type="noConversion"/>
  </si>
  <si>
    <t>limsm1@naver.com</t>
    <phoneticPr fontId="1" type="noConversion"/>
  </si>
  <si>
    <t>USER002</t>
  </si>
  <si>
    <t>limsm2@naver.com</t>
  </si>
  <si>
    <t>USER003</t>
  </si>
  <si>
    <t>limsm3@naver.com</t>
  </si>
  <si>
    <t>USER004</t>
  </si>
  <si>
    <t>limsm4@naver.com</t>
  </si>
  <si>
    <t>USER005</t>
  </si>
  <si>
    <t>limsm5@naver.com</t>
  </si>
  <si>
    <t>USER006</t>
  </si>
  <si>
    <t>limsm6@naver.com</t>
  </si>
  <si>
    <t>USER007</t>
  </si>
  <si>
    <t>limsm7@naver.com</t>
  </si>
  <si>
    <t>USER008</t>
  </si>
  <si>
    <t>limsm8@naver.com</t>
  </si>
  <si>
    <t>USER009</t>
  </si>
  <si>
    <t>limsm9@naver.com</t>
  </si>
  <si>
    <t>USER010</t>
  </si>
  <si>
    <t>limsm10@naver.com</t>
  </si>
  <si>
    <t>TEACHER1</t>
    <phoneticPr fontId="1" type="noConversion"/>
  </si>
  <si>
    <t>limsm11@naver.com</t>
  </si>
  <si>
    <t>TEACHER2</t>
  </si>
  <si>
    <t>limsm12@naver.com</t>
  </si>
  <si>
    <t>TEACHER3</t>
  </si>
  <si>
    <t>limsm13@naver.com</t>
  </si>
  <si>
    <t>TEACHER4</t>
  </si>
  <si>
    <t>limsm14@naver.com</t>
  </si>
  <si>
    <t>TEACHER5</t>
  </si>
  <si>
    <t>limsm15@naver.com</t>
  </si>
  <si>
    <t>TEACHER6</t>
  </si>
  <si>
    <t>limsm16@naver.com</t>
  </si>
  <si>
    <t>TEACHER7</t>
  </si>
  <si>
    <t>limsm17@naver.com</t>
  </si>
  <si>
    <t>TEACHER8</t>
  </si>
  <si>
    <t>limsm18@naver.com</t>
  </si>
  <si>
    <t>TEACHER9</t>
  </si>
  <si>
    <t>limsm19@naver.com</t>
  </si>
  <si>
    <t>TEACHER10</t>
  </si>
  <si>
    <t>limsm20@naver.com</t>
  </si>
  <si>
    <t>TUTOR1</t>
    <phoneticPr fontId="1" type="noConversion"/>
  </si>
  <si>
    <t>limsm21@naver.com</t>
  </si>
  <si>
    <t>TUTOR2</t>
  </si>
  <si>
    <t>limsm22@naver.com</t>
  </si>
  <si>
    <t>TUTOR3</t>
  </si>
  <si>
    <t>limsm23@naver.com</t>
  </si>
  <si>
    <t>TUTOR4</t>
  </si>
  <si>
    <t>limsm24@naver.com</t>
  </si>
  <si>
    <t>TUTOR5</t>
  </si>
  <si>
    <t>limsm25@naver.com</t>
  </si>
  <si>
    <t>TUTOR6</t>
  </si>
  <si>
    <t>limsm26@naver.com</t>
  </si>
  <si>
    <t>TUTOR7</t>
  </si>
  <si>
    <t>limsm27@naver.com</t>
  </si>
  <si>
    <t>TUTOR8</t>
  </si>
  <si>
    <t>limsm28@naver.com</t>
  </si>
  <si>
    <t>TUTOR9</t>
  </si>
  <si>
    <t>limsm29@naver.com</t>
  </si>
  <si>
    <t>TUTOR10</t>
  </si>
  <si>
    <t>limsm30@naver.com</t>
  </si>
  <si>
    <t>사용자</t>
    <phoneticPr fontId="1" type="noConversion"/>
  </si>
  <si>
    <t>COURSE_STATUS</t>
    <phoneticPr fontId="1" type="noConversion"/>
  </si>
  <si>
    <t>REG_STATUS</t>
    <phoneticPr fontId="1" type="noConversion"/>
  </si>
  <si>
    <t>승인요청</t>
    <phoneticPr fontId="1" type="noConversion"/>
  </si>
  <si>
    <t>A</t>
    <phoneticPr fontId="1" type="noConversion"/>
  </si>
  <si>
    <t>승인</t>
    <phoneticPr fontId="1" type="noConversion"/>
  </si>
  <si>
    <t>거절</t>
    <phoneticPr fontId="1" type="noConversion"/>
  </si>
  <si>
    <t>U</t>
    <phoneticPr fontId="1" type="noConversion"/>
  </si>
  <si>
    <t>TEL</t>
    <phoneticPr fontId="1" type="noConversion"/>
  </si>
  <si>
    <t>02</t>
    <phoneticPr fontId="1" type="noConversion"/>
  </si>
  <si>
    <t>010</t>
    <phoneticPr fontId="1" type="noConversion"/>
  </si>
  <si>
    <t>01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</si>
  <si>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</si>
  <si>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</si>
  <si>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</si>
  <si>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</si>
  <si>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기타</t>
    <phoneticPr fontId="1" type="noConversion"/>
  </si>
  <si>
    <t>AUTH</t>
    <phoneticPr fontId="1" type="noConversion"/>
  </si>
  <si>
    <t>Admin</t>
    <phoneticPr fontId="1" type="noConversion"/>
  </si>
  <si>
    <t>COMP_CD</t>
    <phoneticPr fontId="1" type="noConversion"/>
  </si>
  <si>
    <t>ADDR</t>
    <phoneticPr fontId="1" type="noConversion"/>
  </si>
  <si>
    <t>ZIPCODE_SEQ</t>
    <phoneticPr fontId="1" type="noConversion"/>
  </si>
  <si>
    <t>주소</t>
    <phoneticPr fontId="1" type="noConversion"/>
  </si>
  <si>
    <t>PRIMARY KEY(COMP_CD)</t>
    <phoneticPr fontId="1" type="noConversion"/>
  </si>
  <si>
    <t>사업자코드</t>
    <phoneticPr fontId="1" type="noConversion"/>
  </si>
  <si>
    <t>BUSINESS_NO</t>
    <phoneticPr fontId="1" type="noConversion"/>
  </si>
  <si>
    <t>대표자명</t>
    <phoneticPr fontId="1" type="noConversion"/>
  </si>
  <si>
    <t>OWNER_NAME</t>
    <phoneticPr fontId="1" type="noConversion"/>
  </si>
  <si>
    <t>PRIMARY KEY(USER_ID)</t>
    <phoneticPr fontId="1" type="noConversion"/>
  </si>
  <si>
    <t>회사코드</t>
    <phoneticPr fontId="1" type="noConversion"/>
  </si>
  <si>
    <t>과정ID</t>
    <phoneticPr fontId="1" type="noConversion"/>
  </si>
  <si>
    <t>COURSE_ID</t>
    <phoneticPr fontId="1" type="noConversion"/>
  </si>
  <si>
    <t>INT</t>
    <phoneticPr fontId="1" type="noConversion"/>
  </si>
  <si>
    <t>사용자ID</t>
    <phoneticPr fontId="1" type="noConversion"/>
  </si>
  <si>
    <t>USER_ID</t>
    <phoneticPr fontId="1" type="noConversion"/>
  </si>
  <si>
    <t>VARCHAR(15)</t>
    <phoneticPr fontId="1" type="noConversion"/>
  </si>
  <si>
    <t>신청상태</t>
    <phoneticPr fontId="1" type="noConversion"/>
  </si>
  <si>
    <t>환불일자</t>
    <phoneticPr fontId="1" type="noConversion"/>
  </si>
  <si>
    <t>REFUND_DATE</t>
    <phoneticPr fontId="1" type="noConversion"/>
  </si>
  <si>
    <t>COMPANY_COST</t>
    <phoneticPr fontId="1" type="noConversion"/>
  </si>
  <si>
    <t>TEACHER_COST</t>
    <phoneticPr fontId="1" type="noConversion"/>
  </si>
  <si>
    <t>TUTOR_COST</t>
    <phoneticPr fontId="1" type="noConversion"/>
  </si>
  <si>
    <t>회사금액</t>
    <phoneticPr fontId="1" type="noConversion"/>
  </si>
  <si>
    <t>강사금액</t>
    <phoneticPr fontId="1" type="noConversion"/>
  </si>
  <si>
    <t>튜터금액</t>
    <phoneticPr fontId="1" type="noConversion"/>
  </si>
  <si>
    <t>모집중</t>
    <phoneticPr fontId="1" type="noConversion"/>
  </si>
  <si>
    <t>강좌 진행중</t>
    <phoneticPr fontId="1" type="noConversion"/>
  </si>
  <si>
    <t>강좌 종강</t>
    <phoneticPr fontId="1" type="noConversion"/>
  </si>
  <si>
    <t>강좌 취소</t>
    <phoneticPr fontId="1" type="noConversion"/>
  </si>
  <si>
    <t>강좌 완료</t>
    <phoneticPr fontId="1" type="noConversion"/>
  </si>
  <si>
    <t>CLOSE</t>
    <phoneticPr fontId="1" type="noConversion"/>
  </si>
  <si>
    <t>CANCEL</t>
    <phoneticPr fontId="1" type="noConversion"/>
  </si>
  <si>
    <t>COMPLETE</t>
    <phoneticPr fontId="1" type="noConversion"/>
  </si>
  <si>
    <t>G_ING</t>
    <phoneticPr fontId="1" type="noConversion"/>
  </si>
  <si>
    <t>P_ING</t>
    <phoneticPr fontId="1" type="noConversion"/>
  </si>
  <si>
    <t>환불</t>
    <phoneticPr fontId="1" type="noConversion"/>
  </si>
  <si>
    <t>COURSE_KIND</t>
    <phoneticPr fontId="1" type="noConversion"/>
  </si>
  <si>
    <t>NORMAL</t>
    <phoneticPr fontId="1" type="noConversion"/>
  </si>
  <si>
    <t>모집전</t>
    <phoneticPr fontId="1" type="noConversion"/>
  </si>
  <si>
    <t>G_BEFORE</t>
    <phoneticPr fontId="1" type="noConversion"/>
  </si>
  <si>
    <t>LEARING_COST</t>
    <phoneticPr fontId="1" type="noConversion"/>
  </si>
  <si>
    <t>학습비용</t>
    <phoneticPr fontId="1" type="noConversion"/>
  </si>
  <si>
    <t>COMP2</t>
  </si>
  <si>
    <t>COMP3</t>
  </si>
  <si>
    <t>COMP4</t>
  </si>
  <si>
    <t>COMP5</t>
  </si>
  <si>
    <t>COMP6</t>
  </si>
  <si>
    <t>COMP7</t>
  </si>
  <si>
    <t>COMP8</t>
  </si>
  <si>
    <t>COMP9</t>
  </si>
  <si>
    <t>COMP10</t>
  </si>
  <si>
    <t>COMP2_NM</t>
  </si>
  <si>
    <t>COMP3_NM</t>
  </si>
  <si>
    <t>COMP4_NM</t>
  </si>
  <si>
    <t>COMP5_NM</t>
  </si>
  <si>
    <t>COMP6_NM</t>
  </si>
  <si>
    <t>COMP7_NM</t>
  </si>
  <si>
    <t>COMP8_NM</t>
  </si>
  <si>
    <t>COMP9_NM</t>
  </si>
  <si>
    <t>COMP10_NM</t>
  </si>
  <si>
    <t>COMP1</t>
    <phoneticPr fontId="1" type="noConversion"/>
  </si>
  <si>
    <t>COMP1_NM</t>
    <phoneticPr fontId="1" type="noConversion"/>
  </si>
  <si>
    <t>COMP_T_1</t>
    <phoneticPr fontId="1" type="noConversion"/>
  </si>
  <si>
    <t>COMP1_OWNER</t>
    <phoneticPr fontId="1" type="noConversion"/>
  </si>
  <si>
    <t>COMP_T_2</t>
  </si>
  <si>
    <t>COMP_T_3</t>
  </si>
  <si>
    <t>COMP_T_4</t>
  </si>
  <si>
    <t>COMP_T_5</t>
  </si>
  <si>
    <t>COMP_T_6</t>
  </si>
  <si>
    <t>COMP_T_7</t>
  </si>
  <si>
    <t>COMP_T_8</t>
  </si>
  <si>
    <t>COMP_T_9</t>
  </si>
  <si>
    <t>COMP_T_10</t>
  </si>
  <si>
    <t>COMP2_OWNER</t>
  </si>
  <si>
    <t>COMP3_OWNER</t>
  </si>
  <si>
    <t>COMP4_OWNER</t>
  </si>
  <si>
    <t>COMP5_OWNER</t>
  </si>
  <si>
    <t>COMP6_OWNER</t>
  </si>
  <si>
    <t>COMP7_OWNER</t>
  </si>
  <si>
    <t>COMP8_OWNER</t>
  </si>
  <si>
    <t>COMP9_OWNER</t>
  </si>
  <si>
    <t>COMP10_OWNER</t>
  </si>
  <si>
    <t>COMP_TEL</t>
    <phoneticPr fontId="1" type="noConversion"/>
  </si>
  <si>
    <t>COMP_NAME</t>
    <phoneticPr fontId="1" type="noConversion"/>
  </si>
  <si>
    <t>COMP2</t>
    <phoneticPr fontId="1" type="noConversion"/>
  </si>
  <si>
    <t>COMP3</t>
    <phoneticPr fontId="1" type="noConversion"/>
  </si>
  <si>
    <t>P_BEFORE</t>
    <phoneticPr fontId="1" type="noConversion"/>
  </si>
  <si>
    <t>강좌 진행전</t>
    <phoneticPr fontId="1" type="noConversion"/>
  </si>
  <si>
    <t>Y</t>
    <phoneticPr fontId="1" type="noConversion"/>
  </si>
  <si>
    <t>Y</t>
    <phoneticPr fontId="1" type="noConversion"/>
  </si>
  <si>
    <t>FAX</t>
    <phoneticPr fontId="1" type="noConversion"/>
  </si>
  <si>
    <t>팩스번호</t>
    <phoneticPr fontId="1" type="noConversion"/>
  </si>
  <si>
    <t>COMPANY_RATE</t>
    <phoneticPr fontId="1" type="noConversion"/>
  </si>
  <si>
    <t>TEACHER_RATE</t>
    <phoneticPr fontId="1" type="noConversion"/>
  </si>
  <si>
    <t>TUTOR_RATE</t>
    <phoneticPr fontId="1" type="noConversion"/>
  </si>
  <si>
    <t>결재종류</t>
    <phoneticPr fontId="1" type="noConversion"/>
  </si>
  <si>
    <t>결재금액</t>
    <phoneticPr fontId="1" type="noConversion"/>
  </si>
  <si>
    <t>은행</t>
    <phoneticPr fontId="1" type="noConversion"/>
  </si>
  <si>
    <t>PAYMENT_COST</t>
    <phoneticPr fontId="1" type="noConversion"/>
  </si>
  <si>
    <t>BANK</t>
    <phoneticPr fontId="1" type="noConversion"/>
  </si>
  <si>
    <t>VARCHAR(20)</t>
    <phoneticPr fontId="1" type="noConversion"/>
  </si>
  <si>
    <t>REFUND_BANK</t>
    <phoneticPr fontId="1" type="noConversion"/>
  </si>
  <si>
    <t>REFUND_ACC_NUM</t>
    <phoneticPr fontId="1" type="noConversion"/>
  </si>
  <si>
    <t>환불은행</t>
    <phoneticPr fontId="1" type="noConversion"/>
  </si>
  <si>
    <t>환불계좌번호</t>
    <phoneticPr fontId="1" type="noConversion"/>
  </si>
  <si>
    <t>COURSE_COST</t>
    <phoneticPr fontId="1" type="noConversion"/>
  </si>
  <si>
    <t>INT</t>
    <phoneticPr fontId="1" type="noConversion"/>
  </si>
  <si>
    <t>비용</t>
    <phoneticPr fontId="1" type="noConversion"/>
  </si>
  <si>
    <t>A</t>
    <phoneticPr fontId="1" type="noConversion"/>
  </si>
  <si>
    <t>PAYMENT_DATE</t>
    <phoneticPr fontId="1" type="noConversion"/>
  </si>
  <si>
    <t>REFUND_COST</t>
    <phoneticPr fontId="1" type="noConversion"/>
  </si>
  <si>
    <t>환불금액</t>
    <phoneticPr fontId="1" type="noConversion"/>
  </si>
  <si>
    <t>TOTAL_COST</t>
    <phoneticPr fontId="1" type="noConversion"/>
  </si>
  <si>
    <t>C</t>
    <phoneticPr fontId="1" type="noConversion"/>
  </si>
  <si>
    <t>INT DEFAULT 0</t>
    <phoneticPr fontId="1" type="noConversion"/>
  </si>
  <si>
    <t>A</t>
    <phoneticPr fontId="1" type="noConversion"/>
  </si>
  <si>
    <t>과정ID</t>
    <phoneticPr fontId="1" type="noConversion"/>
  </si>
  <si>
    <t>COURSE_ID</t>
    <phoneticPr fontId="1" type="noConversion"/>
  </si>
  <si>
    <t>KIND</t>
    <phoneticPr fontId="1" type="noConversion"/>
  </si>
  <si>
    <t>구분</t>
    <phoneticPr fontId="1" type="noConversion"/>
  </si>
  <si>
    <t>VARCHAR(10)</t>
    <phoneticPr fontId="1" type="noConversion"/>
  </si>
  <si>
    <t>BOARD_REPORT</t>
    <phoneticPr fontId="1" type="noConversion"/>
  </si>
  <si>
    <t>COURSE_ID</t>
    <phoneticPr fontId="1" type="noConversion"/>
  </si>
  <si>
    <t>BOARD_NOTICE</t>
    <phoneticPr fontId="1" type="noConversion"/>
  </si>
  <si>
    <t>R</t>
    <phoneticPr fontId="1" type="noConversion"/>
  </si>
  <si>
    <t>HTML_YN</t>
    <phoneticPr fontId="1" type="noConversion"/>
  </si>
  <si>
    <t>CHAR(1)</t>
    <phoneticPr fontId="1" type="noConversion"/>
  </si>
  <si>
    <t>DESC</t>
    <phoneticPr fontId="1" type="noConversion"/>
  </si>
  <si>
    <t>추가/수정일자</t>
    <phoneticPr fontId="1" type="noConversion"/>
  </si>
  <si>
    <t>COST_ID</t>
    <phoneticPr fontId="1" type="noConversion"/>
  </si>
  <si>
    <t>교육기간</t>
    <phoneticPr fontId="1" type="noConversion"/>
  </si>
  <si>
    <t>SEQ</t>
    <phoneticPr fontId="1" type="noConversion"/>
  </si>
  <si>
    <t>QUESTION</t>
    <phoneticPr fontId="1" type="noConversion"/>
  </si>
  <si>
    <t>TYPE</t>
    <phoneticPr fontId="1" type="noConversion"/>
  </si>
  <si>
    <t>QA1</t>
    <phoneticPr fontId="1" type="noConversion"/>
  </si>
  <si>
    <t>QA2</t>
    <phoneticPr fontId="1" type="noConversion"/>
  </si>
  <si>
    <t>QA3</t>
    <phoneticPr fontId="1" type="noConversion"/>
  </si>
  <si>
    <t>QA4</t>
    <phoneticPr fontId="1" type="noConversion"/>
  </si>
  <si>
    <t>ANSWER</t>
    <phoneticPr fontId="1" type="noConversion"/>
  </si>
  <si>
    <t>INT</t>
    <phoneticPr fontId="1" type="noConversion"/>
  </si>
  <si>
    <t>CHAR(1)</t>
    <phoneticPr fontId="1" type="noConversion"/>
  </si>
  <si>
    <t>VARCHAR(200)</t>
    <phoneticPr fontId="1" type="noConversion"/>
  </si>
  <si>
    <t>VARCHAR(400)</t>
    <phoneticPr fontId="1" type="noConversion"/>
  </si>
  <si>
    <t>VARCHAR(100)</t>
    <phoneticPr fontId="1" type="noConversion"/>
  </si>
  <si>
    <t>순번</t>
    <phoneticPr fontId="1" type="noConversion"/>
  </si>
  <si>
    <t>타입</t>
    <phoneticPr fontId="1" type="noConversion"/>
  </si>
  <si>
    <t>G: 객관식
J : 주관식</t>
    <phoneticPr fontId="1" type="noConversion"/>
  </si>
  <si>
    <t>질문</t>
    <phoneticPr fontId="1" type="noConversion"/>
  </si>
  <si>
    <t>답1</t>
    <phoneticPr fontId="1" type="noConversion"/>
  </si>
  <si>
    <t>답2</t>
    <phoneticPr fontId="1" type="noConversion"/>
  </si>
  <si>
    <t>답3</t>
    <phoneticPr fontId="1" type="noConversion"/>
  </si>
  <si>
    <t>답4</t>
    <phoneticPr fontId="1" type="noConversion"/>
  </si>
  <si>
    <t>답</t>
    <phoneticPr fontId="1" type="noConversion"/>
  </si>
  <si>
    <t>PRIMARY KEY(COURSE_CODE,SEQ)</t>
    <phoneticPr fontId="1" type="noConversion"/>
  </si>
  <si>
    <t>GROUP_NAME</t>
    <phoneticPr fontId="1" type="noConversion"/>
  </si>
  <si>
    <t>USE_YN</t>
    <phoneticPr fontId="1" type="noConversion"/>
  </si>
  <si>
    <t>그룹코드</t>
    <phoneticPr fontId="1" type="noConversion"/>
  </si>
  <si>
    <t>설문지 명</t>
    <phoneticPr fontId="1" type="noConversion"/>
  </si>
  <si>
    <t>사용여부</t>
    <phoneticPr fontId="1" type="noConversion"/>
  </si>
  <si>
    <t>CHAR(1) DEFAULT 'Y'</t>
    <phoneticPr fontId="1" type="noConversion"/>
  </si>
  <si>
    <t>SEQ</t>
    <phoneticPr fontId="1" type="noConversion"/>
  </si>
  <si>
    <t>INT</t>
    <phoneticPr fontId="1" type="noConversion"/>
  </si>
  <si>
    <t>POINT</t>
    <phoneticPr fontId="1" type="noConversion"/>
  </si>
  <si>
    <t>PAYMENT_POINT</t>
    <phoneticPr fontId="1" type="noConversion"/>
  </si>
  <si>
    <t>결재 POINT 금액</t>
    <phoneticPr fontId="1" type="noConversion"/>
  </si>
  <si>
    <t>적립금</t>
    <phoneticPr fontId="1" type="noConversion"/>
  </si>
  <si>
    <t>INT DEFAULT 0</t>
    <phoneticPr fontId="1" type="noConversion"/>
  </si>
  <si>
    <t>USER004</t>
    <phoneticPr fontId="1" type="noConversion"/>
  </si>
  <si>
    <t>COURSE_REFUND</t>
  </si>
  <si>
    <t>POINT_KIND</t>
    <phoneticPr fontId="1" type="noConversion"/>
  </si>
  <si>
    <t>과정 수강 적립</t>
    <phoneticPr fontId="1" type="noConversion"/>
  </si>
  <si>
    <t>과정 환불</t>
    <phoneticPr fontId="1" type="noConversion"/>
  </si>
  <si>
    <t>POSTSCRIPT</t>
  </si>
  <si>
    <t>수강 후기</t>
    <phoneticPr fontId="1" type="noConversion"/>
  </si>
  <si>
    <t>일반 강좌</t>
    <phoneticPr fontId="1" type="noConversion"/>
  </si>
  <si>
    <t>회사 강좌</t>
    <phoneticPr fontId="1" type="noConversion"/>
  </si>
  <si>
    <t>INT DEFAULT 0</t>
    <phoneticPr fontId="1" type="noConversion"/>
  </si>
  <si>
    <t>USER001</t>
    <phoneticPr fontId="1" type="noConversion"/>
  </si>
  <si>
    <t>USER002</t>
    <phoneticPr fontId="1" type="noConversion"/>
  </si>
  <si>
    <t>USER003</t>
    <phoneticPr fontId="1" type="noConversion"/>
  </si>
  <si>
    <t>ACC_NUM</t>
    <phoneticPr fontId="1" type="noConversion"/>
  </si>
  <si>
    <t>은행</t>
    <phoneticPr fontId="1" type="noConversion"/>
  </si>
  <si>
    <t>계좌번호</t>
    <phoneticPr fontId="1" type="noConversion"/>
  </si>
  <si>
    <t>EVAL</t>
    <phoneticPr fontId="1" type="noConversion"/>
  </si>
  <si>
    <t>INT</t>
    <phoneticPr fontId="1" type="noConversion"/>
  </si>
  <si>
    <t>평점</t>
    <phoneticPr fontId="1" type="noConversion"/>
  </si>
  <si>
    <t>HOME_TEL1</t>
    <phoneticPr fontId="1" type="noConversion"/>
  </si>
  <si>
    <t>HOME_TEL2</t>
  </si>
  <si>
    <t>HOME_TEL3</t>
  </si>
  <si>
    <t>VARCHAR(14)</t>
    <phoneticPr fontId="1" type="noConversion"/>
  </si>
  <si>
    <t>VARCHAR(3)</t>
    <phoneticPr fontId="1" type="noConversion"/>
  </si>
  <si>
    <t>VARCHAR(4)</t>
    <phoneticPr fontId="1" type="noConversion"/>
  </si>
  <si>
    <t>MOBILE1</t>
    <phoneticPr fontId="1" type="noConversion"/>
  </si>
  <si>
    <t>MOBILE2</t>
  </si>
  <si>
    <t>MOBILE3</t>
  </si>
  <si>
    <t>COURSE_MASTER</t>
  </si>
  <si>
    <t>RETIRED_REASON</t>
    <phoneticPr fontId="1" type="noConversion"/>
  </si>
  <si>
    <t>탈퇴사유</t>
    <phoneticPr fontId="1" type="noConversion"/>
  </si>
  <si>
    <t>CHAR(1) DEFAULT 'N'</t>
    <phoneticPr fontId="1" type="noConversion"/>
  </si>
  <si>
    <t>APPROVAL_ID</t>
    <phoneticPr fontId="1" type="noConversion"/>
  </si>
  <si>
    <t>결재ID</t>
    <phoneticPr fontId="1" type="noConversion"/>
  </si>
  <si>
    <t>PRIMARY KEY(APPROVAL_ID)</t>
    <phoneticPr fontId="1" type="noConversion"/>
  </si>
  <si>
    <t>TOTAL_COST</t>
    <phoneticPr fontId="1" type="noConversion"/>
  </si>
  <si>
    <t>총 금액</t>
    <phoneticPr fontId="1" type="noConversion"/>
  </si>
  <si>
    <t>CARD/CASH</t>
    <phoneticPr fontId="1" type="noConversion"/>
  </si>
  <si>
    <t>PAYMENT_KIND</t>
    <phoneticPr fontId="1" type="noConversion"/>
  </si>
  <si>
    <t>PAYMENT_BANK</t>
    <phoneticPr fontId="1" type="noConversion"/>
  </si>
  <si>
    <t>VARCHAR(10)</t>
    <phoneticPr fontId="1" type="noConversion"/>
  </si>
  <si>
    <t>APPROVAL</t>
    <phoneticPr fontId="1" type="noConversion"/>
  </si>
  <si>
    <t>APPROVAL_ID</t>
    <phoneticPr fontId="1" type="noConversion"/>
  </si>
  <si>
    <t>UC_KIND</t>
    <phoneticPr fontId="1" type="noConversion"/>
  </si>
  <si>
    <t>COST_ID</t>
    <phoneticPr fontId="1" type="noConversion"/>
  </si>
  <si>
    <t>이익분배ID</t>
    <phoneticPr fontId="1" type="noConversion"/>
  </si>
  <si>
    <t>COST</t>
    <phoneticPr fontId="1" type="noConversion"/>
  </si>
  <si>
    <t>COURSE_REGISTER</t>
    <phoneticPr fontId="1" type="noConversion"/>
  </si>
  <si>
    <t>INT DEFAULT 0</t>
    <phoneticPr fontId="1" type="noConversion"/>
  </si>
  <si>
    <t>CONFIRM_DATE</t>
    <phoneticPr fontId="1" type="noConversion"/>
  </si>
  <si>
    <t>확인일자</t>
    <phoneticPr fontId="1" type="noConversion"/>
  </si>
  <si>
    <t>CHAR(1) DEFAULT 'N'</t>
    <phoneticPr fontId="1" type="noConversion"/>
  </si>
  <si>
    <t>E_FROM_DATE</t>
    <phoneticPr fontId="1" type="noConversion"/>
  </si>
  <si>
    <t>E_TO_DATE</t>
    <phoneticPr fontId="1" type="noConversion"/>
  </si>
  <si>
    <t>시험 시작 시간</t>
    <phoneticPr fontId="1" type="noConversion"/>
  </si>
  <si>
    <t>시험 종료 시간</t>
    <phoneticPr fontId="1" type="noConversion"/>
  </si>
  <si>
    <t>시험 완료 여부</t>
    <phoneticPr fontId="1" type="noConversion"/>
  </si>
  <si>
    <t>OPEN_YN</t>
    <phoneticPr fontId="1" type="noConversion"/>
  </si>
  <si>
    <t>강좌오픈여부</t>
    <phoneticPr fontId="1" type="noConversion"/>
  </si>
  <si>
    <t>강좌비용</t>
    <phoneticPr fontId="1" type="noConversion"/>
  </si>
  <si>
    <t>INT DEFAULT 0</t>
    <phoneticPr fontId="1" type="noConversion"/>
  </si>
  <si>
    <t>테이블명</t>
    <phoneticPr fontId="1" type="noConversion"/>
  </si>
  <si>
    <t>CATEGORY</t>
    <phoneticPr fontId="1" type="noConversion"/>
  </si>
  <si>
    <t>순번</t>
    <phoneticPr fontId="1" type="noConversion"/>
  </si>
  <si>
    <t>스크립트</t>
    <phoneticPr fontId="1" type="noConversion"/>
  </si>
  <si>
    <t>COMPANY</t>
  </si>
  <si>
    <t>ZIPCODE</t>
    <phoneticPr fontId="1" type="noConversion"/>
  </si>
  <si>
    <t>Table</t>
    <phoneticPr fontId="1" type="noConversion"/>
  </si>
  <si>
    <t>Sql</t>
    <phoneticPr fontId="1" type="noConversion"/>
  </si>
  <si>
    <t>Fields</t>
    <phoneticPr fontId="1" type="noConversion"/>
  </si>
  <si>
    <t>N</t>
    <phoneticPr fontId="1" type="noConversion"/>
  </si>
  <si>
    <t>Y</t>
    <phoneticPr fontId="1" type="noConversion"/>
  </si>
  <si>
    <t>TEACHER_ID</t>
    <phoneticPr fontId="1" type="noConversion"/>
  </si>
  <si>
    <t>POINT</t>
    <phoneticPr fontId="1" type="noConversion"/>
  </si>
  <si>
    <t>USER_ID</t>
    <phoneticPr fontId="1" type="noConversion"/>
  </si>
  <si>
    <t>VARCHAR(15)</t>
    <phoneticPr fontId="1" type="noConversion"/>
  </si>
  <si>
    <t>사용자ID</t>
    <phoneticPr fontId="1" type="noConversion"/>
  </si>
  <si>
    <t>KIND</t>
    <phoneticPr fontId="1" type="noConversion"/>
  </si>
  <si>
    <t>과정,설문,수강후기등등</t>
    <phoneticPr fontId="1" type="noConversion"/>
  </si>
  <si>
    <t>IN_POINT</t>
    <phoneticPr fontId="1" type="noConversion"/>
  </si>
  <si>
    <t>INT</t>
    <phoneticPr fontId="1" type="noConversion"/>
  </si>
  <si>
    <t>적립</t>
    <phoneticPr fontId="1" type="noConversion"/>
  </si>
  <si>
    <t>OUT_POINT</t>
    <phoneticPr fontId="1" type="noConversion"/>
  </si>
  <si>
    <t>사용</t>
    <phoneticPr fontId="1" type="noConversion"/>
  </si>
  <si>
    <t>REF_ID</t>
    <phoneticPr fontId="1" type="noConversion"/>
  </si>
  <si>
    <t>참조ID</t>
    <phoneticPr fontId="1" type="noConversion"/>
  </si>
  <si>
    <t>CREATE_DATE</t>
    <phoneticPr fontId="1" type="noConversion"/>
  </si>
  <si>
    <t>DATETIME</t>
    <phoneticPr fontId="1" type="noConversion"/>
  </si>
  <si>
    <t>생성일자</t>
    <phoneticPr fontId="1" type="noConversion"/>
  </si>
  <si>
    <t>COMP1</t>
    <phoneticPr fontId="1" type="noConversion"/>
  </si>
  <si>
    <t>COMP2</t>
    <phoneticPr fontId="1" type="noConversion"/>
  </si>
  <si>
    <t>COMP3</t>
    <phoneticPr fontId="1" type="noConversion"/>
  </si>
  <si>
    <t>010</t>
    <phoneticPr fontId="1" type="noConversion"/>
  </si>
  <si>
    <t>1111</t>
    <phoneticPr fontId="1" type="noConversion"/>
  </si>
  <si>
    <t>0002</t>
  </si>
  <si>
    <t>0001</t>
    <phoneticPr fontId="1" type="noConversion"/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</si>
  <si>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</si>
  <si>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</si>
  <si>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</si>
  <si>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</si>
  <si>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</si>
  <si>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</si>
  <si>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</si>
  <si>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</si>
  <si>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</si>
  <si>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</si>
  <si>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</si>
  <si>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</si>
  <si>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</si>
  <si>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</si>
  <si>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</si>
  <si>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</si>
  <si>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</si>
  <si>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</si>
  <si>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</si>
  <si>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</si>
  <si>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</si>
  <si>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</si>
  <si>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</si>
  <si>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</si>
  <si>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</si>
  <si>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</si>
  <si>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</si>
  <si>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</si>
  <si>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</si>
  <si>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</si>
  <si>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</si>
  <si>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</si>
  <si>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</si>
  <si>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</si>
  <si>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</si>
  <si>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</si>
  <si>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</si>
  <si>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</si>
  <si>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</si>
  <si>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INT DEFAULT 0</t>
    <phoneticPr fontId="1" type="noConversion"/>
  </si>
  <si>
    <t>CHAR(1) DEFAULT 'N'</t>
    <phoneticPr fontId="1" type="noConversion"/>
  </si>
  <si>
    <t>CHASU</t>
    <phoneticPr fontId="1" type="noConversion"/>
  </si>
  <si>
    <t>INT</t>
    <phoneticPr fontId="1" type="noConversion"/>
  </si>
  <si>
    <t>차수</t>
    <phoneticPr fontId="1" type="noConversion"/>
  </si>
  <si>
    <t>C_PERIOD</t>
    <phoneticPr fontId="1" type="noConversion"/>
  </si>
  <si>
    <t>CHAR(1)</t>
    <phoneticPr fontId="1" type="noConversion"/>
  </si>
  <si>
    <t>결재자 ID</t>
    <phoneticPr fontId="1" type="noConversion"/>
  </si>
  <si>
    <t>결재일자</t>
    <phoneticPr fontId="1" type="noConversion"/>
  </si>
  <si>
    <t>KIND</t>
    <phoneticPr fontId="1" type="noConversion"/>
  </si>
  <si>
    <t>CHAR(1) DEFAULT 'U'</t>
    <phoneticPr fontId="1" type="noConversion"/>
  </si>
  <si>
    <t>회사/개인구분</t>
    <phoneticPr fontId="1" type="noConversion"/>
  </si>
  <si>
    <t>U(개인) / C(회사)</t>
    <phoneticPr fontId="1" type="noConversion"/>
  </si>
  <si>
    <t>UPLOAD_USER</t>
    <phoneticPr fontId="1" type="noConversion"/>
  </si>
  <si>
    <t>WORKER_ID</t>
    <phoneticPr fontId="1" type="noConversion"/>
  </si>
  <si>
    <t>VARCHAR(300)</t>
    <phoneticPr fontId="1" type="noConversion"/>
  </si>
  <si>
    <t>ERROR</t>
    <phoneticPr fontId="1" type="noConversion"/>
  </si>
  <si>
    <t>튜터</t>
    <phoneticPr fontId="1" type="noConversion"/>
  </si>
  <si>
    <t>강사</t>
    <phoneticPr fontId="1" type="noConversion"/>
  </si>
  <si>
    <t>ADMIN</t>
    <phoneticPr fontId="1" type="noConversion"/>
  </si>
  <si>
    <t>TEACHER</t>
    <phoneticPr fontId="1" type="noConversion"/>
  </si>
  <si>
    <t>TUTOR</t>
    <phoneticPr fontId="1" type="noConversion"/>
  </si>
  <si>
    <t>USER</t>
    <phoneticPr fontId="1" type="noConversion"/>
  </si>
  <si>
    <t>CHAR(1) DEFAULT 'N'</t>
    <phoneticPr fontId="1" type="noConversion"/>
  </si>
  <si>
    <t>B</t>
    <phoneticPr fontId="1" type="noConversion"/>
  </si>
  <si>
    <t>현금입금</t>
    <phoneticPr fontId="1" type="noConversion"/>
  </si>
  <si>
    <t>PAYMENT_KIND</t>
    <phoneticPr fontId="1" type="noConversion"/>
  </si>
  <si>
    <t>CASH</t>
    <phoneticPr fontId="1" type="noConversion"/>
  </si>
  <si>
    <t>QG_ID</t>
    <phoneticPr fontId="1" type="noConversion"/>
  </si>
  <si>
    <t>PRIMARY KEY(QG_ID)</t>
    <phoneticPr fontId="1" type="noConversion"/>
  </si>
  <si>
    <t>TEACHER_ID</t>
    <phoneticPr fontId="1" type="noConversion"/>
  </si>
  <si>
    <t>C_PERIOD</t>
    <phoneticPr fontId="1" type="noConversion"/>
  </si>
  <si>
    <t>SEX</t>
    <phoneticPr fontId="1" type="noConversion"/>
  </si>
  <si>
    <t>VARCHAR(10)</t>
    <phoneticPr fontId="1" type="noConversion"/>
  </si>
  <si>
    <t>생년월일</t>
    <phoneticPr fontId="1" type="noConversion"/>
  </si>
  <si>
    <t>성별</t>
    <phoneticPr fontId="1" type="noConversion"/>
  </si>
  <si>
    <t>M(남성) / F(여성)</t>
    <phoneticPr fontId="1" type="noConversion"/>
  </si>
  <si>
    <t>BIRTH_DAY</t>
    <phoneticPr fontId="1" type="noConversion"/>
  </si>
  <si>
    <t>A</t>
    <phoneticPr fontId="1" type="noConversion"/>
  </si>
  <si>
    <t>Admin</t>
    <phoneticPr fontId="1" type="noConversion"/>
  </si>
  <si>
    <t>C</t>
    <phoneticPr fontId="1" type="noConversion"/>
  </si>
  <si>
    <t>Contents Admin</t>
    <phoneticPr fontId="1" type="noConversion"/>
  </si>
  <si>
    <t>M</t>
    <phoneticPr fontId="1" type="noConversion"/>
  </si>
  <si>
    <t>Manage Admin</t>
    <phoneticPr fontId="1" type="noConversion"/>
  </si>
  <si>
    <t>SEX</t>
    <phoneticPr fontId="1" type="noConversion"/>
  </si>
  <si>
    <t>M</t>
    <phoneticPr fontId="1" type="noConversion"/>
  </si>
  <si>
    <t>F</t>
    <phoneticPr fontId="1" type="noConversion"/>
  </si>
  <si>
    <t>남</t>
    <phoneticPr fontId="1" type="noConversion"/>
  </si>
  <si>
    <t>여</t>
    <phoneticPr fontId="1" type="noConversion"/>
  </si>
  <si>
    <t>REQUEST_LOG</t>
    <phoneticPr fontId="1" type="noConversion"/>
  </si>
  <si>
    <t>IP</t>
    <phoneticPr fontId="1" type="noConversion"/>
  </si>
  <si>
    <t>URL</t>
    <phoneticPr fontId="1" type="noConversion"/>
  </si>
  <si>
    <t>PARAMETER</t>
    <phoneticPr fontId="1" type="noConversion"/>
  </si>
  <si>
    <t>VARCHAR(4000)</t>
    <phoneticPr fontId="1" type="noConversion"/>
  </si>
  <si>
    <t>VARCHAR(100)</t>
    <phoneticPr fontId="1" type="noConversion"/>
  </si>
  <si>
    <t>VARCHAR(30)</t>
    <phoneticPr fontId="1" type="noConversion"/>
  </si>
  <si>
    <t>요청 파라미터</t>
    <phoneticPr fontId="1" type="noConversion"/>
  </si>
  <si>
    <t>사용자ID</t>
    <phoneticPr fontId="1" type="noConversion"/>
  </si>
  <si>
    <t>WEEK_COST</t>
    <phoneticPr fontId="1" type="noConversion"/>
  </si>
  <si>
    <t>차시별 비용</t>
    <phoneticPr fontId="1" type="noConversion"/>
  </si>
  <si>
    <t>PREVIEW_PAGE</t>
    <phoneticPr fontId="1" type="noConversion"/>
  </si>
  <si>
    <t>미리보기 페이지</t>
    <phoneticPr fontId="1" type="noConversion"/>
  </si>
  <si>
    <t>PROMOTION_VIDEO_YN</t>
    <phoneticPr fontId="1" type="noConversion"/>
  </si>
  <si>
    <t>홍보영상 존재 여부</t>
    <phoneticPr fontId="1" type="noConversion"/>
  </si>
  <si>
    <t>CHAR(1) DEFAULT 'N'</t>
    <phoneticPr fontId="1" type="noConversion"/>
  </si>
  <si>
    <t>차시별 비용 여부</t>
    <phoneticPr fontId="1" type="noConversion"/>
  </si>
  <si>
    <t>WEEK_COST_YN</t>
    <phoneticPr fontId="1" type="noConversion"/>
  </si>
  <si>
    <t>N</t>
    <phoneticPr fontId="1" type="noConversion"/>
  </si>
  <si>
    <t>Y</t>
    <phoneticPr fontId="1" type="noConversion"/>
  </si>
  <si>
    <t>COURSE_WEEK</t>
    <phoneticPr fontId="1" type="noConversion"/>
  </si>
  <si>
    <t>CREATE_DATE</t>
    <phoneticPr fontId="1" type="noConversion"/>
  </si>
  <si>
    <t>QUEST</t>
    <phoneticPr fontId="1" type="noConversion"/>
  </si>
  <si>
    <t>QUEST_YN</t>
    <phoneticPr fontId="1" type="noConversion"/>
  </si>
  <si>
    <t>INT DEFAULT 0</t>
    <phoneticPr fontId="1" type="noConversion"/>
  </si>
  <si>
    <t>VARCHAR(200)</t>
    <phoneticPr fontId="1" type="noConversion"/>
  </si>
  <si>
    <t>INT DEFAULT 0</t>
    <phoneticPr fontId="1" type="noConversion"/>
  </si>
  <si>
    <t>설문지 그룹코드</t>
    <phoneticPr fontId="1" type="noConversion"/>
  </si>
  <si>
    <t>USER_QUEST</t>
    <phoneticPr fontId="1" type="noConversion"/>
  </si>
  <si>
    <t>PRIMARY KEY(QG_ID,SEQ)</t>
    <phoneticPr fontId="1" type="noConversion"/>
  </si>
  <si>
    <t>PRIMARY KEY(COURSE_ID,USER_ID,QG_ID,SEQ)</t>
    <phoneticPr fontId="1" type="noConversion"/>
  </si>
  <si>
    <t>QUEST_GROUP</t>
    <phoneticPr fontId="1" type="noConversion"/>
  </si>
  <si>
    <t>RECOMMENDATION</t>
    <phoneticPr fontId="1" type="noConversion"/>
  </si>
  <si>
    <t>COURSE_ID</t>
    <phoneticPr fontId="1" type="noConversion"/>
  </si>
  <si>
    <t>PRIMARY KEY(COURSE_ID,USER_ID)</t>
    <phoneticPr fontId="1" type="noConversion"/>
  </si>
  <si>
    <t>EXAM_YN</t>
    <phoneticPr fontId="1" type="noConversion"/>
  </si>
  <si>
    <t>COURSE_EVAL</t>
    <phoneticPr fontId="1" type="noConversion"/>
  </si>
  <si>
    <t>USER_EXAM</t>
    <phoneticPr fontId="1" type="noConversion"/>
  </si>
  <si>
    <t>COURSE_EXAM</t>
    <phoneticPr fontId="1" type="noConversion"/>
  </si>
  <si>
    <t>COURSE_CODE</t>
    <phoneticPr fontId="1" type="noConversion"/>
  </si>
  <si>
    <t>COMPLETE_YN</t>
    <phoneticPr fontId="1" type="noConversion"/>
  </si>
  <si>
    <t>인증여부</t>
    <phoneticPr fontId="1" type="noConversion"/>
  </si>
  <si>
    <t>CERTIFICATION_KEY</t>
    <phoneticPr fontId="1" type="noConversion"/>
  </si>
  <si>
    <t>VARCHAR(20)</t>
    <phoneticPr fontId="1" type="noConversion"/>
  </si>
  <si>
    <t>인증키</t>
    <phoneticPr fontId="1" type="noConversion"/>
  </si>
  <si>
    <t>CHAR(1) DEFAULT 'Y'</t>
    <phoneticPr fontId="1" type="noConversion"/>
  </si>
  <si>
    <t>CERTIFICATION_YN</t>
    <phoneticPr fontId="1" type="noConversion"/>
  </si>
  <si>
    <t>A</t>
    <phoneticPr fontId="1" type="noConversion"/>
  </si>
  <si>
    <t>과정별</t>
    <phoneticPr fontId="1" type="noConversion"/>
  </si>
  <si>
    <t>차시별</t>
    <phoneticPr fontId="1" type="noConversion"/>
  </si>
  <si>
    <t>VARCHAR(30)</t>
    <phoneticPr fontId="1" type="noConversion"/>
  </si>
  <si>
    <t>휴대폰</t>
  </si>
  <si>
    <t>BANK_NAME</t>
    <phoneticPr fontId="1" type="noConversion"/>
  </si>
  <si>
    <t>INT NOT NULL auto_increment</t>
    <phoneticPr fontId="1" type="noConversion"/>
  </si>
  <si>
    <t>VARCHAR(20)</t>
    <phoneticPr fontId="1" type="noConversion"/>
  </si>
  <si>
    <t>ACC_NO</t>
    <phoneticPr fontId="1" type="noConversion"/>
  </si>
  <si>
    <t>USE_YN</t>
    <phoneticPr fontId="1" type="noConversion"/>
  </si>
  <si>
    <t>CHAR(1) DEFAULT 'Y'</t>
    <phoneticPr fontId="1" type="noConversion"/>
  </si>
  <si>
    <t>사용여부</t>
    <phoneticPr fontId="1" type="noConversion"/>
  </si>
  <si>
    <t>은행명</t>
    <phoneticPr fontId="1" type="noConversion"/>
  </si>
  <si>
    <t>계좌번호</t>
    <phoneticPr fontId="1" type="noConversion"/>
  </si>
  <si>
    <t>SETTING</t>
    <phoneticPr fontId="1" type="noConversion"/>
  </si>
  <si>
    <t>VARCHAR(100)</t>
    <phoneticPr fontId="1" type="noConversion"/>
  </si>
  <si>
    <t>옵션 키</t>
    <phoneticPr fontId="1" type="noConversion"/>
  </si>
  <si>
    <t>옵션 데이터</t>
    <phoneticPr fontId="1" type="noConversion"/>
  </si>
  <si>
    <t>ANSWER</t>
    <phoneticPr fontId="1" type="noConversion"/>
  </si>
  <si>
    <t>답변</t>
    <phoneticPr fontId="1" type="noConversion"/>
  </si>
  <si>
    <t>COURSE_REGISTER</t>
    <phoneticPr fontId="1" type="noConversion"/>
  </si>
  <si>
    <t>POSTSCRIPT</t>
    <phoneticPr fontId="1" type="noConversion"/>
  </si>
  <si>
    <t>USER</t>
    <phoneticPr fontId="1" type="noConversion"/>
  </si>
  <si>
    <t>예금주</t>
    <phoneticPr fontId="1" type="noConversion"/>
  </si>
  <si>
    <t>INSERT INTO BANK VALUES (1, '우리은행','111-111-1111','큐피플','Y');</t>
    <phoneticPr fontId="1" type="noConversion"/>
  </si>
  <si>
    <t>INSERT INTO BANK VALUES (2, '국민은행','222-222-2222','큐피플','Y');</t>
    <phoneticPr fontId="1" type="noConversion"/>
  </si>
  <si>
    <t>INSERT INTO BANK VALUES (3, '신한은행','333-333-3333','큐피플','Y');</t>
    <phoneticPr fontId="1" type="noConversion"/>
  </si>
  <si>
    <t>CAREER</t>
    <phoneticPr fontId="1" type="noConversion"/>
  </si>
  <si>
    <t>경력</t>
    <phoneticPr fontId="1" type="noConversion"/>
  </si>
  <si>
    <t>승인(A)
현금입금(B)
환불(R)
취소(C)</t>
    <phoneticPr fontId="1" type="noConversion"/>
  </si>
  <si>
    <t>SWF</t>
    <phoneticPr fontId="1" type="noConversion"/>
  </si>
  <si>
    <t>S_IMG1</t>
    <phoneticPr fontId="1" type="noConversion"/>
  </si>
  <si>
    <t>S_IMG2</t>
    <phoneticPr fontId="1" type="noConversion"/>
  </si>
  <si>
    <t>S_IMG3</t>
    <phoneticPr fontId="1" type="noConversion"/>
  </si>
  <si>
    <t>M_IMG2</t>
    <phoneticPr fontId="1" type="noConversion"/>
  </si>
  <si>
    <t>M_IMG3</t>
    <phoneticPr fontId="1" type="noConversion"/>
  </si>
  <si>
    <t>swf 존재 여부</t>
    <phoneticPr fontId="1" type="noConversion"/>
  </si>
  <si>
    <t>과정 이미지 여부</t>
    <phoneticPr fontId="1" type="noConversion"/>
  </si>
  <si>
    <t>과정 큰이미지 여부</t>
    <phoneticPr fontId="1" type="noConversion"/>
  </si>
  <si>
    <t>과정 스몰 이미지1 여부</t>
    <phoneticPr fontId="1" type="noConversion"/>
  </si>
  <si>
    <t>과정 스몰 이미지2 여부</t>
    <phoneticPr fontId="1" type="noConversion"/>
  </si>
  <si>
    <t>과정 스몰 이미지3 여부</t>
    <phoneticPr fontId="1" type="noConversion"/>
  </si>
  <si>
    <t>과정 중간 이미지1 여부</t>
    <phoneticPr fontId="1" type="noConversion"/>
  </si>
  <si>
    <t>과정 중간 이미지2 여부</t>
    <phoneticPr fontId="1" type="noConversion"/>
  </si>
  <si>
    <t>과정 중간 이미지3 여부</t>
    <phoneticPr fontId="1" type="noConversion"/>
  </si>
  <si>
    <t>COURSE_CODE</t>
    <phoneticPr fontId="1" type="noConversion"/>
  </si>
  <si>
    <t>B_IMG</t>
    <phoneticPr fontId="1" type="noConversion"/>
  </si>
  <si>
    <t>C_IMG</t>
    <phoneticPr fontId="1" type="noConversion"/>
  </si>
  <si>
    <t>M_IMG1</t>
    <phoneticPr fontId="1" type="noConversion"/>
  </si>
  <si>
    <t>EMAIL</t>
    <phoneticPr fontId="1" type="noConversion"/>
  </si>
  <si>
    <t>KIND</t>
    <phoneticPr fontId="1" type="noConversion"/>
  </si>
  <si>
    <t>MAIL</t>
    <phoneticPr fontId="1" type="noConversion"/>
  </si>
  <si>
    <t>VARCHAR(50)</t>
    <phoneticPr fontId="1" type="noConversion"/>
  </si>
  <si>
    <t>VARCHAR(40)</t>
    <phoneticPr fontId="1" type="noConversion"/>
  </si>
  <si>
    <t>OPTION_VALUE</t>
    <phoneticPr fontId="1" type="noConversion"/>
  </si>
  <si>
    <t>CATEGORY</t>
    <phoneticPr fontId="1" type="noConversion"/>
  </si>
  <si>
    <t>카테고리</t>
  </si>
  <si>
    <t>코드</t>
    <phoneticPr fontId="1" type="noConversion"/>
  </si>
  <si>
    <t>순번</t>
    <phoneticPr fontId="1" type="noConversion"/>
  </si>
  <si>
    <t>테이블</t>
    <phoneticPr fontId="1" type="noConversion"/>
  </si>
  <si>
    <t>테이블 Desc</t>
    <phoneticPr fontId="1" type="noConversion"/>
  </si>
  <si>
    <t>필드</t>
    <phoneticPr fontId="1" type="noConversion"/>
  </si>
  <si>
    <t>필드 Desc</t>
    <phoneticPr fontId="1" type="noConversion"/>
  </si>
  <si>
    <t>과정코드</t>
    <phoneticPr fontId="1" type="noConversion"/>
  </si>
  <si>
    <t>COURSE_CODE</t>
    <phoneticPr fontId="1" type="noConversion"/>
  </si>
  <si>
    <t>APPROVAL_ID</t>
  </si>
  <si>
    <t>COURSE_REGISTER</t>
    <phoneticPr fontId="1" type="noConversion"/>
  </si>
  <si>
    <t>과정신청</t>
    <phoneticPr fontId="1" type="noConversion"/>
  </si>
  <si>
    <t>COURSE_RESOURCE</t>
    <phoneticPr fontId="1" type="noConversion"/>
  </si>
  <si>
    <t>교안 리소스</t>
    <phoneticPr fontId="1" type="noConversion"/>
  </si>
  <si>
    <t>COURSE_MASTER</t>
    <phoneticPr fontId="1" type="noConversion"/>
  </si>
  <si>
    <t>강좌 마스터</t>
    <phoneticPr fontId="1" type="noConversion"/>
  </si>
  <si>
    <t>과정시험</t>
    <phoneticPr fontId="1" type="noConversion"/>
  </si>
  <si>
    <t>강좌</t>
    <phoneticPr fontId="1" type="noConversion"/>
  </si>
  <si>
    <t>COURSE</t>
    <phoneticPr fontId="1" type="noConversion"/>
  </si>
  <si>
    <t>COURSE_WEEK_COST</t>
    <phoneticPr fontId="1" type="noConversion"/>
  </si>
  <si>
    <t>COUNSEL</t>
    <phoneticPr fontId="1" type="noConversion"/>
  </si>
  <si>
    <t>BANK</t>
    <phoneticPr fontId="1" type="noConversion"/>
  </si>
  <si>
    <t>USER</t>
    <phoneticPr fontId="1" type="noConversion"/>
  </si>
  <si>
    <t>과정진도 평가</t>
  </si>
  <si>
    <t>과정진도 주차별</t>
  </si>
  <si>
    <t>과정 주차별 페이지</t>
  </si>
  <si>
    <t>비용결재</t>
  </si>
  <si>
    <t>이익분배</t>
  </si>
  <si>
    <t>설문지 그룹</t>
  </si>
  <si>
    <t>설문지</t>
  </si>
  <si>
    <t>시험</t>
  </si>
  <si>
    <t>사용자</t>
  </si>
  <si>
    <t>회사</t>
  </si>
  <si>
    <t>공지사항</t>
  </si>
  <si>
    <t>QNA</t>
  </si>
  <si>
    <t>토론 게시물</t>
  </si>
  <si>
    <t>자료실</t>
  </si>
  <si>
    <t>레포트</t>
  </si>
  <si>
    <t>첨부파일</t>
  </si>
  <si>
    <t>첨부파일 - 임시</t>
  </si>
  <si>
    <t>자유게시판</t>
  </si>
  <si>
    <t>댓글</t>
  </si>
  <si>
    <t>이용후기</t>
  </si>
  <si>
    <t>업로드 사용자</t>
  </si>
  <si>
    <t>강좌 추천</t>
  </si>
  <si>
    <t>접속 로그</t>
  </si>
  <si>
    <t>은행</t>
  </si>
  <si>
    <t>세팅</t>
  </si>
  <si>
    <t>상담</t>
  </si>
  <si>
    <t>메일 담당자</t>
  </si>
  <si>
    <t>1</t>
    <phoneticPr fontId="1" type="noConversion"/>
  </si>
  <si>
    <t>COURSE_ID,SEQ</t>
  </si>
  <si>
    <t>COURSE_ID,TITLE</t>
  </si>
  <si>
    <t>COURSE_ID,REF,ORD</t>
  </si>
  <si>
    <t>SEQ</t>
  </si>
  <si>
    <t>USER_ID,CREATE_DATE</t>
  </si>
  <si>
    <t>COURSE_ID</t>
  </si>
  <si>
    <t>KIND,P_SEQ</t>
  </si>
  <si>
    <t>USER_ID</t>
  </si>
  <si>
    <t>OPTION_KEY</t>
    <phoneticPr fontId="1" type="noConversion"/>
  </si>
  <si>
    <t>PRIMARY KEY(SEQ)</t>
    <phoneticPr fontId="1" type="noConversion"/>
  </si>
  <si>
    <t>BANK</t>
    <phoneticPr fontId="1" type="noConversion"/>
  </si>
  <si>
    <t>CREATE DATABASE qlearning;</t>
  </si>
  <si>
    <t>create user 'qlearning'@'localhost' identified by 'elql7805';</t>
  </si>
  <si>
    <t>grant select, insert, update, delete, create, drop, alter on qlearning.* to 'qlearning'@'localhost';</t>
  </si>
  <si>
    <t>show grants for 'qlearning'@'localhost';</t>
  </si>
  <si>
    <t>FLUSH PRIVILEGES;</t>
  </si>
  <si>
    <t>SERVER_MODE</t>
  </si>
  <si>
    <t>PICTURE_FOLDER</t>
  </si>
  <si>
    <t>/home/hosting_users/qlearning/cImage/teacher</t>
  </si>
  <si>
    <t>D:\\lms\\lms_image\\teacher</t>
  </si>
  <si>
    <t>ATTACH_FOLDER</t>
  </si>
  <si>
    <t>/home/hosting_users/qlearning/lms_attach</t>
  </si>
  <si>
    <t>d:\\lms\\lms_attach</t>
  </si>
  <si>
    <t>COURSE_IMG_FOLDER</t>
  </si>
  <si>
    <t>/home/hosting_users/qlearning/cImage/contents</t>
  </si>
  <si>
    <t>D:\\lms\\lms_image\\contents</t>
  </si>
  <si>
    <t>변수</t>
    <phoneticPr fontId="1" type="noConversion"/>
  </si>
  <si>
    <t>운영 설정값</t>
    <phoneticPr fontId="1" type="noConversion"/>
  </si>
  <si>
    <t>개발 설정값</t>
    <phoneticPr fontId="1" type="noConversion"/>
  </si>
  <si>
    <t>Sql 2</t>
    <phoneticPr fontId="1" type="noConversion"/>
  </si>
  <si>
    <t>Sql 1</t>
    <phoneticPr fontId="1" type="noConversion"/>
  </si>
  <si>
    <t>Desc</t>
    <phoneticPr fontId="1" type="noConversion"/>
  </si>
  <si>
    <t>admin2</t>
    <phoneticPr fontId="1" type="noConversion"/>
  </si>
  <si>
    <t>admin3</t>
    <phoneticPr fontId="1" type="noConversion"/>
  </si>
  <si>
    <t>비용(할인율 적용)</t>
    <phoneticPr fontId="1" type="noConversion"/>
  </si>
  <si>
    <t>WEEK</t>
    <phoneticPr fontId="1" type="noConversion"/>
  </si>
  <si>
    <t>LEVEL</t>
    <phoneticPr fontId="1" type="noConversion"/>
  </si>
  <si>
    <t>USE_YN</t>
    <phoneticPr fontId="1" type="noConversion"/>
  </si>
  <si>
    <t>COURSE_EXAM_TYPE</t>
    <phoneticPr fontId="1" type="noConversion"/>
  </si>
  <si>
    <t>과정시험 유형</t>
    <phoneticPr fontId="1" type="noConversion"/>
  </si>
  <si>
    <t>COURSE_EXAM_TYPE_ID</t>
    <phoneticPr fontId="1" type="noConversion"/>
  </si>
  <si>
    <t>TYPE_NAME</t>
    <phoneticPr fontId="1" type="noConversion"/>
  </si>
  <si>
    <t>WEEK_FROM</t>
    <phoneticPr fontId="1" type="noConversion"/>
  </si>
  <si>
    <t>WEEK_TO</t>
    <phoneticPr fontId="1" type="noConversion"/>
  </si>
  <si>
    <t>과정 시험 유형 ID</t>
    <phoneticPr fontId="1" type="noConversion"/>
  </si>
  <si>
    <t>YEAR</t>
    <phoneticPr fontId="1" type="noConversion"/>
  </si>
  <si>
    <t>MONTH</t>
    <phoneticPr fontId="1" type="noConversion"/>
  </si>
  <si>
    <t>STUDY_PERIOD_TO</t>
    <phoneticPr fontId="1" type="noConversion"/>
  </si>
  <si>
    <t>과락 레포트</t>
    <phoneticPr fontId="1" type="noConversion"/>
  </si>
  <si>
    <t>과락 시험</t>
    <phoneticPr fontId="1" type="noConversion"/>
  </si>
  <si>
    <t>과락 토론</t>
    <phoneticPr fontId="1" type="noConversion"/>
  </si>
  <si>
    <t>과락 강의진도</t>
    <phoneticPr fontId="1" type="noConversion"/>
  </si>
  <si>
    <t>과락 총점</t>
    <phoneticPr fontId="1" type="noConversion"/>
  </si>
  <si>
    <t>SUB_DOMAIN</t>
    <phoneticPr fontId="1" type="noConversion"/>
  </si>
  <si>
    <t>LOGIN_IMG</t>
    <phoneticPr fontId="1" type="noConversion"/>
  </si>
  <si>
    <t>GNB_IMG</t>
    <phoneticPr fontId="1" type="noConversion"/>
  </si>
  <si>
    <t>로그인화면 이미지</t>
    <phoneticPr fontId="1" type="noConversion"/>
  </si>
  <si>
    <t>타이틀 회사 로고</t>
    <phoneticPr fontId="1" type="noConversion"/>
  </si>
  <si>
    <t>G : 객관식, J : 주관식, M : 복수형</t>
    <phoneticPr fontId="1" type="noConversion"/>
  </si>
  <si>
    <t>주차</t>
    <phoneticPr fontId="1" type="noConversion"/>
  </si>
  <si>
    <t>난이도</t>
    <phoneticPr fontId="1" type="noConversion"/>
  </si>
  <si>
    <t>사용여부</t>
    <phoneticPr fontId="1" type="noConversion"/>
  </si>
  <si>
    <t>1 : 상, 2: 중, 3 : 하</t>
    <phoneticPr fontId="1" type="noConversion"/>
  </si>
  <si>
    <t>2018.08.03</t>
    <phoneticPr fontId="1" type="noConversion"/>
  </si>
  <si>
    <t>QUESTION_CNT</t>
    <phoneticPr fontId="1" type="noConversion"/>
  </si>
  <si>
    <t>문항수</t>
    <phoneticPr fontId="1" type="noConversion"/>
  </si>
  <si>
    <t>VARCHAR(2)</t>
    <phoneticPr fontId="1" type="noConversion"/>
  </si>
  <si>
    <t>년도</t>
    <phoneticPr fontId="1" type="noConversion"/>
  </si>
  <si>
    <t>월</t>
    <phoneticPr fontId="1" type="noConversion"/>
  </si>
  <si>
    <t>가입기간 여부</t>
    <phoneticPr fontId="1" type="noConversion"/>
  </si>
  <si>
    <t>가입기간</t>
    <phoneticPr fontId="1" type="noConversion"/>
  </si>
  <si>
    <t>학습기간</t>
    <phoneticPr fontId="1" type="noConversion"/>
  </si>
  <si>
    <t>TOTAL_FAIL</t>
    <phoneticPr fontId="1" type="noConversion"/>
  </si>
  <si>
    <t>USE_YN</t>
    <phoneticPr fontId="1" type="noConversion"/>
  </si>
  <si>
    <t>ORD</t>
    <phoneticPr fontId="1" type="noConversion"/>
  </si>
  <si>
    <t>정렬</t>
    <phoneticPr fontId="1" type="noConversion"/>
  </si>
  <si>
    <t>2018.08.03</t>
    <phoneticPr fontId="1" type="noConversion"/>
  </si>
  <si>
    <t>2018.8.3</t>
    <phoneticPr fontId="1" type="noConversion"/>
  </si>
  <si>
    <t>ins</t>
    <phoneticPr fontId="1" type="noConversion"/>
  </si>
  <si>
    <t>upd</t>
    <phoneticPr fontId="1" type="noConversion"/>
  </si>
  <si>
    <t>REPORT_RATE</t>
    <phoneticPr fontId="1" type="noConversion"/>
  </si>
  <si>
    <t>DISCUSSION_RATE</t>
    <phoneticPr fontId="1" type="noConversion"/>
  </si>
  <si>
    <t>EXAM_TYPE_SEQ</t>
    <phoneticPr fontId="1" type="noConversion"/>
  </si>
  <si>
    <t>과정시험 유형</t>
    <phoneticPr fontId="1" type="noConversion"/>
  </si>
  <si>
    <t>과정시험 유형별 시험기준</t>
    <phoneticPr fontId="1" type="noConversion"/>
  </si>
  <si>
    <t>COURSE_EXAM_TYPE_STANDARD</t>
    <phoneticPr fontId="1" type="noConversion"/>
  </si>
  <si>
    <t>CREATE TABLE COURSE_EXAM_TYPE ( 
 SEQ INT NOT NULL auto_increment, 
 COURSE_CODE VARCHAR(10), 
 TYPE_NAME VARCHAR(400), 
 QUESTION_CNT INT, 
 USE_YN CHAR(1) DEFAULT 'Y', 
 CREATE_DATE DATETIME, 
 CREATE_USER VARCHAR(15), 
 UPDATE_DATE DATETIME, 
 UPDATE_USER VARCHAR(15), 
 PRIMARY KEY(SEQ) );</t>
    <phoneticPr fontId="1" type="noConversion"/>
  </si>
  <si>
    <t>alter table COURSE_EXAM add (
 WEEK INT, 
 LEVEL INT, 
 USE_YN CHAR(1) DEFAULT 'Y',
 ORD INT DEFAULT 0
)</t>
    <phoneticPr fontId="1" type="noConversion"/>
  </si>
  <si>
    <t>TERM_YN</t>
    <phoneticPr fontId="1" type="noConversion"/>
  </si>
  <si>
    <t>STUDY_PERIOD_FROM</t>
    <phoneticPr fontId="1" type="noConversion"/>
  </si>
  <si>
    <t>LEVEL</t>
  </si>
  <si>
    <t>EXAM_KIND</t>
    <phoneticPr fontId="1" type="noConversion"/>
  </si>
  <si>
    <t>시험종류</t>
    <phoneticPr fontId="1" type="noConversion"/>
  </si>
  <si>
    <t>CREATE TABLE COURSE_EXAM_TYPE_STANDARD ( 
 SEQ INT NOT NULL auto_increment, 
 EXAM_TYPE_SEQ INT, 
 EXAM_KIND VARCHAR(4), 
 WEEK_FROM INT, 
 WEEK_TO INT, 
 LEVEL INT, 
 QUESTION_CNT INT, 
 USE_YN CHAR(1) DEFAULT 'Y', 
 CREATE_DATE DATETIME, 
 CREATE_USER VARCHAR(15), 
 UPDATE_DATE DATETIME, 
 UPDATE_USER VARCHAR(15), 
 PRIMARY KEY(SEQ) );</t>
    <phoneticPr fontId="1" type="noConversion"/>
  </si>
  <si>
    <t>ALTER TABLE COURSE ADD (
 YEAR VARCHAR(4), 
 MONTH VARCHAR(2), 
 COURSE_EXAM_TYPE_ID INT, 
 TERM_YN CHAR(1) DEFAULT 'N', 
 TERM_PEROID_FROM VARCHAR(10), 
 TERM_PEROID_TO VARCHAR(10), 
 STUDY_PERIOD_FROM VARCHAR(10), 
 STUDY_PERIOD_TO VARCHAR(10), 
 REPORT_FAIL_RATE INT DEFAULT 0, 
 EXAM_FAIL_RATE INT DEFAULT 0, 
 DISCUSSION_FAIL_RATE INT DEFAULT 0, 
 PROGRESS_FAIL_RATE INT DEFAULT 0, 
 TOTAL_FAIL INT DEFAULT 0
);</t>
    <phoneticPr fontId="1" type="noConversion"/>
  </si>
  <si>
    <t>COURSE_REPORT</t>
    <phoneticPr fontId="1" type="noConversion"/>
  </si>
  <si>
    <t>과정 레포트</t>
    <phoneticPr fontId="1" type="noConversion"/>
  </si>
  <si>
    <t>2018.08.07</t>
    <phoneticPr fontId="1" type="noConversion"/>
  </si>
  <si>
    <t>TITLE</t>
    <phoneticPr fontId="1" type="noConversion"/>
  </si>
  <si>
    <t>CREATE TABLE COURSE_REPORT ( 
 SEQ INT NOT NULL auto_increment, 
 COURSE_CODE VARCHAR(10), 
 TITLE VARCHAR(200), 
 CONTENTS TEXT, 
 USE_YN CHAR(1) DEFAULT 'Y', 
 CREATE_DATE DATETIME, 
 CREATE_USER VARCHAR(15), 
 UPDATE_DATE DATETIME, 
 UPDATE_USER VARCHAR(15), 
 PRIMARY KEY(SEQ) );</t>
    <phoneticPr fontId="1" type="noConversion"/>
  </si>
  <si>
    <t>ALTER TABLE COURSE_REPORT ADD INDEX COURSE_REPORT_IDX1(COURSE_CODE);</t>
  </si>
  <si>
    <t>2018.08.08</t>
    <phoneticPr fontId="1" type="noConversion"/>
  </si>
  <si>
    <t>alter table COURSE_EXAM_TYPE_STANDARD add (
 TYPE CHAR(1)
)</t>
    <phoneticPr fontId="1" type="noConversion"/>
  </si>
  <si>
    <t>유형명</t>
    <phoneticPr fontId="1" type="noConversion"/>
  </si>
  <si>
    <t>TOTAL_RATIO</t>
    <phoneticPr fontId="1" type="noConversion"/>
  </si>
  <si>
    <t>WEEK_RATIO</t>
    <phoneticPr fontId="1" type="noConversion"/>
  </si>
  <si>
    <t>전체 시험 비율</t>
    <phoneticPr fontId="1" type="noConversion"/>
  </si>
  <si>
    <t>주별 시험 비율</t>
    <phoneticPr fontId="1" type="noConversion"/>
  </si>
  <si>
    <t>alter table COURSE_EXAM_TYPE add (
 TOTAL_RATIO INT, 
 WEEK_RATIO INT
)</t>
    <phoneticPr fontId="1" type="noConversion"/>
  </si>
  <si>
    <t>WEEK : 주별시험, TOTAL : 전체 시험</t>
    <phoneticPr fontId="1" type="noConversion"/>
  </si>
  <si>
    <t>VARCHAR(5)</t>
    <phoneticPr fontId="1" type="noConversion"/>
  </si>
  <si>
    <t>alter table COURSE_EXAM_TYPE_STANDARD modify column EXAM_KIND VARCHAR(5);</t>
    <phoneticPr fontId="1" type="noConversion"/>
  </si>
  <si>
    <t>2018.08.09</t>
    <phoneticPr fontId="1" type="noConversion"/>
  </si>
  <si>
    <t>alter table COURSE add (
 LEARING_GOAL TEXT, 
 LEARING_CONTENT TEXT, 
 EVAL_METHOD TEXT, 
 LEARING_TARGET TEXT, 
 LEARING_COST TEXT
)</t>
    <phoneticPr fontId="1" type="noConversion"/>
  </si>
  <si>
    <t>-</t>
    <phoneticPr fontId="1" type="noConversion"/>
  </si>
  <si>
    <t>HOME_OLD_ADDR</t>
    <phoneticPr fontId="1" type="noConversion"/>
  </si>
  <si>
    <t>2018.8.11</t>
    <phoneticPr fontId="1" type="noConversion"/>
  </si>
  <si>
    <t>VARCHAR(60)</t>
    <phoneticPr fontId="1" type="noConversion"/>
  </si>
  <si>
    <t>alter table user add (
HOME_OLD_ADDR VARCHAR(60)
)</t>
    <phoneticPr fontId="1" type="noConversion"/>
  </si>
  <si>
    <t>alter table user modify column HOME_ADDR VARCHAR(60);</t>
    <phoneticPr fontId="1" type="noConversion"/>
  </si>
  <si>
    <t>사용자</t>
    <phoneticPr fontId="1" type="noConversion"/>
  </si>
  <si>
    <t>alter table user add (
HOME_ZIPCODE VARCHAR(10)
)</t>
    <phoneticPr fontId="1" type="noConversion"/>
  </si>
  <si>
    <t>ADMIN_AUTH</t>
    <phoneticPr fontId="1" type="noConversion"/>
  </si>
  <si>
    <t>도메인명</t>
    <phoneticPr fontId="1" type="noConversion"/>
  </si>
  <si>
    <t>2018.8.11</t>
    <phoneticPr fontId="1" type="noConversion"/>
  </si>
  <si>
    <t>ZIPCODE</t>
    <phoneticPr fontId="1" type="noConversion"/>
  </si>
  <si>
    <t>alter table company add (
 SUB_DOMAIN VARCHAR(15), 
 LOGIN_IMG CHAR(1) DEFAULT 'N', 
 GNB_IMG CHAR(1) DEFAULT 'N', 
 ZIPCODE VARCHAR(10)
)</t>
    <phoneticPr fontId="1" type="noConversion"/>
  </si>
  <si>
    <t>ANSWER_YN</t>
    <phoneticPr fontId="1" type="noConversion"/>
  </si>
  <si>
    <t>정답여부</t>
    <phoneticPr fontId="1" type="noConversion"/>
  </si>
  <si>
    <t>APPROVAL_STATUS</t>
    <phoneticPr fontId="1" type="noConversion"/>
  </si>
  <si>
    <t>은행입금</t>
    <phoneticPr fontId="1" type="noConversion"/>
  </si>
  <si>
    <t>REPORT_YN</t>
    <phoneticPr fontId="1" type="noConversion"/>
  </si>
  <si>
    <t>레포트 제출 여부</t>
    <phoneticPr fontId="1" type="noConversion"/>
  </si>
  <si>
    <t>2018.8.12</t>
    <phoneticPr fontId="1" type="noConversion"/>
  </si>
  <si>
    <t>설문지 완료 여부</t>
    <phoneticPr fontId="1" type="noConversion"/>
  </si>
  <si>
    <t>현금입금(B)
승인(A)
취소(C)
환불(R)</t>
    <phoneticPr fontId="1" type="noConversion"/>
  </si>
  <si>
    <t>1</t>
    <phoneticPr fontId="1" type="noConversion"/>
  </si>
  <si>
    <t>CREATE_DATE</t>
    <phoneticPr fontId="1" type="noConversion"/>
  </si>
  <si>
    <t>ALTER TABLE COURSE_EVAL ADD (
 REPORT_YN CHAR(1) DEFAULT 'N', 
 QUEST_YN CHAR(1) DEFAULT 'N'
 )</t>
    <phoneticPr fontId="1" type="noConversion"/>
  </si>
  <si>
    <t xml:space="preserve">SELECT  C.CATEGORY_NAME
  ,A.COURSE_ID
  ,A.COURSE_CODE
  ,B.COURSE_NAME
  ,A.YEAR
  ,A.MONTH
  ,A.CHASU
  ,A.TERM_YN
  ,A.TERM_PEROID_FROM
  ,A.TERM_PEROID_TO
  ,A.STUDY_PERIOD_FROM
  ,A.STUDY_PERIOD_TO
  ,A.REPORT_FAIL_RATE
  ,A.EXAM_FAIL_RATE
  ,A.DISCUSSION_FAIL_RATE
  ,A.PROGRESS_FAIL_RATE
  ,A.TOTAL_FAIL
FROM  COURSE A LEFT OUTER JOIN COURSE_CODE B ON A.COURSE_CODE = B.COURSE_CODE
    LEFT OUTER JOIN (
        SELECT C3.CODE C3_CODE, C2.CODE C2_CODE, C1.CODE C1_CODE,
         CONCAT(C1.CODE_NAME,' &gt; ',C2.CODE_NAME,' &gt; ',C3.CODE_NAME) CATEGORY_NAME
       FROM CATEGORY C3 LEFT OUTER JOIN CATEGORY C2 ON C3.PARENT_CODE = C2.CODE
          LEFT OUTER JOIN CATEGORY C1 ON C2.PARENT_CODE = C1.CODE
      WHERE C3.DEPTH = 3) C ON B.CODE = C.C3_CODE
WHERE  1 = 1
AND  A.OPEN_YN = 'Y'
ORDER  BY C.CATEGORY_NAME,B.COURSE_NAME,A.YEAR,A.MONTH,A.CHASU  
</t>
    <phoneticPr fontId="1" type="noConversion"/>
  </si>
  <si>
    <t>SELECT  A.COURSE_ID
  ,A.USER_ID
        ,SUM(IF(B.REPORT &gt; 0,1,0)) REPORT_CNT
  ,SUM(IF(B.EXAM &gt; 0,1,0)) EXAM_CNT 
  ,SUM(IF(B.DISCUSSION &gt; 0,1,0)) DISCUSSION_CNT
  ,SUM(IF(B.PROGRESS &gt; 0,1,0)) PROGRESS_CNT
  ,COUNT(*) TOTAL_CNT
        ,SUM(IF(B.REPORT_YN = 'Y',1,0)) REPORT_SUBMIT_CNT
FROM COURSE_REGISTER A
   LEFT OUTER JOIN COURSE_EVAL B ON B.COURSE_ID = A.COURSE_ID AND B.USER_ID = A.USER_ID
WHERE  A.STATUS = 'A'
GROUP  BY A.COURSE_ID, USER_ID</t>
    <phoneticPr fontId="1" type="noConversion"/>
  </si>
  <si>
    <t>DISCUSSION_RATE</t>
    <phoneticPr fontId="1" type="noConversion"/>
  </si>
  <si>
    <t>COURSE_WEEK</t>
    <phoneticPr fontId="1" type="noConversion"/>
  </si>
  <si>
    <t>COMPANY_FOLDER</t>
    <phoneticPr fontId="1" type="noConversion"/>
  </si>
  <si>
    <t>/home/hosting_users/qlearning/cImage/company</t>
    <phoneticPr fontId="1" type="noConversion"/>
  </si>
  <si>
    <t>D:\\lms\\lms_image\\company</t>
    <phoneticPr fontId="1" type="noConversion"/>
  </si>
  <si>
    <t xml:space="preserve">INSERT INTO SETTING VALUES('COMPANY_FOLDER','/home/hosting_users/qlearning/cImage/company'); </t>
    <phoneticPr fontId="1" type="noConversion"/>
  </si>
  <si>
    <t>REPORT_SEQ</t>
    <phoneticPr fontId="1" type="noConversion"/>
  </si>
  <si>
    <t>배정 레포트</t>
    <phoneticPr fontId="1" type="noConversion"/>
  </si>
  <si>
    <t>2018.8.15</t>
    <phoneticPr fontId="1" type="noConversion"/>
  </si>
  <si>
    <t>ALTER TABLE COURSE_EVAL ADD (
 REPORT_SEQ INT
 )</t>
    <phoneticPr fontId="1" type="noConversion"/>
  </si>
  <si>
    <t>CREATE_USER</t>
    <phoneticPr fontId="1" type="noConversion"/>
  </si>
  <si>
    <t>drop table USER_EXAM</t>
    <phoneticPr fontId="1" type="noConversion"/>
  </si>
  <si>
    <t>CREATE TABLE USER_EXAM ( 
 COURSE_ID INT, 
 USER_ID VARCHAR(15), 
 EXAM_KIND VARCHAR(5), 
 SEQ INT, 
 ANSWER VARCHAR(100), 
 ANSWER_YN CHAR(1) DEFAULT 'N', 
 CREATE_USER VARCHAR(15), 
 CREATE_DATE DATETIME, 
 UPDATE_USER VARCHAR(15), 
 UPDATE_DATE DATETIME, 
 PRIMARY KEY(COURSE_ID,USER_ID,EXAM_KIND,SEQ) );</t>
    <phoneticPr fontId="1" type="noConversion"/>
  </si>
  <si>
    <t>EXAM_WEEK</t>
    <phoneticPr fontId="1" type="noConversion"/>
  </si>
  <si>
    <t>EXAM_TOTAL</t>
    <phoneticPr fontId="1" type="noConversion"/>
  </si>
  <si>
    <t>주별  시험</t>
    <phoneticPr fontId="1" type="noConversion"/>
  </si>
  <si>
    <t>전체 시험</t>
    <phoneticPr fontId="1" type="noConversion"/>
  </si>
  <si>
    <t>2018.8.15</t>
    <phoneticPr fontId="1" type="noConversion"/>
  </si>
  <si>
    <t>ALTER TABLE COURSE_EVAL ADD (
EXAM_WEEK INT, 
EXAM_TOTAL INT
 )</t>
    <phoneticPr fontId="1" type="noConversion"/>
  </si>
  <si>
    <t>EXAM</t>
    <phoneticPr fontId="1" type="noConversion"/>
  </si>
  <si>
    <t>CONTENTS</t>
    <phoneticPr fontId="1" type="noConversion"/>
  </si>
  <si>
    <t>https://www.epost.go.kr/search.RetrieveIntegrationNewZipCdList.comm</t>
    <phoneticPr fontId="1" type="noConversion"/>
  </si>
  <si>
    <t>ZIPCODE_URL</t>
    <phoneticPr fontId="1" type="noConversion"/>
  </si>
  <si>
    <t>INSERT INTO SETTING VALUES('ZIPCODE_URL','https://www.epost.go.kr/search.RetrieveIntegrationNewZipCdList.comm');</t>
    <phoneticPr fontId="1" type="noConversion"/>
  </si>
  <si>
    <t>USER_IMG</t>
    <phoneticPr fontId="1" type="noConversion"/>
  </si>
  <si>
    <t>사용자 이미지</t>
    <phoneticPr fontId="1" type="noConversion"/>
  </si>
  <si>
    <t>2018.8.20</t>
    <phoneticPr fontId="1" type="noConversion"/>
  </si>
  <si>
    <t xml:space="preserve">ALTER TABLE USER ADD (
 USER_IMG CHAR(1) DEFAULT 'N'
)    </t>
    <phoneticPr fontId="1" type="noConversion"/>
  </si>
  <si>
    <t>USER_FOLDER</t>
    <phoneticPr fontId="1" type="noConversion"/>
  </si>
  <si>
    <t>/home/hosting_users/qlearning/cImage/user</t>
    <phoneticPr fontId="1" type="noConversion"/>
  </si>
  <si>
    <t>D:\\lms\\lms_image\\user</t>
    <phoneticPr fontId="1" type="noConversion"/>
  </si>
  <si>
    <t>INSERT INTO SETTING VALUES('USER_FOLDER','/home/hosting_users/qlearning/cImage/user');</t>
    <phoneticPr fontId="1" type="noConversion"/>
  </si>
  <si>
    <t>CLOSE_YN</t>
    <phoneticPr fontId="1" type="noConversion"/>
  </si>
  <si>
    <t>강의 종료 여부</t>
    <phoneticPr fontId="1" type="noConversion"/>
  </si>
  <si>
    <t>2018.8.21</t>
    <phoneticPr fontId="1" type="noConversion"/>
  </si>
  <si>
    <t xml:space="preserve">ALTER TABLE COURSE ADD (
 CLOSE_YN CHAR(1) DEFAULT 'N'
)    </t>
    <phoneticPr fontId="1" type="noConversion"/>
  </si>
  <si>
    <t>OPEN_KIND</t>
    <phoneticPr fontId="1" type="noConversion"/>
  </si>
  <si>
    <t>OPEN</t>
    <phoneticPr fontId="1" type="noConversion"/>
  </si>
  <si>
    <t>NOT_OPEN</t>
    <phoneticPr fontId="1" type="noConversion"/>
  </si>
  <si>
    <t>오픈</t>
    <phoneticPr fontId="1" type="noConversion"/>
  </si>
  <si>
    <t>미오픈</t>
    <phoneticPr fontId="1" type="noConversion"/>
  </si>
  <si>
    <t>종료</t>
    <phoneticPr fontId="1" type="noConversion"/>
  </si>
  <si>
    <t>FROM_YEAR</t>
    <phoneticPr fontId="1" type="noConversion"/>
  </si>
  <si>
    <t>OPTION_DESC</t>
    <phoneticPr fontId="1" type="noConversion"/>
  </si>
  <si>
    <t>VARCHAR(500)</t>
    <phoneticPr fontId="1" type="noConversion"/>
  </si>
  <si>
    <t>옵션 설명</t>
    <phoneticPr fontId="1" type="noConversion"/>
  </si>
  <si>
    <t>ALTER TABLE SETTING ADD (
 OPTION_DESC VARCHAR(500)
)</t>
    <phoneticPr fontId="1" type="noConversion"/>
  </si>
  <si>
    <t>TO_YEAR</t>
    <phoneticPr fontId="1" type="noConversion"/>
  </si>
  <si>
    <t>조건 종료연도</t>
    <phoneticPr fontId="1" type="noConversion"/>
  </si>
  <si>
    <t>조건 시작연도</t>
    <phoneticPr fontId="1" type="noConversion"/>
  </si>
  <si>
    <t>INSERT INTO SETTING VALUES('FROM_YEAR','2015','조건 시작연도');
INSERT INTO SETTING VALUES('TO_YEAR','2025','조건 종료연도');</t>
    <phoneticPr fontId="1" type="noConversion"/>
  </si>
  <si>
    <t>NOT_CLOSE</t>
    <phoneticPr fontId="1" type="noConversion"/>
  </si>
  <si>
    <t>미종료</t>
    <phoneticPr fontId="1" type="noConversion"/>
  </si>
  <si>
    <t>INSERT INTO CODE VALUES('OPEN_KIND','OPEN','오픈',1);
INSERT INTO CODE VALUES('OPEN_KIND','NOT_OPEN','미오픈',2);
INSERT INTO CODE VALUES('OPEN_KIND','CLOSE','종료',3);
INSERT INTO CODE VALUES('OPEN_KIND','NOT_CLOSE','미종료',4);</t>
    <phoneticPr fontId="1" type="noConversion"/>
  </si>
  <si>
    <t>TERM_PERIOD_FROM</t>
    <phoneticPr fontId="1" type="noConversion"/>
  </si>
  <si>
    <t>TERM_PERIOD_TO</t>
    <phoneticPr fontId="1" type="noConversion"/>
  </si>
  <si>
    <t>alter table course add (
 TERM_PERIOD_FROM VARCHAR(10), 
 TERM_PERIOD_TO VARCHAR(10)
)</t>
    <phoneticPr fontId="1" type="noConversion"/>
  </si>
  <si>
    <t>COURSE_TUTOR</t>
    <phoneticPr fontId="1" type="noConversion"/>
  </si>
  <si>
    <t>과정 튜터들</t>
    <phoneticPr fontId="1" type="noConversion"/>
  </si>
  <si>
    <t>FROM_CNT</t>
    <phoneticPr fontId="1" type="noConversion"/>
  </si>
  <si>
    <t>TO_CNT</t>
    <phoneticPr fontId="1" type="noConversion"/>
  </si>
  <si>
    <t>PRIMARY KEY(COURSE_ID,TUTOR_ID)</t>
    <phoneticPr fontId="1" type="noConversion"/>
  </si>
  <si>
    <t>CREATE TABLE COURSE_TUTOR ( 
COURSE_ID INT, 
TUTOR_ID VARCHAR(15), 
FROM_CNT INT, 
TO_CNT INT, 
USE_YN CHAR(1) DEFAULT 'Y', 
PRIMARY KEY(COURSE_ID,TUTOR_ID) );</t>
    <phoneticPr fontId="1" type="noConversion"/>
  </si>
  <si>
    <t>CONTENTS_MANAGER_YN</t>
    <phoneticPr fontId="1" type="noConversion"/>
  </si>
  <si>
    <t>사이트 관리자 여부</t>
    <phoneticPr fontId="1" type="noConversion"/>
  </si>
  <si>
    <t>컨텐츠 관리자 여부</t>
    <phoneticPr fontId="1" type="noConversion"/>
  </si>
  <si>
    <t xml:space="preserve">alter table user add (
 SITE_MANAGER_YN CHAR(1) DEFAULT 'N', 
 CONTENTS_MANAGER_YN CHAR(1) DEFAULT 'N'
)    </t>
    <phoneticPr fontId="1" type="noConversion"/>
  </si>
  <si>
    <t>UPDATE user SET ADMIN_YN = 'Y' where admin_yn != 'N'</t>
    <phoneticPr fontId="1" type="noConversion"/>
  </si>
  <si>
    <t>CONTENTS_MANAGER_ID</t>
    <phoneticPr fontId="1" type="noConversion"/>
  </si>
  <si>
    <t>컨텐츠 관리자 ID</t>
    <phoneticPr fontId="1" type="noConversion"/>
  </si>
  <si>
    <t>ALTER TABLE COURSE_CODE ADD (
 CONTENTS_MANAGER_ID VARCHAR(15)
)</t>
    <phoneticPr fontId="1" type="noConversion"/>
  </si>
  <si>
    <t>담당 튜터 ID</t>
    <phoneticPr fontId="1" type="noConversion"/>
  </si>
  <si>
    <t>ALTER TABLE COURSE_EVAL ADD (
 TUTOR_ID VARCHAR(15)
)</t>
    <phoneticPr fontId="1" type="noConversion"/>
  </si>
  <si>
    <t>update course set comp_cd = 'B2C' where comp_cd is null</t>
    <phoneticPr fontId="1" type="noConversion"/>
  </si>
  <si>
    <t>REPORT_FAIL</t>
    <phoneticPr fontId="1" type="noConversion"/>
  </si>
  <si>
    <t>EXAM_FAIL</t>
    <phoneticPr fontId="1" type="noConversion"/>
  </si>
  <si>
    <t>DISCUSSION_FAIL</t>
    <phoneticPr fontId="1" type="noConversion"/>
  </si>
  <si>
    <t>PROGRESS_FAIL</t>
    <phoneticPr fontId="1" type="noConversion"/>
  </si>
  <si>
    <t>ALTER TABLE COURSE 
DROP COLUMN REPORT_FAIL_RATE,
DROP COLUMN EXAM_FAIL_RATE,
DROP COLUMN DISCUSSION_FAIL_RATE,
DROP COLUMN PROGRESS_FAIL_RATE;
ALTER TABLE COURSE ADD (
 REPORT_FAIL INT DEFAULT 0, 
 EXAM_FAIL INT DEFAULT 0, 
 DISCUSSION_FAIL INT DEFAULT 0, 
 PROGRESS_FAIL INT DEFAULT 0
);</t>
    <phoneticPr fontId="1" type="noConversion"/>
  </si>
  <si>
    <t>TUTOR_ID</t>
    <phoneticPr fontId="1" type="noConversion"/>
  </si>
  <si>
    <t>ANSWER_DESC</t>
    <phoneticPr fontId="1" type="noConversion"/>
  </si>
  <si>
    <t>정답 설명</t>
    <phoneticPr fontId="1" type="noConversion"/>
  </si>
  <si>
    <t>2018.8.25</t>
    <phoneticPr fontId="1" type="noConversion"/>
  </si>
  <si>
    <t>ALTER TABLE COURSE_EXAM ADD (
 ANSWER_DESC VARCHAR(4000)
)</t>
    <phoneticPr fontId="1" type="noConversion"/>
  </si>
  <si>
    <t>drop table BANK;
CREATE TABLE BANK ( 
SEQ INT NOT NULL auto_increment, 
BANK_NAME VARCHAR(20), 
ACC_NO VARCHAR(20), 
USER VARCHAR(20), 
USE_YN CHAR(1) DEFAULT 'Y', 
PRIMARY KEY(SEQ) );</t>
    <phoneticPr fontId="1" type="noConversion"/>
  </si>
  <si>
    <t>drop table MAIL;
CREATE TABLE MAIL ( 
SEQ INT NOT NULL auto_increment, 
KIND VARCHAR(40), 
EMAIL VARCHAR(50), 
PRIMARY KEY(SEQ) );</t>
    <phoneticPr fontId="1" type="noConversion"/>
  </si>
  <si>
    <t>drop table SETTING;
CREATE TABLE SETTING ( 
SEQ INT NOT NULL auto_increment, 
OPTION_KEY VARCHAR(20), 
OPTION_VALUE VARCHAR(100), 
OPTION_DESC VARCHAR(500), 
PRIMARY KEY(SEQ) );</t>
    <phoneticPr fontId="1" type="noConversion"/>
  </si>
  <si>
    <t>우편번호 검색</t>
    <phoneticPr fontId="1" type="noConversion"/>
  </si>
  <si>
    <t>첨부파일 폴더</t>
    <phoneticPr fontId="1" type="noConversion"/>
  </si>
  <si>
    <t>컨텐츠 폴더</t>
    <phoneticPr fontId="1" type="noConversion"/>
  </si>
  <si>
    <t>강사 사진 폴더</t>
    <phoneticPr fontId="1" type="noConversion"/>
  </si>
  <si>
    <t>회사 이미지 폴더</t>
    <phoneticPr fontId="1" type="noConversion"/>
  </si>
  <si>
    <t>사용자 이미지 폴더</t>
    <phoneticPr fontId="1" type="noConversion"/>
  </si>
  <si>
    <t>개발/운영</t>
    <phoneticPr fontId="1" type="noConversion"/>
  </si>
  <si>
    <t>INSERT INTO SETTING VALUES(1,'SERVER_MODE','REAL','개발/운영');
INSERT INTO SETTING VALUES(2,'g_conf_home_dir','/home/hosting_users/qlearning/www/homepage','');
INSERT INTO SETTING VALUES(3,'g_conf_key_dir','','');
INSERT INTO SETTING VALUES(4,'g_conf_log_dir','','');
INSERT INTO SETTING VALUES(5,'g_conf_gw_url','testpaygw.kcp.co.kr','');
INSERT INTO SETTING VALUES(6,'g_conf_js_url','https://pay.kcp.co.kr/plugin/payplus_test_un.js','');
INSERT INTO SETTING VALUES(7,'g_conf_server','false','');
INSERT INTO SETTING VALUES(8,'g_conf_site_cd','T0000','');
INSERT INTO SETTING VALUES(9,'g_conf_site_key','3grptw1.zW0GSo4PQdaGvsF__','');
INSERT INTO SETTING VALUES(10,'g_conf_site_name','KCP TEST SHOP','');
INSERT INTO SETTING VALUES(11,'PICTURE_FOLDER','/home/hosting_users/qlearning/cImage/teacher','강사 사진 폴더');
INSERT INTO SETTING VALUES(12,'ATTACH_FOLDER','/home/hosting_users/qlearning/lms_attach','첨부파일 폴더');
INSERT INTO SETTING VALUES(13,'COMPANY_FOLDER','/home/hosting_users/qlearning/cImage/company','회사 이미지 폴더');
INSERT INTO SETTING VALUES(14,'USER_FOLDER','/home/hosting_users/qlearning/cImage/user','사용자 이미지 폴더');
INSERT INTO SETTING VALUES(15,'COURSE_IMG_FOLDER','/home/hosting_users/qlearning/cImage/contents','컨텐츠 폴더');
INSERT INTO SETTING VALUES(16,'ZIPCODE_URL','https://www.epost.go.kr/search.RetrieveIntegrationNewZipCdList.comm','우편번호 검색');
INSERT INTO SETTING VALUES(17,'FROM_YEAR','2015','조건 시작연도');
INSERT INTO SETTING VALUES(18,'TO_YEAR','2025','조건 종료연도');</t>
    <phoneticPr fontId="1" type="noConversion"/>
  </si>
  <si>
    <t>UPDATE_DATE</t>
    <phoneticPr fontId="1" type="noConversion"/>
  </si>
  <si>
    <t>CP_COST_RATE</t>
    <phoneticPr fontId="1" type="noConversion"/>
  </si>
  <si>
    <t>TEACHER_COST_RATE</t>
    <phoneticPr fontId="1" type="noConversion"/>
  </si>
  <si>
    <t>REPORT_COST</t>
    <phoneticPr fontId="1" type="noConversion"/>
  </si>
  <si>
    <t>EVAL_COST</t>
    <phoneticPr fontId="1" type="noConversion"/>
  </si>
  <si>
    <t>DATA_COST</t>
    <phoneticPr fontId="1" type="noConversion"/>
  </si>
  <si>
    <t>ANSWER_COST</t>
    <phoneticPr fontId="1" type="noConversion"/>
  </si>
  <si>
    <t>강사 비용 비율</t>
    <phoneticPr fontId="1" type="noConversion"/>
  </si>
  <si>
    <t>CP 비용 비율</t>
    <phoneticPr fontId="1" type="noConversion"/>
  </si>
  <si>
    <t>평가 비용</t>
    <phoneticPr fontId="1" type="noConversion"/>
  </si>
  <si>
    <t>레포트 비용</t>
    <phoneticPr fontId="1" type="noConversion"/>
  </si>
  <si>
    <t>자료실 건당 비용</t>
    <phoneticPr fontId="1" type="noConversion"/>
  </si>
  <si>
    <t>답변 건당 비용</t>
    <phoneticPr fontId="1" type="noConversion"/>
  </si>
  <si>
    <t>ALTER TABLE COURSE_MASTER ADD(
 CP_COST_RATE INT DEFAULT 0, 
 TEACHER_COST_RATE INT DEFAULT 0, 
 REPORT_COST INT DEFAULT 0, 
 EVAL_COST INT DEFAULT 0, 
 DATA_COST INT DEFAULT 0, 
 ANSWER_COST INT DEFAULT 0
)</t>
    <phoneticPr fontId="1" type="noConversion"/>
  </si>
  <si>
    <t>ACCEPT_YN</t>
    <phoneticPr fontId="1" type="noConversion"/>
  </si>
  <si>
    <t>NO_REASON</t>
    <phoneticPr fontId="1" type="noConversion"/>
  </si>
  <si>
    <t>VARCHAR(1000)</t>
    <phoneticPr fontId="1" type="noConversion"/>
  </si>
  <si>
    <t>비용 인정 여부</t>
    <phoneticPr fontId="1" type="noConversion"/>
  </si>
  <si>
    <t>미인정 사유</t>
    <phoneticPr fontId="1" type="noConversion"/>
  </si>
  <si>
    <t>ALTER TABLE BOARD_DATA ADD(
 ACCEPT_YN CHAR(1) DEFAULT 'Y', 
 NO_REASON VARCHAR(1000)
)</t>
    <phoneticPr fontId="1" type="noConversion"/>
  </si>
  <si>
    <t>ALTER TABLE REPLY ADD(
 ACCEPT_YN CHAR(1) DEFAULT 'Y', 
 NO_REASON VARCHAR(1000)
)</t>
    <phoneticPr fontId="1" type="noConversion"/>
  </si>
  <si>
    <t>CP_COST</t>
    <phoneticPr fontId="1" type="noConversion"/>
  </si>
  <si>
    <t>CP금액</t>
    <phoneticPr fontId="1" type="noConversion"/>
  </si>
  <si>
    <t>COST_CALC</t>
    <phoneticPr fontId="1" type="noConversion"/>
  </si>
  <si>
    <t>PAYMENT_DATE</t>
    <phoneticPr fontId="1" type="noConversion"/>
  </si>
  <si>
    <t>USER_ID</t>
    <phoneticPr fontId="1" type="noConversion"/>
  </si>
  <si>
    <t>PRIMARY KEY(COURSE_ID,KIND,USER_ID)</t>
    <phoneticPr fontId="1" type="noConversion"/>
  </si>
  <si>
    <t>COMPANY / TUTOR / CP / TEACHER</t>
    <phoneticPr fontId="1" type="noConversion"/>
  </si>
  <si>
    <t>종류</t>
    <phoneticPr fontId="1" type="noConversion"/>
  </si>
  <si>
    <t>USER ID</t>
    <phoneticPr fontId="1" type="noConversion"/>
  </si>
  <si>
    <t>담당자별 이익배분</t>
    <phoneticPr fontId="1" type="noConversion"/>
  </si>
  <si>
    <t>금액</t>
    <phoneticPr fontId="1" type="noConversion"/>
  </si>
  <si>
    <t>지불은행</t>
    <phoneticPr fontId="1" type="noConversion"/>
  </si>
  <si>
    <t>지불계좌번호</t>
    <phoneticPr fontId="1" type="noConversion"/>
  </si>
  <si>
    <t>분배일자</t>
    <phoneticPr fontId="1" type="noConversion"/>
  </si>
  <si>
    <t>VARCHAR(10)</t>
    <phoneticPr fontId="1" type="noConversion"/>
  </si>
  <si>
    <t>DROP TABLE COST;
CREATE TABLE COST ( 
COURSE_ID INT NOT NULL auto_increment, 
CP_COST_RATE INT DEFAULT 0, 
TEACHER_COST_RATE INT DEFAULT 0, 
REPORT_COST INT DEFAULT 0, 
EVAL_COST INT DEFAULT 0, 
DATA_COST INT DEFAULT 0, 
ANSWER_COST INT DEFAULT 0, 
TOTAL_COST INT DEFAULT 0, 
TUTOR_COST INT DEFAULT 0, 
COMPANY_COST INT DEFAULT 0, 
TEACHER_COST INT DEFAULT 0, 
CP_COST INT DEFAULT 0, 
CREATE_DATE DATETIME, 
CREATE_USER VARCHAR(15), 
UPDATE_DATE DATETIME, 
UPDATE_USER VARCHAR(15), 
PRIMARY KEY(COURSE_ID) );</t>
    <phoneticPr fontId="1" type="noConversion"/>
  </si>
  <si>
    <t>CREATE TABLE COST_CALC ( 
COURSE_ID INT, 
KIND VARCHAR(10), 
USER_ID VARCHAR(15), 
COST INT DEFAULT 0, 
BANK VARCHAR(20), 
ACC_NUM VARCHAR(20), 
PAYMENT_DATE VARCHAR(10), 
PRIMARY KEY(COURSE_ID,KIND,USER_ID) );</t>
    <phoneticPr fontId="1" type="noConversion"/>
  </si>
  <si>
    <t>D:/jee-photon/lgdacom</t>
    <phoneticPr fontId="1" type="noConversion"/>
  </si>
  <si>
    <t>/home/hosting_users/qlearning/lgdacom</t>
    <phoneticPr fontId="1" type="noConversion"/>
  </si>
  <si>
    <t>conf 파일 root</t>
    <phoneticPr fontId="1" type="noConversion"/>
  </si>
  <si>
    <t>g_configPath</t>
    <phoneticPr fontId="1" type="noConversion"/>
  </si>
  <si>
    <t>g_LGD_CASNOTEURL</t>
    <phoneticPr fontId="1" type="noConversion"/>
  </si>
  <si>
    <t>g_LGD_RETURNURL</t>
  </si>
  <si>
    <t>https://pretest.uplus.co.kr:9443/xpay/js/xpay_crossplatform.js</t>
    <phoneticPr fontId="1" type="noConversion"/>
  </si>
  <si>
    <t>https://xpay.uplus.co.kr/xpay/js/xpay_crossplatform.js</t>
    <phoneticPr fontId="1" type="noConversion"/>
  </si>
  <si>
    <t>인증결과 수신 및 전달 페이지</t>
    <phoneticPr fontId="1" type="noConversion"/>
  </si>
  <si>
    <t>무통장(가상계좌) 할당, 입금 통보 결과처리 페이지</t>
    <phoneticPr fontId="1" type="noConversion"/>
  </si>
  <si>
    <t>결재 처리 js</t>
    <phoneticPr fontId="1" type="noConversion"/>
  </si>
  <si>
    <t>g_xpay_js</t>
    <phoneticPr fontId="1" type="noConversion"/>
  </si>
  <si>
    <t>PAY_APPROVAL_ID</t>
    <phoneticPr fontId="1" type="noConversion"/>
  </si>
  <si>
    <t>PG 결재ID</t>
    <phoneticPr fontId="1" type="noConversion"/>
  </si>
  <si>
    <t xml:space="preserve">ALTER TABLE APPROVAL ADD (
 PAY_APPROVAL_ID VARCHAR(30)
)    </t>
    <phoneticPr fontId="1" type="noConversion"/>
  </si>
  <si>
    <t>g_CST_PLATFORM</t>
    <phoneticPr fontId="1" type="noConversion"/>
  </si>
  <si>
    <t>test</t>
    <phoneticPr fontId="1" type="noConversion"/>
  </si>
  <si>
    <t>g_CST_MID</t>
    <phoneticPr fontId="1" type="noConversion"/>
  </si>
  <si>
    <t>qpeople</t>
    <phoneticPr fontId="1" type="noConversion"/>
  </si>
  <si>
    <t>상점ID</t>
    <phoneticPr fontId="1" type="noConversion"/>
  </si>
  <si>
    <t>http://www.qlearning.co.kr/paymentGateway/casNoteUrl.do</t>
    <phoneticPr fontId="1" type="noConversion"/>
  </si>
  <si>
    <t>http://localhost:8080/paymentGateway/casNoteUrl.do</t>
    <phoneticPr fontId="1" type="noConversion"/>
  </si>
  <si>
    <t>http://localhost:8080/paymentGateway/returnUrl.do</t>
    <phoneticPr fontId="1" type="noConversion"/>
  </si>
  <si>
    <t>http://www.qlearning.co.kr/paymentGateway/returnUrl.do</t>
    <phoneticPr fontId="1" type="noConversion"/>
  </si>
  <si>
    <t>DELETE FROM SETTING;</t>
    <phoneticPr fontId="1" type="noConversion"/>
  </si>
  <si>
    <t>SC0010</t>
  </si>
  <si>
    <t>SC0040</t>
  </si>
  <si>
    <t>SC0060</t>
  </si>
  <si>
    <t>SC0070</t>
  </si>
  <si>
    <t>SC0090</t>
  </si>
  <si>
    <t>SC0111</t>
  </si>
  <si>
    <t>SC0112</t>
  </si>
  <si>
    <t>무통장입금</t>
  </si>
  <si>
    <t>신용카드</t>
  </si>
  <si>
    <t>계좌이체</t>
  </si>
  <si>
    <t>유선전화결제</t>
  </si>
  <si>
    <t>OK캐쉬백</t>
  </si>
  <si>
    <t>문화상품권</t>
  </si>
  <si>
    <t>게임문화상품권</t>
  </si>
  <si>
    <t>delete from CODE where dd_main = 'PAYMENT_KIND';
delete from CODE where dd_main = 'PAYMENT_KIND2';
INSERT INTO CODE VALUES('PAYMENT_KIND','SC0010','신용카드',1);
INSERT INTO CODE VALUES('PAYMENT_KIND','CASH','계좌이체',2);
INSERT INTO CODE VALUES('PAYMENT_KIND','SC0040','무통장입금',3);
INSERT INTO CODE VALUES('PAYMENT_KIND','SC0060','휴대폰',4);
INSERT INTO CODE VALUES('PAYMENT_KIND','SC0070','유선전화결제',5);
INSERT INTO CODE VALUES('PAYMENT_KIND','SC0090','OK캐쉬백',6);
INSERT INTO CODE VALUES('PAYMENT_KIND','SC0111','문화상품권',7);
INSERT INTO CODE VALUES('PAYMENT_KIND','SC0112','게임문화상품권',8);</t>
    <phoneticPr fontId="1" type="noConversion"/>
  </si>
  <si>
    <t>APPROVAL_CARD_STATUS</t>
    <phoneticPr fontId="1" type="noConversion"/>
  </si>
  <si>
    <t>INSERT INTO CODE VALUES('APPROVAL_CARD_STATUS','A','승인',1);
INSERT INTO CODE VALUES('APPROVAL_CARD_STATUS','R','환불',2);</t>
    <phoneticPr fontId="1" type="noConversion"/>
  </si>
  <si>
    <t>VARCHAR(25)</t>
    <phoneticPr fontId="1" type="noConversion"/>
  </si>
  <si>
    <t>ALTER TABLE CODE  MODIFY DD_MAIN VARCHAR(25);
ALTER TABLE CODE  MODIFY DD_KEY VARCHAR(25);</t>
    <phoneticPr fontId="1" type="noConversion"/>
  </si>
  <si>
    <t>ALTER TABLE APPROVAL DROP COLUMN REFUND_KIND;</t>
    <phoneticPr fontId="1" type="noConversion"/>
  </si>
  <si>
    <t>MOBILE_YN</t>
    <phoneticPr fontId="1" type="noConversion"/>
  </si>
  <si>
    <t>모바일 여부</t>
    <phoneticPr fontId="1" type="noConversion"/>
  </si>
  <si>
    <t xml:space="preserve">ALTER TABLE COURSE_MASTER ADD (
 MOBILE_YN CHAR(1) DEFAULT 'N'
)    </t>
    <phoneticPr fontId="1" type="noConversion"/>
  </si>
  <si>
    <t>ANSWER1</t>
    <phoneticPr fontId="1" type="noConversion"/>
  </si>
  <si>
    <t>ANSWER2</t>
    <phoneticPr fontId="1" type="noConversion"/>
  </si>
  <si>
    <t>ANSWER3</t>
    <phoneticPr fontId="1" type="noConversion"/>
  </si>
  <si>
    <t>ANSWER4</t>
    <phoneticPr fontId="1" type="noConversion"/>
  </si>
  <si>
    <t>DEV</t>
    <phoneticPr fontId="1" type="noConversion"/>
  </si>
  <si>
    <t>DELETE FROM SETTING;
INSERT INTO SETTING VALUES(1,'SERVER_MODE','DEV','개발/운영');
INSERT INTO SETTING VALUES(2,'g_configPath','/home/hosting_users/qlearning/lgdacom','conf 파일 root');
INSERT INTO SETTING VALUES(3,'g_LGD_CASNOTEURL','http://www.qlearning.co.kr/paymentGateway/casNoteUrl.do','무통장(가상계좌) 할당, 입금 통보 결과처리 페이지');
INSERT INTO SETTING VALUES(4,'g_LGD_RETURNURL','http://www.qlearning.co.kr/paymentGateway/returnUrl.do','인증결과 수신 및 전달 페이지');
INSERT INTO SETTING VALUES(5,'g_CST_MID','qpeople','상점ID');
INSERT INTO SETTING VALUES(6,'g_CST_PLATFORM','test','개발/운영');
INSERT INTO SETTING VALUES(7,'g_xpay_js','https://xpay.uplus.co.kr/xpay/js/xpay_crossplatform.js','결재 처리 js');
INSERT INTO SETTING VALUES(8,'PICTURE_FOLDER','/home/hosting_users/qlearning/cImage/teacher','강사 사진 폴더');
INSERT INTO SETTING VALUES(9,'ATTACH_FOLDER','/home/hosting_users/qlearning/lms_attach','첨부파일 폴더');
INSERT INTO SETTING VALUES(10,'COMPANY_FOLDER','/home/hosting_users/qlearning/cImage/company','회사 이미지 폴더');
INSERT INTO SETTING VALUES(11,'USER_FOLDER','/home/hosting_users/qlearning/cImage/user','사용자 이미지 폴더');
INSERT INTO SETTING VALUES(12,'COURSE_IMG_FOLDER','/home/hosting_users/qlearning/cImage/contents','컨텐츠 폴더');
INSERT INTO SETTING VALUES(13,'ZIPCODE_URL','https://www.epost.go.kr/search.RetrieveIntegrationNewZipCdList.comm','우편번호 검색');
INSERT INTO SETTING VALUES(14,'FROM_YEAR','2015','조건 시작연도');
INSERT INTO SETTING VALUES(15,'TO_YEAR','2025','조건 종료연도');</t>
    <phoneticPr fontId="1" type="noConversion"/>
  </si>
  <si>
    <t>USER_QUEST</t>
    <phoneticPr fontId="1" type="noConversion"/>
  </si>
  <si>
    <t>ALTER TABLE USER_QUEST ADD (
ANSWER1 CHAR(1) DEFAULT 'N', 
ANSWER2 CHAR(1) DEFAULT 'N', 
ANSWER3 CHAR(1) DEFAULT 'N', 
ANSWER4 CHAR(1) DEFAULT 'N'
) ;</t>
    <phoneticPr fontId="1" type="noConversion"/>
  </si>
  <si>
    <t>ALTER TABLE COURSE_REGISTER  DROP COLUMN QUEST_YN;</t>
    <phoneticPr fontId="1" type="noConversion"/>
  </si>
  <si>
    <t>REPORT_USER_CONTENTS</t>
    <phoneticPr fontId="1" type="noConversion"/>
  </si>
  <si>
    <t>REPORT_TUTOR_CONTENTS</t>
    <phoneticPr fontId="1" type="noConversion"/>
  </si>
  <si>
    <t>레포트 사용자 제출 내용</t>
    <phoneticPr fontId="1" type="noConversion"/>
  </si>
  <si>
    <t>레포트 튜터 첨삭 내용</t>
    <phoneticPr fontId="1" type="noConversion"/>
  </si>
  <si>
    <t>ALTER TABLE COURSE_EVAL ADD (
REPORT_USER_CONTENTS TEXT, 
REPORT_TUTOR_CONTENTS TEXT
);</t>
    <phoneticPr fontId="1" type="noConversion"/>
  </si>
  <si>
    <t>COURSE_ATTACH</t>
    <phoneticPr fontId="1" type="noConversion"/>
  </si>
  <si>
    <t>ATTACH_SEQ</t>
    <phoneticPr fontId="1" type="noConversion"/>
  </si>
  <si>
    <t>강좌 사용자 첨부 KEY</t>
    <phoneticPr fontId="1" type="noConversion"/>
  </si>
  <si>
    <t>PRIMARY KEY(ATTACH_SEQ)</t>
    <phoneticPr fontId="1" type="noConversion"/>
  </si>
  <si>
    <t>CREATE TABLE COURSE_ATTACH ( 
ATTACH_SEQ INT NOT NULL auto_increment, 
COURSE_ID INT, 
USER_ID VARCHAR(15), 
PRIMARY KEY(ATTACH_SEQ) );</t>
    <phoneticPr fontId="1" type="noConversion"/>
  </si>
  <si>
    <t>REPORT_TUTOR_YN</t>
    <phoneticPr fontId="1" type="noConversion"/>
  </si>
  <si>
    <t>레포트 튜터 첨삭 여부</t>
    <phoneticPr fontId="1" type="noConversion"/>
  </si>
  <si>
    <t>ALTER TABLE COURSE_EVAL ADD (
REPORT_TUTOR_YN CHAR(1) DEFAULT 'N'
);</t>
    <phoneticPr fontId="1" type="noConversion"/>
  </si>
  <si>
    <t>모바일 강좌 여부</t>
    <phoneticPr fontId="1" type="noConversion"/>
  </si>
  <si>
    <t>ALTER TABLE COURSE ADD (
 MOBILE_YN CHAR(1) DEFAULT 'N'
);</t>
    <phoneticPr fontId="1" type="noConversion"/>
  </si>
  <si>
    <t>WEEK_TIME</t>
    <phoneticPr fontId="1" type="noConversion"/>
  </si>
  <si>
    <t>차시별 강의 시간</t>
    <phoneticPr fontId="1" type="noConversion"/>
  </si>
  <si>
    <t>주별 시험 주차</t>
    <phoneticPr fontId="1" type="noConversion"/>
  </si>
  <si>
    <t>ALTER TABLE COURSE_RESOURCE ADD (
 WEEK_TIME INT DEFAULT 0
);</t>
    <phoneticPr fontId="1" type="noConversion"/>
  </si>
  <si>
    <t>ALTER TABLE COURSE ADD (
 RECOMMEND_COURSE_YN CHAR(1) DEFAULT 'N', 
 NEW_COURSE_YN CHAR(1) DEFAULT 'N'
);</t>
    <phoneticPr fontId="1" type="noConversion"/>
  </si>
  <si>
    <t>SCORE_DATE</t>
    <phoneticPr fontId="1" type="noConversion"/>
  </si>
  <si>
    <t>채점일자</t>
    <phoneticPr fontId="1" type="noConversion"/>
  </si>
  <si>
    <t>PRIMARY KEY(COURSE_ID,USER_ID,EXAM_KIND,WEEK,SEQ)</t>
    <phoneticPr fontId="1" type="noConversion"/>
  </si>
  <si>
    <t>drop table USER_EXAM;
CREATE TABLE USER_EXAM ( 
COURSE_ID INT, 
USER_ID VARCHAR(15), 
EXAM_KIND VARCHAR(5), 
WEEK INT DEFAULT 0, 
SEQ INT, 
ANSWER VARCHAR(100), 
ANSWER_YN CHAR(1) DEFAULT 'N', 
CREATE_USER VARCHAR(15), 
CREATE_DATE DATETIME, 
UPDATE_USER VARCHAR(15), 
UPDATE_DATE DATETIME, 
SCORE_DATE DATETIME, 
PRIMARY KEY(COURSE_ID,USER_ID,EXAM_KIND,WEEK,SEQ) );</t>
    <phoneticPr fontId="1" type="noConversion"/>
  </si>
  <si>
    <t>과정 수료 여부</t>
    <phoneticPr fontId="1" type="noConversion"/>
  </si>
  <si>
    <t>POSTSCRIPT_YN</t>
    <phoneticPr fontId="1" type="noConversion"/>
  </si>
  <si>
    <t>수강 후기 여부</t>
    <phoneticPr fontId="1" type="noConversion"/>
  </si>
  <si>
    <t>ALTER TABLE COURSE_EVAL ADD (
 POSTSCRIPT_YN CHAR(1) DEFAULT 'N'
)   ;</t>
    <phoneticPr fontId="1" type="noConversion"/>
  </si>
  <si>
    <t>DROP TABLE COURSE_WEEK_COST;</t>
    <phoneticPr fontId="1" type="noConversion"/>
  </si>
  <si>
    <t>동영상 강의 수강</t>
    <phoneticPr fontId="1" type="noConversion"/>
  </si>
  <si>
    <t>회원가입/탈퇴</t>
    <phoneticPr fontId="1" type="noConversion"/>
  </si>
  <si>
    <t>결제관련</t>
    <phoneticPr fontId="1" type="noConversion"/>
  </si>
  <si>
    <t>동영상 문제해결</t>
    <phoneticPr fontId="1" type="noConversion"/>
  </si>
  <si>
    <t>M러닝</t>
    <phoneticPr fontId="1" type="noConversion"/>
  </si>
  <si>
    <t>delete FROM CODE where dd_main = 'FAQ';
INSERT INTO CODE VALUES('FAQ','01','동영상 강의 수강',1);
INSERT INTO CODE VALUES('FAQ','02','회원가입/탈퇴',2);
INSERT INTO CODE VALUES('FAQ','03','결제관련',3);
INSERT INTO CODE VALUES('FAQ','04','동영상 문제해결',4);
INSERT INTO CODE VALUES('FAQ','05','M러닝',5);</t>
    <phoneticPr fontId="1" type="noConversion"/>
  </si>
  <si>
    <t>2018.10.21</t>
    <phoneticPr fontId="1" type="noConversion"/>
  </si>
  <si>
    <t>2018.10.10</t>
    <phoneticPr fontId="1" type="noConversion"/>
  </si>
  <si>
    <t>CREATE TABLE BOARD_EVENT ( 
SEQ INT NOT NULL auto_increment, 
TITLE VARCHAR(200), 
CONTENTS TEXT, 
VIEW_CNT INT, 
CREATE_DATE DATETIME, 
UPDATE_DATE DATETIME, 
PRIMARY KEY(SEQ) );</t>
    <phoneticPr fontId="1" type="noConversion"/>
  </si>
  <si>
    <t>BIRTH_FROM_YEAR</t>
    <phoneticPr fontId="1" type="noConversion"/>
  </si>
  <si>
    <t>BIRTH_TO_YEAR</t>
    <phoneticPr fontId="1" type="noConversion"/>
  </si>
  <si>
    <t>1950</t>
    <phoneticPr fontId="1" type="noConversion"/>
  </si>
  <si>
    <t>2000</t>
    <phoneticPr fontId="1" type="noConversion"/>
  </si>
  <si>
    <t>생일 시작연도</t>
    <phoneticPr fontId="1" type="noConversion"/>
  </si>
  <si>
    <t>생일 종료연도</t>
    <phoneticPr fontId="1" type="noConversion"/>
  </si>
  <si>
    <t>INSERT INTO SETTING VALUES(16,'BIRTH_FROM_YEAR','1950','생일 시작연도');
INSERT INTO SETTING VALUES(17,'BIRTH_TO_YEAR','2000','생일 종료연도');</t>
    <phoneticPr fontId="1" type="noConversion"/>
  </si>
  <si>
    <t>DROP TABLE BOARD_QNA_ANSWER;</t>
    <phoneticPr fontId="1" type="noConversion"/>
  </si>
  <si>
    <t>ANSWER</t>
    <phoneticPr fontId="1" type="noConversion"/>
  </si>
  <si>
    <t>답변</t>
    <phoneticPr fontId="1" type="noConversion"/>
  </si>
  <si>
    <t>ANSWER_USER_ID</t>
    <phoneticPr fontId="1" type="noConversion"/>
  </si>
  <si>
    <t>답변 사용자ID</t>
    <phoneticPr fontId="1" type="noConversion"/>
  </si>
  <si>
    <t>ALTER TABLE BOARD_QNA ADD (
 ANSWER TEXT, 
 ACCEPT_YN CHAR(1) DEFAULT 'Y', 
 NO_REASON VARCHAR(1000),
 ANSWER_USER_ID VARCHAR(15)
);    
ALTER TABLE BOARD_QNA  DROP COLUMN USER_IP;
ALTER TABLE BOARD_QNA  DROP COLUMN REPLY_CNT;</t>
    <phoneticPr fontId="1" type="noConversion"/>
  </si>
  <si>
    <t>2018.10.28</t>
    <phoneticPr fontId="1" type="noConversion"/>
  </si>
  <si>
    <t>ALTER TABLE COURSE ADD(
 CATEGORY_MAIN_YN CHAR(1) DEFAULT 'N'
);</t>
    <phoneticPr fontId="1" type="noConversion"/>
  </si>
  <si>
    <t>USER_INQUIRY</t>
    <phoneticPr fontId="1" type="noConversion"/>
  </si>
  <si>
    <t>교육 및 튜터 지원 문의</t>
    <phoneticPr fontId="1" type="noConversion"/>
  </si>
  <si>
    <t>COMPANY_NAME</t>
    <phoneticPr fontId="1" type="noConversion"/>
  </si>
  <si>
    <t>CONTENTS</t>
    <phoneticPr fontId="1" type="noConversion"/>
  </si>
  <si>
    <t>KIND</t>
    <phoneticPr fontId="1" type="noConversion"/>
  </si>
  <si>
    <t>사용자명</t>
    <phoneticPr fontId="1" type="noConversion"/>
  </si>
  <si>
    <t>핸드폰</t>
    <phoneticPr fontId="1" type="noConversion"/>
  </si>
  <si>
    <t>내용</t>
    <phoneticPr fontId="1" type="noConversion"/>
  </si>
  <si>
    <t>ABOUT_ME</t>
    <phoneticPr fontId="1" type="noConversion"/>
  </si>
  <si>
    <t>MOTIVE</t>
    <phoneticPr fontId="1" type="noConversion"/>
  </si>
  <si>
    <t>지원동기</t>
    <phoneticPr fontId="1" type="noConversion"/>
  </si>
  <si>
    <t>자기소개</t>
    <phoneticPr fontId="1" type="noConversion"/>
  </si>
  <si>
    <t>TEXT</t>
  </si>
  <si>
    <t>종류(COMPANY,TUTOR)</t>
    <phoneticPr fontId="1" type="noConversion"/>
  </si>
  <si>
    <t>INQUIRY_KIND</t>
    <phoneticPr fontId="1" type="noConversion"/>
  </si>
  <si>
    <t>기업교육</t>
    <phoneticPr fontId="1" type="noConversion"/>
  </si>
  <si>
    <t>튜터지원</t>
    <phoneticPr fontId="1" type="noConversion"/>
  </si>
  <si>
    <t>INSERT INTO CODE(DD_MAIN,DD_KEY,DD_VALUE,ORD) VALUES('INQUIRY_KIND','COMPANY','기업교육','1');
INSERT INTO CODE(DD_MAIN,DD_KEY,DD_VALUE,ORD) VALUES('INQUIRY_KIND','TUTOR','튜터지원','2');</t>
    <phoneticPr fontId="1" type="noConversion"/>
  </si>
  <si>
    <t>COMP_LEARN : 기업교육 문의</t>
    <phoneticPr fontId="1" type="noConversion"/>
  </si>
  <si>
    <t>COMPLETE_YN</t>
    <phoneticPr fontId="1" type="noConversion"/>
  </si>
  <si>
    <t>상담 완료 여부</t>
    <phoneticPr fontId="1" type="noConversion"/>
  </si>
  <si>
    <t>메모</t>
    <phoneticPr fontId="1" type="noConversion"/>
  </si>
  <si>
    <t>MEMO</t>
    <phoneticPr fontId="1" type="noConversion"/>
  </si>
  <si>
    <t>CREATE TABLE USER_INQUIRY ( 
SEQ INT NOT NULL auto_increment, 
KIND VARCHAR(20), 
USER_ID VARCHAR(15), 
USER_NAME VARCHAR(15), 
MOBILE VARCHAR(50), 
TEL VARCHAR(50), 
EMAIL VARCHAR(50), 
COMPANY_NAME VARCHAR(50), 
TITLE VARCHAR(200), 
CONTENTS TEXT, 
ABOUT_ME TEXT, 
MOTIVE TEXT, 
COMPLETE_YN CHAR(1) DEFAULT 'N', 
MEMO TEXT, 
UPDATE_DATE DATETIME, 
CREATE_DATE DATETIME, 
PRIMARY KEY(SEQ) );</t>
    <phoneticPr fontId="1" type="noConversion"/>
  </si>
  <si>
    <t>NEW_IMG1</t>
    <phoneticPr fontId="1" type="noConversion"/>
  </si>
  <si>
    <t>NEW_IMG2</t>
    <phoneticPr fontId="1" type="noConversion"/>
  </si>
  <si>
    <t>RECOMMEND_IMG1</t>
    <phoneticPr fontId="1" type="noConversion"/>
  </si>
  <si>
    <t>RECOMMEND_IMG2</t>
    <phoneticPr fontId="1" type="noConversion"/>
  </si>
  <si>
    <t>신규 과정 큰 이미지 여부</t>
    <phoneticPr fontId="1" type="noConversion"/>
  </si>
  <si>
    <t>신규 과정 작은 이미지 여부</t>
    <phoneticPr fontId="1" type="noConversion"/>
  </si>
  <si>
    <t>추천 과정 큰 이미지 여부</t>
    <phoneticPr fontId="1" type="noConversion"/>
  </si>
  <si>
    <t>추천 과정 작은 이미지 여부</t>
    <phoneticPr fontId="1" type="noConversion"/>
  </si>
  <si>
    <t>RECOMMEND_COLOR</t>
    <phoneticPr fontId="1" type="noConversion"/>
  </si>
  <si>
    <t>NEW_COLOR</t>
    <phoneticPr fontId="1" type="noConversion"/>
  </si>
  <si>
    <t>추천 과정 배경색</t>
    <phoneticPr fontId="1" type="noConversion"/>
  </si>
  <si>
    <t>신규 과정 배경색</t>
    <phoneticPr fontId="1" type="noConversion"/>
  </si>
  <si>
    <t>베스트 과정 배경색</t>
    <phoneticPr fontId="1" type="noConversion"/>
  </si>
  <si>
    <t>VARCHAR(6)</t>
    <phoneticPr fontId="1" type="noConversion"/>
  </si>
  <si>
    <t>MAIN_YN</t>
    <phoneticPr fontId="1" type="noConversion"/>
  </si>
  <si>
    <t>IMG1</t>
    <phoneticPr fontId="1" type="noConversion"/>
  </si>
  <si>
    <t>IMG2</t>
    <phoneticPr fontId="1" type="noConversion"/>
  </si>
  <si>
    <t>메인 조회 여부</t>
    <phoneticPr fontId="1" type="noConversion"/>
  </si>
  <si>
    <t>큰 이미지</t>
    <phoneticPr fontId="1" type="noConversion"/>
  </si>
  <si>
    <t>작은 이미지</t>
    <phoneticPr fontId="1" type="noConversion"/>
  </si>
  <si>
    <t>POPULAR_IMG1</t>
    <phoneticPr fontId="1" type="noConversion"/>
  </si>
  <si>
    <t>POPULAR_IMG2</t>
    <phoneticPr fontId="1" type="noConversion"/>
  </si>
  <si>
    <t>POPULAR_COLOR</t>
    <phoneticPr fontId="1" type="noConversion"/>
  </si>
  <si>
    <t>인기 과정 큰 이미지 여부</t>
    <phoneticPr fontId="1" type="noConversion"/>
  </si>
  <si>
    <t>인기 과정 작은 이미지 여부</t>
    <phoneticPr fontId="1" type="noConversion"/>
  </si>
  <si>
    <t xml:space="preserve">ALTER TABLE COURSE_MASTER ADD (
 POPULAR_IMG1 CHAR(1) DEFAULT 'N', 
POPULAR_IMG2 CHAR(1) DEFAULT 'N', 
NEW_IMG1 CHAR(1) DEFAULT 'N', 
NEW_IMG2 CHAR(1) DEFAULT 'N', 
RECOMMEND_IMG1 CHAR(1) DEFAULT 'N', 
RECOMMEND_IMG2 CHAR(1) DEFAULT 'N',
POPULAR_COLOR VARCHAR(6),
NEW_COLOR VARCHAR(6), 
RECOMMEND_COLOR VARCHAR(6)
);  </t>
    <phoneticPr fontId="1" type="noConversion"/>
  </si>
  <si>
    <t>MAINPAGE_KIND</t>
    <phoneticPr fontId="1" type="noConversion"/>
  </si>
  <si>
    <t>POPULAR</t>
  </si>
  <si>
    <t>NEW</t>
    <phoneticPr fontId="1" type="noConversion"/>
  </si>
  <si>
    <t>RECOMMEND</t>
  </si>
  <si>
    <t>인기과정</t>
    <phoneticPr fontId="1" type="noConversion"/>
  </si>
  <si>
    <t>신규과정</t>
    <phoneticPr fontId="1" type="noConversion"/>
  </si>
  <si>
    <t>추천과정</t>
    <phoneticPr fontId="1" type="noConversion"/>
  </si>
  <si>
    <t>INSERT INTO CODE(DD_MAIN,DD_KEY,DD_VALUE,ORD) VALUES('MAINPAGE_KIND','POPULAR','인기과정','1');
INSERT INTO CODE(DD_MAIN,DD_KEY,DD_VALUE,ORD) VALUES('MAINPAGE_KIND','NEW','신규과정','2');
INSERT INTO CODE(DD_MAIN,DD_KEY,DD_VALUE,ORD) VALUES('MAINPAGE_KIND','RECOMMEND','추천과정','3');</t>
    <phoneticPr fontId="1" type="noConversion"/>
  </si>
  <si>
    <t>COLOR</t>
    <phoneticPr fontId="1" type="noConversion"/>
  </si>
  <si>
    <t>배경색</t>
    <phoneticPr fontId="1" type="noConversion"/>
  </si>
  <si>
    <t>EVENT_IMG_FOLDER</t>
    <phoneticPr fontId="1" type="noConversion"/>
  </si>
  <si>
    <t>/home/hosting_users/qlearning/cImage/event</t>
    <phoneticPr fontId="1" type="noConversion"/>
  </si>
  <si>
    <t>D:\\lms\\lms_image\\event</t>
    <phoneticPr fontId="1" type="noConversion"/>
  </si>
  <si>
    <t>이벤트 이미지 폴더</t>
    <phoneticPr fontId="1" type="noConversion"/>
  </si>
  <si>
    <t>NOTICE_IMG_FOLDER</t>
    <phoneticPr fontId="1" type="noConversion"/>
  </si>
  <si>
    <t>/home/hosting_users/qlearning/cImage/notice</t>
    <phoneticPr fontId="1" type="noConversion"/>
  </si>
  <si>
    <t>D:\\lms\\lms_image\\notice</t>
    <phoneticPr fontId="1" type="noConversion"/>
  </si>
  <si>
    <t>공지 이미지 폴더</t>
    <phoneticPr fontId="1" type="noConversion"/>
  </si>
  <si>
    <t xml:space="preserve">ALTER TABLE BOARD_EVENT ADD (
MAIN_YN CHAR(1) DEFAULT 'N', 
IMG1 CHAR(1) DEFAULT 'N', 
IMG2 CHAR(1) DEFAULT 'N',
COLOR VARCHAR(6)
);   </t>
    <phoneticPr fontId="1" type="noConversion"/>
  </si>
  <si>
    <t xml:space="preserve">ALTER TABLE BOARD_NOTICE ADD (
MAIN_YN CHAR(1) DEFAULT 'N', 
IMG1 CHAR(1) DEFAULT 'N', 
IMG2 CHAR(1) DEFAULT 'N',
COLOR VARCHAR(6)
);   </t>
    <phoneticPr fontId="1" type="noConversion"/>
  </si>
  <si>
    <t>2018.11.11</t>
    <phoneticPr fontId="1" type="noConversion"/>
  </si>
  <si>
    <t>LOGIN_IP</t>
    <phoneticPr fontId="1" type="noConversion"/>
  </si>
  <si>
    <t>LOGIN_TIME</t>
    <phoneticPr fontId="1" type="noConversion"/>
  </si>
  <si>
    <t>LOGOUT_TIME</t>
    <phoneticPr fontId="1" type="noConversion"/>
  </si>
  <si>
    <t>VARCHAR(15)</t>
    <phoneticPr fontId="1" type="noConversion"/>
  </si>
  <si>
    <t>접속 ip</t>
    <phoneticPr fontId="1" type="noConversion"/>
  </si>
  <si>
    <t>Login 시간</t>
    <phoneticPr fontId="1" type="noConversion"/>
  </si>
  <si>
    <t>Logout 시간</t>
    <phoneticPr fontId="1" type="noConversion"/>
  </si>
  <si>
    <t>USER_LOGIN</t>
    <phoneticPr fontId="1" type="noConversion"/>
  </si>
  <si>
    <t>사용자 접속로그</t>
    <phoneticPr fontId="1" type="noConversion"/>
  </si>
  <si>
    <t>USER_ID,LOGIN_TIME</t>
    <phoneticPr fontId="1" type="noConversion"/>
  </si>
  <si>
    <t>CREATE TABLE USER_LOGIN ( 
SEQ INT NOT NULL auto_increment, 
USER_ID VARCHAR(15), 
LOGIN_TIME DATETIME, 
LOGOUT_TIME DATETIME, 
LOGIN_IP VARCHAR(15), 
PRIMARY KEY(SEQ) );
ALTER TABLE USER_LOGIN ADD INDEX USER_LOGIN_IDX1(USER_ID,LOGIN_TIME);</t>
    <phoneticPr fontId="1" type="noConversion"/>
  </si>
  <si>
    <t>LAST_TIME</t>
    <phoneticPr fontId="1" type="noConversion"/>
  </si>
  <si>
    <t>마지막 접속 시간</t>
    <phoneticPr fontId="1" type="noConversion"/>
  </si>
  <si>
    <t>MAIN_OPEN_YN</t>
    <phoneticPr fontId="1" type="noConversion"/>
  </si>
  <si>
    <t>메인페이지 사용여부</t>
    <phoneticPr fontId="1" type="noConversion"/>
  </si>
  <si>
    <t xml:space="preserve">ALTER TABLE COURSE_MASTER ADD (
MAIN_OPEN_YN CHAR(1) DEFAULT 'N'
);   </t>
    <phoneticPr fontId="1" type="noConversion"/>
  </si>
  <si>
    <t>튜터</t>
    <phoneticPr fontId="1" type="noConversion"/>
  </si>
  <si>
    <t>첨삭지도 일정관리 조회할 수 있는 기능 제공</t>
    <phoneticPr fontId="1" type="noConversion"/>
  </si>
  <si>
    <t>1일 진도제한</t>
    <phoneticPr fontId="1" type="noConversion"/>
  </si>
  <si>
    <t>1일 진도제한(예: 6차시/1일) 메시지 처리</t>
    <phoneticPr fontId="1" type="noConversion"/>
  </si>
  <si>
    <t>출결관리</t>
    <phoneticPr fontId="1" type="noConversion"/>
  </si>
  <si>
    <t xml:space="preserve">학습현황 출결관리 </t>
    <phoneticPr fontId="1" type="noConversion"/>
  </si>
  <si>
    <t>동시접속방지</t>
    <phoneticPr fontId="1" type="noConversion"/>
  </si>
  <si>
    <t>동일 ID에 대한 동시접속방지기능</t>
    <phoneticPr fontId="1" type="noConversion"/>
  </si>
  <si>
    <t>평가(시험)</t>
    <phoneticPr fontId="1" type="noConversion"/>
  </si>
  <si>
    <t>평가(시험)는 훈련생별 무작위로 출제</t>
  </si>
  <si>
    <t>평가(시험)는 평가시간 제한 및 평가 재응시 제한기능</t>
    <phoneticPr fontId="1" type="noConversion"/>
  </si>
  <si>
    <t>평가 응시중 불가항력시 재응시 체크한 답안 복원: 쿠키 등)</t>
    <phoneticPr fontId="1" type="noConversion"/>
  </si>
  <si>
    <t>출제시 동일문제(형평성), 개별문제(난이도 등 조건동일) 출제 가능</t>
    <phoneticPr fontId="1" type="noConversion"/>
  </si>
  <si>
    <t>시험 평가 및 과제에 대한 첨삭지도</t>
    <phoneticPr fontId="1" type="noConversion"/>
  </si>
  <si>
    <t>학습독려</t>
    <phoneticPr fontId="1" type="noConversion"/>
  </si>
  <si>
    <t>학습 독려하는 기능(메일, SMS)</t>
    <phoneticPr fontId="1" type="noConversion"/>
  </si>
  <si>
    <t>설문조사</t>
    <phoneticPr fontId="1" type="noConversion"/>
  </si>
  <si>
    <t>개인별로 훈련과정에 대한 만족도 평가를 위한 설문조사</t>
    <phoneticPr fontId="1" type="noConversion"/>
  </si>
  <si>
    <t>모니터링</t>
    <phoneticPr fontId="1" type="noConversion"/>
  </si>
  <si>
    <t>훈련현황, 평가결과, 첨삭지도 내용, 훈련생 IP등을 웹에서 언제든지 조회․열람 
할 수 있는 기능</t>
    <phoneticPr fontId="1" type="noConversion"/>
  </si>
  <si>
    <t>모사답안 기준을 정하고 기준에 따라 훈련생의 모사답안 여부를 확인할 수 있는 기능</t>
    <phoneticPr fontId="1" type="noConversion"/>
  </si>
  <si>
    <t>제2조제16호에 따른 “원격훈련 자동모니터링시스템”을 통해 훈련생 관리 정보를 
자동 수집하여 모니터링을 할 수 있도록 필요한 기능을 갖출 것</t>
    <phoneticPr fontId="1" type="noConversion"/>
  </si>
  <si>
    <t>모듈</t>
    <phoneticPr fontId="1" type="noConversion"/>
  </si>
  <si>
    <t>훈련생</t>
    <phoneticPr fontId="1" type="noConversion"/>
  </si>
  <si>
    <t>관리자</t>
    <phoneticPr fontId="1" type="noConversion"/>
  </si>
  <si>
    <t>교강사</t>
    <phoneticPr fontId="1" type="noConversion"/>
  </si>
  <si>
    <t>신분확인</t>
    <phoneticPr fontId="1" type="noConversion"/>
  </si>
  <si>
    <t>휴대폰을 활용한 훈련생 신분확인(1일 1회)이 가능한 기능</t>
    <phoneticPr fontId="1" type="noConversion"/>
  </si>
  <si>
    <t>모사검출관리</t>
    <phoneticPr fontId="1" type="noConversion"/>
  </si>
  <si>
    <t>모사답안 기준 및 모사답안</t>
    <phoneticPr fontId="1" type="noConversion"/>
  </si>
  <si>
    <t>2018.11.15</t>
    <phoneticPr fontId="1" type="noConversion"/>
  </si>
  <si>
    <t>구현함</t>
    <phoneticPr fontId="1" type="noConversion"/>
  </si>
  <si>
    <t>구현되어있음</t>
    <phoneticPr fontId="1" type="noConversion"/>
  </si>
  <si>
    <t>구현함-로그인 로그 관리</t>
    <phoneticPr fontId="1" type="noConversion"/>
  </si>
  <si>
    <t>STUDY_MAX_WEEK</t>
    <phoneticPr fontId="1" type="noConversion"/>
  </si>
  <si>
    <t>하루 가능한 차수 개수</t>
    <phoneticPr fontId="1" type="noConversion"/>
  </si>
  <si>
    <t xml:space="preserve">ALTER TABLE COURSE_MASTER ADD (
 STUDY_MAX_WEEK INT DEFAULT 0
); </t>
    <phoneticPr fontId="1" type="noConversion"/>
  </si>
  <si>
    <t xml:space="preserve">ALTER TABLE COURSE ADD (
 STUDY_MAX_WEEK INT DEFAULT 0
); </t>
    <phoneticPr fontId="1" type="noConversion"/>
  </si>
  <si>
    <t>MAIN_BOARD_EVENT</t>
    <phoneticPr fontId="1" type="noConversion"/>
  </si>
  <si>
    <t>메인 이벤트 게시판</t>
    <phoneticPr fontId="1" type="noConversion"/>
  </si>
  <si>
    <t>COMP_CD,SEQ</t>
    <phoneticPr fontId="1" type="noConversion"/>
  </si>
  <si>
    <t>MAIN_BOARD_NOTICE</t>
    <phoneticPr fontId="1" type="noConversion"/>
  </si>
  <si>
    <t>메인 공지사항</t>
    <phoneticPr fontId="1" type="noConversion"/>
  </si>
  <si>
    <t>BOARD_NOTICE</t>
    <phoneticPr fontId="1" type="noConversion"/>
  </si>
  <si>
    <t>ALTER TABLE COURSE_CODE  DROP COLUMN COMPANY_RATE;
ALTER TABLE COURSE_CODE  DROP COLUMN TEACHER_RATE;
ALTER TABLE COURSE_CODE  DROP COLUMN TUTOR_RATE;</t>
    <phoneticPr fontId="1" type="noConversion"/>
  </si>
  <si>
    <t>C2C_YN</t>
    <phoneticPr fontId="1" type="noConversion"/>
  </si>
  <si>
    <t>SITE_MANAGER_YN</t>
    <phoneticPr fontId="1" type="noConversion"/>
  </si>
  <si>
    <t>HOME_ZIPCODE</t>
    <phoneticPr fontId="1" type="noConversion"/>
  </si>
  <si>
    <t>MOBILE</t>
    <phoneticPr fontId="1" type="noConversion"/>
  </si>
  <si>
    <t>MAIN_PAGE</t>
    <phoneticPr fontId="1" type="noConversion"/>
  </si>
  <si>
    <t>메인페이지</t>
    <phoneticPr fontId="1" type="noConversion"/>
  </si>
  <si>
    <t>CATEGORY_MAIN_YN</t>
  </si>
  <si>
    <t>추천 강의</t>
    <phoneticPr fontId="1" type="noConversion"/>
  </si>
  <si>
    <t>신규 강의</t>
    <phoneticPr fontId="1" type="noConversion"/>
  </si>
  <si>
    <t>인기 강의</t>
    <phoneticPr fontId="1" type="noConversion"/>
  </si>
  <si>
    <t>카테고리별 메인</t>
    <phoneticPr fontId="1" type="noConversion"/>
  </si>
  <si>
    <t>INT</t>
    <phoneticPr fontId="1" type="noConversion"/>
  </si>
  <si>
    <t>정렬</t>
    <phoneticPr fontId="1" type="noConversion"/>
  </si>
  <si>
    <t>PRIMARY KEY(COMP_CD,COURSE_ID)</t>
    <phoneticPr fontId="1" type="noConversion"/>
  </si>
  <si>
    <t>COMPANY_KIND</t>
    <phoneticPr fontId="1" type="noConversion"/>
  </si>
  <si>
    <t>B2C</t>
    <phoneticPr fontId="1" type="noConversion"/>
  </si>
  <si>
    <t>B2B</t>
    <phoneticPr fontId="1" type="noConversion"/>
  </si>
  <si>
    <t>C2C</t>
    <phoneticPr fontId="1" type="noConversion"/>
  </si>
  <si>
    <t>일반사용자</t>
  </si>
  <si>
    <t>회사(C2C)</t>
  </si>
  <si>
    <t>RECOMMEND_ORD</t>
    <phoneticPr fontId="1" type="noConversion"/>
  </si>
  <si>
    <t>RECOMMEND_YN</t>
    <phoneticPr fontId="1" type="noConversion"/>
  </si>
  <si>
    <t>NEW_YN</t>
    <phoneticPr fontId="1" type="noConversion"/>
  </si>
  <si>
    <t>POPULAR_YN</t>
    <phoneticPr fontId="1" type="noConversion"/>
  </si>
  <si>
    <t>NEW_ORD</t>
    <phoneticPr fontId="1" type="noConversion"/>
  </si>
  <si>
    <t>POPULAR_ORD</t>
    <phoneticPr fontId="1" type="noConversion"/>
  </si>
  <si>
    <t>메인페이지 이미지 폴더</t>
    <phoneticPr fontId="1" type="noConversion"/>
  </si>
  <si>
    <t>MAIN_IMG_FOLDER</t>
    <phoneticPr fontId="1" type="noConversion"/>
  </si>
  <si>
    <t>/home/hosting_users/qlearning/cImage/main</t>
    <phoneticPr fontId="1" type="noConversion"/>
  </si>
  <si>
    <t>CATEGORY_MAIN_YN</t>
    <phoneticPr fontId="1" type="noConversion"/>
  </si>
  <si>
    <t>D:\\lms\\lms_image\\main</t>
    <phoneticPr fontId="1" type="noConversion"/>
  </si>
  <si>
    <t>USER_ID,SEQ</t>
    <phoneticPr fontId="1" type="noConversion"/>
  </si>
  <si>
    <t>USER_INTEREST_COURSE</t>
    <phoneticPr fontId="1" type="noConversion"/>
  </si>
  <si>
    <t>관심과정</t>
    <phoneticPr fontId="1" type="noConversion"/>
  </si>
  <si>
    <t>COURSE_ATTENDANCE</t>
    <phoneticPr fontId="1" type="noConversion"/>
  </si>
  <si>
    <t>ATTENDANCE_DATE</t>
    <phoneticPr fontId="1" type="noConversion"/>
  </si>
  <si>
    <t>COURSE_ID,USER_ID</t>
    <phoneticPr fontId="1" type="noConversion"/>
  </si>
  <si>
    <t>과정출석로그</t>
    <phoneticPr fontId="1" type="noConversion"/>
  </si>
  <si>
    <t>QUEST_PROGRESS_RATIO</t>
    <phoneticPr fontId="1" type="noConversion"/>
  </si>
  <si>
    <t>QUEST_PROGRESS_RATIO</t>
    <phoneticPr fontId="1" type="noConversion"/>
  </si>
  <si>
    <t>80</t>
    <phoneticPr fontId="1" type="noConversion"/>
  </si>
  <si>
    <t>설문지 작성을 위한 진도율</t>
  </si>
  <si>
    <t>설문지 작성을 위한 진도율</t>
    <phoneticPr fontId="1" type="noConversion"/>
  </si>
  <si>
    <t>재학습 가능일 일수</t>
    <phoneticPr fontId="1" type="noConversion"/>
  </si>
  <si>
    <t>365</t>
    <phoneticPr fontId="1" type="noConversion"/>
  </si>
  <si>
    <t>AGAIN_STUDY_DAY</t>
  </si>
  <si>
    <t>AGAIN_STUDY_DAY</t>
    <phoneticPr fontId="1" type="noConversion"/>
  </si>
  <si>
    <t>재학습 가능일 일수</t>
    <phoneticPr fontId="1" type="noConversion"/>
  </si>
  <si>
    <t>근로자카드</t>
    <phoneticPr fontId="1" type="noConversion"/>
  </si>
  <si>
    <t>사업주지원</t>
    <phoneticPr fontId="1" type="noConversion"/>
  </si>
  <si>
    <t>일반과정</t>
    <phoneticPr fontId="1" type="noConversion"/>
  </si>
  <si>
    <t>NORMAL_COURSE_YN</t>
    <phoneticPr fontId="1" type="noConversion"/>
  </si>
  <si>
    <t>WORKER_CARD_YN</t>
    <phoneticPr fontId="1" type="noConversion"/>
  </si>
  <si>
    <t>SUPPORT_EMPLOYER_YN</t>
    <phoneticPr fontId="1" type="noConversion"/>
  </si>
  <si>
    <t>FAQ_B2C</t>
    <phoneticPr fontId="1" type="noConversion"/>
  </si>
  <si>
    <t>FAQ_B2B</t>
    <phoneticPr fontId="1" type="noConversion"/>
  </si>
  <si>
    <t>FAQ_C2C</t>
    <phoneticPr fontId="1" type="noConversion"/>
  </si>
  <si>
    <t>11</t>
    <phoneticPr fontId="1" type="noConversion"/>
  </si>
  <si>
    <t>12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</si>
  <si>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</si>
  <si>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</si>
  <si>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</si>
  <si>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</si>
  <si>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</si>
  <si>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</si>
  <si>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</si>
  <si>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21</t>
    <phoneticPr fontId="1" type="noConversion"/>
  </si>
  <si>
    <t>22</t>
    <phoneticPr fontId="1" type="noConversion"/>
  </si>
  <si>
    <t>26</t>
    <phoneticPr fontId="1" type="noConversion"/>
  </si>
  <si>
    <t>WEEK : 주별시험, TOTAL : 전체 시험, TEMP : 임시</t>
    <phoneticPr fontId="1" type="noConversion"/>
  </si>
  <si>
    <t>C2C_USER_ID</t>
    <phoneticPr fontId="1" type="noConversion"/>
  </si>
  <si>
    <t>C2C 사용자</t>
    <phoneticPr fontId="1" type="noConversion"/>
  </si>
  <si>
    <t>USER_EXAM</t>
    <phoneticPr fontId="1" type="noConversion"/>
  </si>
  <si>
    <t>RESPONSIVE_CONTENTS_YN</t>
    <phoneticPr fontId="1" type="noConversion"/>
  </si>
  <si>
    <t>반응형 컨텐츠 여부</t>
    <phoneticPr fontId="1" type="noConversion"/>
  </si>
  <si>
    <t>COMPANY_AUTH</t>
    <phoneticPr fontId="1" type="noConversion"/>
  </si>
  <si>
    <t>회사 인증</t>
    <phoneticPr fontId="1" type="noConversion"/>
  </si>
  <si>
    <t>AUTH_KEY</t>
    <phoneticPr fontId="1" type="noConversion"/>
  </si>
  <si>
    <t>INFO1</t>
    <phoneticPr fontId="1" type="noConversion"/>
  </si>
  <si>
    <t>INFO2</t>
    <phoneticPr fontId="1" type="noConversion"/>
  </si>
  <si>
    <t>INFO3</t>
    <phoneticPr fontId="1" type="noConversion"/>
  </si>
  <si>
    <t>INFO 1</t>
    <phoneticPr fontId="1" type="noConversion"/>
  </si>
  <si>
    <t>INFO 2</t>
  </si>
  <si>
    <t>INFO 3</t>
  </si>
  <si>
    <t>COMP_CD, AUTH_KEY</t>
    <phoneticPr fontId="1" type="noConversion"/>
  </si>
  <si>
    <t>OPEN_CLOSE_YN</t>
    <phoneticPr fontId="1" type="noConversion"/>
  </si>
  <si>
    <t>강좌오픈 종료여부</t>
    <phoneticPr fontId="1" type="noConversion"/>
  </si>
  <si>
    <t>g_LGD_AUTH_RETURNURL</t>
    <phoneticPr fontId="1" type="noConversion"/>
  </si>
  <si>
    <t>http://www.qlearning.co.kr/guest/AuthOnlyReturnurl.do</t>
    <phoneticPr fontId="1" type="noConversion"/>
  </si>
  <si>
    <t>http://localhost:8080/guest/AuthOnlyReturnurl.do</t>
    <phoneticPr fontId="1" type="noConversion"/>
  </si>
  <si>
    <t>핸드폰 인증결과 수신 및 전달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</si>
</sst>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2"/>
      <color indexed="8"/>
      <name val="굴림"/>
      <family val="3"/>
      <charset val="129"/>
    </font>
    <font>
      <sz val="9"/>
      <color indexed="8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9"/>
      <color rgb="FF333333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0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0" xfId="0" applyFont="1" applyBorder="1">
      <alignment vertical="center"/>
    </xf>
    <xf numFmtId="0" fontId="5" fillId="0" borderId="1" xfId="1" applyFont="1" applyFill="1" applyBorder="1" applyAlignment="1">
      <alignment wrapText="1"/>
    </xf>
    <xf numFmtId="49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49" fontId="2" fillId="0" borderId="1" xfId="0" applyNumberFormat="1" applyFont="1" applyBorder="1">
      <alignment vertical="center"/>
    </xf>
    <xf numFmtId="0" fontId="3" fillId="3" borderId="1" xfId="0" applyFont="1" applyFill="1" applyBorder="1">
      <alignment vertical="center"/>
    </xf>
    <xf numFmtId="49" fontId="2" fillId="0" borderId="0" xfId="0" applyNumberFormat="1" applyFont="1">
      <alignment vertical="center"/>
    </xf>
    <xf numFmtId="0" fontId="5" fillId="0" borderId="0" xfId="1" applyFont="1" applyFill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 wrapText="1"/>
    </xf>
    <xf numFmtId="9" fontId="3" fillId="0" borderId="0" xfId="0" applyNumberFormat="1" applyFont="1">
      <alignment vertical="center"/>
    </xf>
    <xf numFmtId="0" fontId="3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" xfId="1" applyFont="1" applyFill="1" applyBorder="1" applyAlignment="1">
      <alignment horizontal="center" wrapText="1"/>
    </xf>
    <xf numFmtId="0" fontId="2" fillId="0" borderId="1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>
      <alignment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>
      <alignment vertical="center"/>
    </xf>
    <xf numFmtId="49" fontId="2" fillId="3" borderId="1" xfId="0" applyNumberFormat="1" applyFont="1" applyFill="1" applyBorder="1">
      <alignment vertical="center"/>
    </xf>
    <xf numFmtId="0" fontId="10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  <xf numFmtId="49" fontId="2" fillId="3" borderId="0" xfId="0" applyNumberFormat="1" applyFont="1" applyFill="1">
      <alignment vertical="center"/>
    </xf>
    <xf numFmtId="0" fontId="2" fillId="5" borderId="0" xfId="0" applyFont="1" applyFill="1">
      <alignment vertical="center"/>
    </xf>
    <xf numFmtId="0" fontId="2" fillId="5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3" fillId="3" borderId="0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vertical="center" wrapText="1"/>
    </xf>
    <xf numFmtId="0" fontId="2" fillId="6" borderId="0" xfId="0" applyFont="1" applyFill="1">
      <alignment vertical="center"/>
    </xf>
    <xf numFmtId="0" fontId="2" fillId="7" borderId="0" xfId="0" applyFont="1" applyFill="1" applyAlignment="1">
      <alignment vertical="center" wrapText="1"/>
    </xf>
    <xf numFmtId="0" fontId="2" fillId="7" borderId="0" xfId="0" applyFont="1" applyFill="1">
      <alignment vertical="center"/>
    </xf>
    <xf numFmtId="0" fontId="2" fillId="8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/>
    </xf>
    <xf numFmtId="49" fontId="6" fillId="3" borderId="1" xfId="0" applyNumberFormat="1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0" xfId="0" applyFont="1" applyFill="1">
      <alignment vertical="center"/>
    </xf>
    <xf numFmtId="49" fontId="3" fillId="3" borderId="0" xfId="0" applyNumberFormat="1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</cellXfs>
  <cellStyles count="2">
    <cellStyle name="표준" xfId="0" builtinId="0"/>
    <cellStyle name="표준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152400</xdr:colOff>
      <xdr:row>6</xdr:row>
      <xdr:rowOff>38100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38800" cy="129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workbookViewId="0">
      <selection activeCell="D10" sqref="D10"/>
    </sheetView>
  </sheetViews>
  <sheetFormatPr defaultRowHeight="16.5" x14ac:dyDescent="0.3"/>
  <cols>
    <col min="2" max="2" width="16.5" bestFit="1" customWidth="1"/>
    <col min="3" max="3" width="63.75" customWidth="1"/>
    <col min="4" max="4" width="24.25" style="50" customWidth="1"/>
  </cols>
  <sheetData>
    <row r="1" spans="2:4" x14ac:dyDescent="0.3">
      <c r="B1" s="73" t="s">
        <v>1311</v>
      </c>
      <c r="C1" s="74" t="s">
        <v>1312</v>
      </c>
    </row>
    <row r="2" spans="2:4" x14ac:dyDescent="0.3">
      <c r="B2" s="73" t="s">
        <v>1313</v>
      </c>
      <c r="C2" s="74" t="s">
        <v>1314</v>
      </c>
      <c r="D2" s="52" t="s">
        <v>1342</v>
      </c>
    </row>
    <row r="3" spans="2:4" x14ac:dyDescent="0.3">
      <c r="B3" s="73" t="s">
        <v>1315</v>
      </c>
      <c r="C3" s="74" t="s">
        <v>1316</v>
      </c>
      <c r="D3" s="52" t="s">
        <v>1344</v>
      </c>
    </row>
    <row r="4" spans="2:4" x14ac:dyDescent="0.3">
      <c r="B4" s="73" t="s">
        <v>1317</v>
      </c>
      <c r="C4" s="74" t="s">
        <v>1318</v>
      </c>
      <c r="D4" s="52" t="s">
        <v>1342</v>
      </c>
    </row>
    <row r="5" spans="2:4" x14ac:dyDescent="0.3">
      <c r="B5" s="92" t="s">
        <v>1319</v>
      </c>
      <c r="C5" s="74" t="s">
        <v>1320</v>
      </c>
      <c r="D5" s="50" t="s">
        <v>1343</v>
      </c>
    </row>
    <row r="6" spans="2:4" x14ac:dyDescent="0.3">
      <c r="B6" s="93"/>
      <c r="C6" s="74" t="s">
        <v>1321</v>
      </c>
      <c r="D6" s="52" t="s">
        <v>1343</v>
      </c>
    </row>
    <row r="7" spans="2:4" x14ac:dyDescent="0.3">
      <c r="B7" s="93"/>
      <c r="C7" s="74" t="s">
        <v>1322</v>
      </c>
      <c r="D7" s="52" t="s">
        <v>1342</v>
      </c>
    </row>
    <row r="8" spans="2:4" x14ac:dyDescent="0.3">
      <c r="B8" s="94"/>
      <c r="C8" s="74" t="s">
        <v>1323</v>
      </c>
      <c r="D8" s="52" t="s">
        <v>1343</v>
      </c>
    </row>
    <row r="9" spans="2:4" x14ac:dyDescent="0.3">
      <c r="B9" s="73" t="s">
        <v>1311</v>
      </c>
      <c r="C9" s="74" t="s">
        <v>1324</v>
      </c>
    </row>
    <row r="10" spans="2:4" x14ac:dyDescent="0.3">
      <c r="B10" s="73" t="s">
        <v>1325</v>
      </c>
      <c r="C10" s="74" t="s">
        <v>1326</v>
      </c>
    </row>
    <row r="11" spans="2:4" x14ac:dyDescent="0.3">
      <c r="B11" s="73" t="s">
        <v>1327</v>
      </c>
      <c r="C11" s="74" t="s">
        <v>1328</v>
      </c>
      <c r="D11" s="52" t="s">
        <v>1343</v>
      </c>
    </row>
    <row r="12" spans="2:4" ht="49.5" x14ac:dyDescent="0.3">
      <c r="B12" s="92" t="s">
        <v>1329</v>
      </c>
      <c r="C12" s="75" t="s">
        <v>1330</v>
      </c>
    </row>
    <row r="13" spans="2:4" x14ac:dyDescent="0.3">
      <c r="B13" s="93"/>
      <c r="C13" s="74" t="s">
        <v>1331</v>
      </c>
    </row>
    <row r="14" spans="2:4" ht="49.5" x14ac:dyDescent="0.3">
      <c r="B14" s="94"/>
      <c r="C14" s="75" t="s">
        <v>1332</v>
      </c>
    </row>
    <row r="15" spans="2:4" x14ac:dyDescent="0.3">
      <c r="B15" s="92" t="s">
        <v>1333</v>
      </c>
      <c r="C15" s="74" t="s">
        <v>1334</v>
      </c>
    </row>
    <row r="16" spans="2:4" x14ac:dyDescent="0.3">
      <c r="B16" s="93"/>
      <c r="C16" s="74" t="s">
        <v>1335</v>
      </c>
    </row>
    <row r="17" spans="2:4" x14ac:dyDescent="0.3">
      <c r="B17" s="94"/>
      <c r="C17" s="74" t="s">
        <v>1336</v>
      </c>
      <c r="D17" s="52"/>
    </row>
    <row r="18" spans="2:4" x14ac:dyDescent="0.3">
      <c r="B18" s="73" t="s">
        <v>1337</v>
      </c>
      <c r="C18" s="74" t="s">
        <v>1338</v>
      </c>
    </row>
    <row r="19" spans="2:4" x14ac:dyDescent="0.3">
      <c r="B19" s="92" t="s">
        <v>1339</v>
      </c>
      <c r="C19" s="74" t="s">
        <v>1340</v>
      </c>
    </row>
    <row r="20" spans="2:4" x14ac:dyDescent="0.3">
      <c r="B20" s="94"/>
      <c r="C20" s="74" t="s">
        <v>1331</v>
      </c>
    </row>
    <row r="26" spans="2:4" x14ac:dyDescent="0.3">
      <c r="C26" s="33"/>
    </row>
  </sheetData>
  <mergeCells count="4">
    <mergeCell ref="B5:B8"/>
    <mergeCell ref="B12:B14"/>
    <mergeCell ref="B15:B17"/>
    <mergeCell ref="B19:B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17" sqref="D17"/>
    </sheetView>
  </sheetViews>
  <sheetFormatPr defaultRowHeight="16.5" x14ac:dyDescent="0.3"/>
  <sheetData>
    <row r="1" spans="1:1" x14ac:dyDescent="0.3">
      <c r="A1" t="s">
        <v>851</v>
      </c>
    </row>
    <row r="2" spans="1:1" x14ac:dyDescent="0.3">
      <c r="A2" t="s">
        <v>852</v>
      </c>
    </row>
    <row r="3" spans="1:1" x14ac:dyDescent="0.3">
      <c r="A3" t="s">
        <v>853</v>
      </c>
    </row>
    <row r="4" spans="1:1" x14ac:dyDescent="0.3">
      <c r="A4" t="s">
        <v>854</v>
      </c>
    </row>
    <row r="5" spans="1:1" x14ac:dyDescent="0.3">
      <c r="A5" t="s">
        <v>855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2"/>
  <sheetViews>
    <sheetView zoomScaleNormal="100" workbookViewId="0">
      <pane xSplit="1" ySplit="1" topLeftCell="B255" activePane="bottomRight" state="frozen"/>
      <selection pane="topRight" activeCell="B1" sqref="B1"/>
      <selection pane="bottomLeft" activeCell="A2" sqref="A2"/>
      <selection pane="bottomRight" activeCell="C260" sqref="C260"/>
    </sheetView>
  </sheetViews>
  <sheetFormatPr defaultRowHeight="12" x14ac:dyDescent="0.3"/>
  <cols>
    <col min="1" max="1" width="27.5" style="55" customWidth="1"/>
    <col min="2" max="2" width="21" style="87" customWidth="1"/>
    <col min="3" max="3" width="36.25" style="85" bestFit="1" customWidth="1"/>
    <col min="4" max="4" width="23.625" style="55" bestFit="1" customWidth="1"/>
    <col min="5" max="5" width="19.375" style="55" bestFit="1" customWidth="1"/>
    <col min="6" max="6" width="8.5" style="55" bestFit="1" customWidth="1"/>
    <col min="7" max="7" width="30.875" style="55" customWidth="1"/>
    <col min="8" max="8" width="25.75" style="55" bestFit="1" customWidth="1"/>
    <col min="9" max="9" width="15.25" style="86" bestFit="1" customWidth="1"/>
    <col min="10" max="10" width="20.875" style="55" customWidth="1"/>
    <col min="11" max="16384" width="9" style="55"/>
  </cols>
  <sheetData>
    <row r="1" spans="1:11" s="88" customFormat="1" x14ac:dyDescent="0.3">
      <c r="A1" s="34" t="s">
        <v>792</v>
      </c>
      <c r="B1" s="39" t="s">
        <v>793</v>
      </c>
      <c r="C1" s="36" t="s">
        <v>794</v>
      </c>
      <c r="D1" s="34" t="s">
        <v>188</v>
      </c>
      <c r="E1" s="34" t="s">
        <v>795</v>
      </c>
      <c r="F1" s="34" t="s">
        <v>791</v>
      </c>
      <c r="G1" s="34" t="s">
        <v>566</v>
      </c>
      <c r="H1" s="34" t="s">
        <v>462</v>
      </c>
      <c r="I1" s="34" t="s">
        <v>463</v>
      </c>
    </row>
    <row r="2" spans="1:11" x14ac:dyDescent="0.3">
      <c r="A2" s="44" t="s">
        <v>543</v>
      </c>
      <c r="B2" s="40" t="s">
        <v>815</v>
      </c>
      <c r="C2" s="38"/>
      <c r="D2" s="11"/>
      <c r="E2" s="13"/>
      <c r="F2" s="13">
        <v>0</v>
      </c>
      <c r="G2" s="13" t="str">
        <f t="shared" ref="G2:G66" si="0">IF(F2=0,"CREATE TABLE "&amp;A2&amp;" ( ",IF(F2=100,C2&amp;" );",IF(F2=200,"ALTER TABLE "&amp;A2&amp;" ADD INDEX "&amp;A2&amp;"_IDX"&amp;C2&amp;"("&amp;D2&amp;");",C2&amp;" "&amp;D2&amp;", ")))</f>
        <v xml:space="preserve">CREATE TABLE APPROVAL ( </v>
      </c>
      <c r="H2" s="11"/>
      <c r="I2" s="48"/>
      <c r="J2" s="56"/>
    </row>
    <row r="3" spans="1:11" x14ac:dyDescent="0.3">
      <c r="A3" s="44" t="s">
        <v>543</v>
      </c>
      <c r="B3" s="40" t="s">
        <v>815</v>
      </c>
      <c r="C3" s="38" t="s">
        <v>544</v>
      </c>
      <c r="D3" s="13" t="s">
        <v>736</v>
      </c>
      <c r="E3" s="11" t="s">
        <v>535</v>
      </c>
      <c r="F3" s="13">
        <v>1</v>
      </c>
      <c r="G3" s="13" t="str">
        <f t="shared" si="0"/>
        <v xml:space="preserve">APPROVAL_ID VARCHAR(30), </v>
      </c>
      <c r="H3" s="11"/>
      <c r="I3" s="48"/>
      <c r="J3" s="56"/>
    </row>
    <row r="4" spans="1:11" x14ac:dyDescent="0.3">
      <c r="A4" s="44" t="s">
        <v>543</v>
      </c>
      <c r="B4" s="40" t="s">
        <v>815</v>
      </c>
      <c r="C4" s="38" t="s">
        <v>36</v>
      </c>
      <c r="D4" s="11" t="s">
        <v>74</v>
      </c>
      <c r="E4" s="11" t="s">
        <v>644</v>
      </c>
      <c r="F4" s="13">
        <v>2</v>
      </c>
      <c r="G4" s="13" t="str">
        <f t="shared" si="0"/>
        <v xml:space="preserve">USER_ID VARCHAR(15), </v>
      </c>
      <c r="H4" s="11"/>
      <c r="I4" s="48"/>
      <c r="J4" s="56"/>
    </row>
    <row r="5" spans="1:11" x14ac:dyDescent="0.3">
      <c r="A5" s="44" t="s">
        <v>543</v>
      </c>
      <c r="B5" s="40" t="s">
        <v>815</v>
      </c>
      <c r="C5" s="35" t="s">
        <v>646</v>
      </c>
      <c r="D5" s="13" t="s">
        <v>647</v>
      </c>
      <c r="E5" s="13" t="s">
        <v>648</v>
      </c>
      <c r="F5" s="13">
        <v>3</v>
      </c>
      <c r="G5" s="13" t="str">
        <f t="shared" si="0"/>
        <v xml:space="preserve">KIND CHAR(1) DEFAULT 'U', </v>
      </c>
      <c r="H5" s="11" t="s">
        <v>649</v>
      </c>
      <c r="I5" s="48"/>
      <c r="J5" s="56"/>
    </row>
    <row r="6" spans="1:11" ht="48" x14ac:dyDescent="0.3">
      <c r="A6" s="44" t="s">
        <v>543</v>
      </c>
      <c r="B6" s="40" t="s">
        <v>815</v>
      </c>
      <c r="C6" s="35" t="s">
        <v>101</v>
      </c>
      <c r="D6" s="13" t="s">
        <v>76</v>
      </c>
      <c r="E6" s="19" t="s">
        <v>351</v>
      </c>
      <c r="F6" s="13">
        <v>4</v>
      </c>
      <c r="G6" s="13" t="str">
        <f t="shared" si="0"/>
        <v xml:space="preserve">STATUS CHAR(1), </v>
      </c>
      <c r="H6" s="19" t="s">
        <v>762</v>
      </c>
      <c r="I6" s="48"/>
      <c r="J6" s="56"/>
    </row>
    <row r="7" spans="1:11" x14ac:dyDescent="0.3">
      <c r="A7" s="44" t="s">
        <v>543</v>
      </c>
      <c r="B7" s="40" t="s">
        <v>815</v>
      </c>
      <c r="C7" s="35" t="s">
        <v>537</v>
      </c>
      <c r="D7" s="13" t="s">
        <v>449</v>
      </c>
      <c r="E7" s="13" t="s">
        <v>538</v>
      </c>
      <c r="F7" s="13">
        <v>5</v>
      </c>
      <c r="G7" s="13" t="str">
        <f t="shared" si="0"/>
        <v xml:space="preserve">TOTAL_COST INT DEFAULT 0, </v>
      </c>
      <c r="H7" s="11"/>
      <c r="I7" s="48"/>
      <c r="J7" s="56"/>
    </row>
    <row r="8" spans="1:11" x14ac:dyDescent="0.3">
      <c r="A8" s="44" t="s">
        <v>543</v>
      </c>
      <c r="B8" s="40" t="s">
        <v>815</v>
      </c>
      <c r="C8" s="35" t="s">
        <v>498</v>
      </c>
      <c r="D8" s="13" t="s">
        <v>449</v>
      </c>
      <c r="E8" s="13" t="s">
        <v>499</v>
      </c>
      <c r="F8" s="13">
        <v>6</v>
      </c>
      <c r="G8" s="13" t="str">
        <f t="shared" si="0"/>
        <v xml:space="preserve">PAYMENT_POINT INT DEFAULT 0, </v>
      </c>
      <c r="H8" s="11"/>
      <c r="I8" s="48"/>
      <c r="J8" s="56"/>
    </row>
    <row r="9" spans="1:11" x14ac:dyDescent="0.3">
      <c r="A9" s="44" t="s">
        <v>543</v>
      </c>
      <c r="B9" s="40" t="s">
        <v>815</v>
      </c>
      <c r="C9" s="35" t="s">
        <v>433</v>
      </c>
      <c r="D9" s="13" t="s">
        <v>449</v>
      </c>
      <c r="E9" s="13" t="s">
        <v>431</v>
      </c>
      <c r="F9" s="13">
        <v>7</v>
      </c>
      <c r="G9" s="13" t="str">
        <f t="shared" si="0"/>
        <v xml:space="preserve">PAYMENT_COST INT DEFAULT 0, </v>
      </c>
      <c r="H9" s="11"/>
      <c r="I9" s="48"/>
      <c r="J9" s="56"/>
    </row>
    <row r="10" spans="1:11" x14ac:dyDescent="0.3">
      <c r="A10" s="44" t="s">
        <v>543</v>
      </c>
      <c r="B10" s="40" t="s">
        <v>815</v>
      </c>
      <c r="C10" s="35" t="s">
        <v>540</v>
      </c>
      <c r="D10" s="13" t="s">
        <v>435</v>
      </c>
      <c r="E10" s="13" t="s">
        <v>430</v>
      </c>
      <c r="F10" s="13">
        <v>8</v>
      </c>
      <c r="G10" s="13" t="str">
        <f t="shared" si="0"/>
        <v xml:space="preserve">PAYMENT_KIND VARCHAR(20), </v>
      </c>
      <c r="H10" s="11" t="s">
        <v>539</v>
      </c>
      <c r="I10" s="49"/>
      <c r="J10" s="56"/>
    </row>
    <row r="11" spans="1:11" x14ac:dyDescent="0.3">
      <c r="A11" s="44" t="s">
        <v>543</v>
      </c>
      <c r="B11" s="40" t="s">
        <v>815</v>
      </c>
      <c r="C11" s="35" t="s">
        <v>541</v>
      </c>
      <c r="D11" s="13" t="s">
        <v>435</v>
      </c>
      <c r="E11" s="13" t="s">
        <v>432</v>
      </c>
      <c r="F11" s="13">
        <v>9</v>
      </c>
      <c r="G11" s="13" t="str">
        <f t="shared" si="0"/>
        <v xml:space="preserve">PAYMENT_BANK VARCHAR(20), </v>
      </c>
      <c r="H11" s="11"/>
      <c r="I11" s="49"/>
      <c r="J11" s="56"/>
    </row>
    <row r="12" spans="1:11" x14ac:dyDescent="0.3">
      <c r="A12" s="44" t="s">
        <v>543</v>
      </c>
      <c r="B12" s="40" t="s">
        <v>815</v>
      </c>
      <c r="C12" s="35" t="s">
        <v>444</v>
      </c>
      <c r="D12" s="13" t="s">
        <v>77</v>
      </c>
      <c r="E12" s="13" t="s">
        <v>645</v>
      </c>
      <c r="F12" s="13">
        <v>10</v>
      </c>
      <c r="G12" s="13" t="str">
        <f t="shared" si="0"/>
        <v xml:space="preserve">PAYMENT_DATE DATETIME, </v>
      </c>
      <c r="H12" s="11"/>
      <c r="I12" s="49"/>
      <c r="J12" s="56"/>
    </row>
    <row r="13" spans="1:11" x14ac:dyDescent="0.3">
      <c r="A13" s="44" t="s">
        <v>543</v>
      </c>
      <c r="B13" s="40" t="s">
        <v>815</v>
      </c>
      <c r="C13" s="35" t="s">
        <v>445</v>
      </c>
      <c r="D13" s="13" t="s">
        <v>511</v>
      </c>
      <c r="E13" s="13" t="s">
        <v>446</v>
      </c>
      <c r="F13" s="13">
        <v>12</v>
      </c>
      <c r="G13" s="13" t="str">
        <f t="shared" si="0"/>
        <v xml:space="preserve">REFUND_COST INT DEFAULT 0, </v>
      </c>
      <c r="H13" s="11"/>
      <c r="I13" s="49"/>
      <c r="J13" s="56"/>
      <c r="K13" s="56" t="str">
        <f t="shared" ref="K13:K20" si="1">IF(I13&gt;="2015.06.08","ALTER TABLE COURSE_MASTER ADD ( "&amp;C13&amp;" "&amp;D13&amp;" );","")</f>
        <v/>
      </c>
    </row>
    <row r="14" spans="1:11" x14ac:dyDescent="0.3">
      <c r="A14" s="44" t="s">
        <v>543</v>
      </c>
      <c r="B14" s="40" t="s">
        <v>815</v>
      </c>
      <c r="C14" s="35" t="s">
        <v>436</v>
      </c>
      <c r="D14" s="13" t="s">
        <v>435</v>
      </c>
      <c r="E14" s="13" t="s">
        <v>438</v>
      </c>
      <c r="F14" s="13">
        <v>13</v>
      </c>
      <c r="G14" s="13" t="str">
        <f t="shared" si="0"/>
        <v xml:space="preserve">REFUND_BANK VARCHAR(20), </v>
      </c>
      <c r="H14" s="13"/>
      <c r="I14" s="26"/>
      <c r="J14" s="56"/>
      <c r="K14" s="56" t="str">
        <f t="shared" si="1"/>
        <v/>
      </c>
    </row>
    <row r="15" spans="1:11" x14ac:dyDescent="0.3">
      <c r="A15" s="44" t="s">
        <v>543</v>
      </c>
      <c r="B15" s="40" t="s">
        <v>815</v>
      </c>
      <c r="C15" s="35" t="s">
        <v>437</v>
      </c>
      <c r="D15" s="13" t="s">
        <v>435</v>
      </c>
      <c r="E15" s="13" t="s">
        <v>439</v>
      </c>
      <c r="F15" s="13">
        <v>14</v>
      </c>
      <c r="G15" s="13" t="str">
        <f t="shared" si="0"/>
        <v xml:space="preserve">REFUND_ACC_NUM VARCHAR(20), </v>
      </c>
      <c r="H15" s="13"/>
      <c r="I15" s="26"/>
      <c r="J15" s="56"/>
      <c r="K15" s="56" t="str">
        <f t="shared" si="1"/>
        <v/>
      </c>
    </row>
    <row r="16" spans="1:11" x14ac:dyDescent="0.3">
      <c r="A16" s="44" t="s">
        <v>543</v>
      </c>
      <c r="B16" s="40" t="s">
        <v>815</v>
      </c>
      <c r="C16" s="35" t="s">
        <v>353</v>
      </c>
      <c r="D16" s="13" t="s">
        <v>77</v>
      </c>
      <c r="E16" s="19" t="s">
        <v>352</v>
      </c>
      <c r="F16" s="13">
        <v>15</v>
      </c>
      <c r="G16" s="13" t="str">
        <f t="shared" si="0"/>
        <v xml:space="preserve">REFUND_DATE DATETIME, </v>
      </c>
      <c r="H16" s="13"/>
      <c r="I16" s="26"/>
      <c r="J16" s="56"/>
      <c r="K16" s="56" t="str">
        <f t="shared" si="1"/>
        <v/>
      </c>
    </row>
    <row r="17" spans="1:11" x14ac:dyDescent="0.3">
      <c r="A17" s="44" t="s">
        <v>543</v>
      </c>
      <c r="B17" s="40" t="s">
        <v>815</v>
      </c>
      <c r="C17" s="38" t="s">
        <v>1126</v>
      </c>
      <c r="D17" s="13" t="s">
        <v>692</v>
      </c>
      <c r="E17" s="11" t="s">
        <v>1127</v>
      </c>
      <c r="F17" s="13">
        <v>1</v>
      </c>
      <c r="G17" s="13" t="str">
        <f t="shared" ref="G17" si="2">IF(F17=0,"CREATE TABLE "&amp;A17&amp;" ( ",IF(F17=100,C17&amp;" );",IF(F17=200,"ALTER TABLE "&amp;A17&amp;" ADD INDEX "&amp;A17&amp;"_IDX"&amp;C17&amp;"("&amp;D17&amp;");",C17&amp;" "&amp;D17&amp;", ")))</f>
        <v xml:space="preserve">PAY_APPROVAL_ID VARCHAR(30), </v>
      </c>
      <c r="H17" s="13"/>
      <c r="I17" s="26"/>
      <c r="J17" s="56"/>
      <c r="K17" s="56"/>
    </row>
    <row r="18" spans="1:11" x14ac:dyDescent="0.3">
      <c r="A18" s="44" t="s">
        <v>543</v>
      </c>
      <c r="B18" s="40" t="s">
        <v>815</v>
      </c>
      <c r="C18" s="35" t="s">
        <v>113</v>
      </c>
      <c r="D18" s="13" t="s">
        <v>77</v>
      </c>
      <c r="E18" s="13" t="s">
        <v>43</v>
      </c>
      <c r="F18" s="13">
        <v>16</v>
      </c>
      <c r="G18" s="13" t="str">
        <f t="shared" si="0"/>
        <v xml:space="preserve">CREATE_DATE DATETIME, </v>
      </c>
      <c r="H18" s="11"/>
      <c r="I18" s="48"/>
      <c r="J18" s="56" t="str">
        <f>IF(I18&gt;="2015.06.08","ALTER TABLE COURSE_MASTER ADD ( "&amp;C18&amp;" "&amp;D18&amp;" )","")</f>
        <v/>
      </c>
      <c r="K18" s="56" t="str">
        <f t="shared" si="1"/>
        <v/>
      </c>
    </row>
    <row r="19" spans="1:11" x14ac:dyDescent="0.3">
      <c r="A19" s="44" t="s">
        <v>543</v>
      </c>
      <c r="B19" s="40" t="s">
        <v>815</v>
      </c>
      <c r="C19" s="35" t="s">
        <v>68</v>
      </c>
      <c r="D19" s="13" t="s">
        <v>74</v>
      </c>
      <c r="E19" s="13" t="s">
        <v>71</v>
      </c>
      <c r="F19" s="13">
        <v>17</v>
      </c>
      <c r="G19" s="13" t="str">
        <f t="shared" si="0"/>
        <v xml:space="preserve">CREATE_USER VARCHAR(15), </v>
      </c>
      <c r="H19" s="11"/>
      <c r="I19" s="48"/>
      <c r="J19" s="56"/>
      <c r="K19" s="56"/>
    </row>
    <row r="20" spans="1:11" x14ac:dyDescent="0.3">
      <c r="A20" s="44" t="s">
        <v>543</v>
      </c>
      <c r="B20" s="40" t="s">
        <v>815</v>
      </c>
      <c r="C20" s="35" t="s">
        <v>67</v>
      </c>
      <c r="D20" s="13" t="s">
        <v>77</v>
      </c>
      <c r="E20" s="13" t="s">
        <v>53</v>
      </c>
      <c r="F20" s="13">
        <v>18</v>
      </c>
      <c r="G20" s="13" t="str">
        <f t="shared" si="0"/>
        <v xml:space="preserve">UPDATE_DATE DATETIME, </v>
      </c>
      <c r="H20" s="11"/>
      <c r="I20" s="48"/>
      <c r="J20" s="56"/>
      <c r="K20" s="56" t="str">
        <f t="shared" si="1"/>
        <v/>
      </c>
    </row>
    <row r="21" spans="1:11" x14ac:dyDescent="0.3">
      <c r="A21" s="44" t="s">
        <v>543</v>
      </c>
      <c r="B21" s="40" t="s">
        <v>815</v>
      </c>
      <c r="C21" s="35" t="s">
        <v>69</v>
      </c>
      <c r="D21" s="13" t="s">
        <v>74</v>
      </c>
      <c r="E21" s="13" t="s">
        <v>73</v>
      </c>
      <c r="F21" s="13">
        <v>19</v>
      </c>
      <c r="G21" s="13" t="str">
        <f t="shared" si="0"/>
        <v xml:space="preserve">UPDATE_USER VARCHAR(15), </v>
      </c>
      <c r="H21" s="11"/>
      <c r="I21" s="48"/>
      <c r="J21" s="56"/>
      <c r="K21" s="56"/>
    </row>
    <row r="22" spans="1:11" x14ac:dyDescent="0.3">
      <c r="A22" s="44" t="s">
        <v>543</v>
      </c>
      <c r="B22" s="40" t="s">
        <v>815</v>
      </c>
      <c r="C22" s="35" t="s">
        <v>536</v>
      </c>
      <c r="D22" s="13"/>
      <c r="E22" s="13"/>
      <c r="F22" s="13">
        <v>100</v>
      </c>
      <c r="G22" s="13" t="str">
        <f t="shared" si="0"/>
        <v>PRIMARY KEY(APPROVAL_ID) );</v>
      </c>
      <c r="H22" s="11"/>
      <c r="I22" s="48"/>
      <c r="J22" s="56"/>
      <c r="K22" s="56" t="str">
        <f t="shared" ref="K22:K28" si="3">IF(I22&gt;="2015.06.08","ALTER TABLE COURSE_MASTER ADD ( "&amp;C22&amp;" "&amp;D22&amp;" );","")</f>
        <v/>
      </c>
    </row>
    <row r="23" spans="1:11" x14ac:dyDescent="0.3">
      <c r="A23" s="19" t="s">
        <v>64</v>
      </c>
      <c r="B23" s="42" t="s">
        <v>827</v>
      </c>
      <c r="C23" s="35"/>
      <c r="D23" s="13"/>
      <c r="E23" s="13"/>
      <c r="F23" s="13">
        <v>0</v>
      </c>
      <c r="G23" s="13" t="str">
        <f t="shared" si="0"/>
        <v xml:space="preserve">CREATE TABLE ATTACH ( </v>
      </c>
      <c r="H23" s="13"/>
      <c r="I23" s="26"/>
      <c r="K23" s="56" t="str">
        <f t="shared" si="3"/>
        <v/>
      </c>
    </row>
    <row r="24" spans="1:11" x14ac:dyDescent="0.3">
      <c r="A24" s="19" t="s">
        <v>64</v>
      </c>
      <c r="B24" s="42" t="s">
        <v>827</v>
      </c>
      <c r="C24" s="35" t="s">
        <v>49</v>
      </c>
      <c r="D24" s="13" t="s">
        <v>100</v>
      </c>
      <c r="E24" s="13" t="s">
        <v>50</v>
      </c>
      <c r="F24" s="13">
        <v>1</v>
      </c>
      <c r="G24" s="13" t="str">
        <f t="shared" si="0"/>
        <v xml:space="preserve">SEQ INT NOT NULL auto_increment, </v>
      </c>
      <c r="H24" s="13"/>
      <c r="I24" s="26"/>
      <c r="K24" s="56" t="str">
        <f t="shared" si="3"/>
        <v/>
      </c>
    </row>
    <row r="25" spans="1:11" x14ac:dyDescent="0.3">
      <c r="A25" s="19" t="s">
        <v>64</v>
      </c>
      <c r="B25" s="42" t="s">
        <v>827</v>
      </c>
      <c r="C25" s="35" t="s">
        <v>142</v>
      </c>
      <c r="D25" s="13" t="s">
        <v>143</v>
      </c>
      <c r="E25" s="13" t="s">
        <v>141</v>
      </c>
      <c r="F25" s="13">
        <v>2</v>
      </c>
      <c r="G25" s="13" t="str">
        <f t="shared" si="0"/>
        <v xml:space="preserve">KIND VARCHAR(10), </v>
      </c>
      <c r="H25" s="13" t="s">
        <v>1242</v>
      </c>
      <c r="I25" s="26"/>
      <c r="K25" s="56" t="str">
        <f t="shared" si="3"/>
        <v/>
      </c>
    </row>
    <row r="26" spans="1:11" x14ac:dyDescent="0.3">
      <c r="A26" s="19" t="s">
        <v>64</v>
      </c>
      <c r="B26" s="42" t="s">
        <v>827</v>
      </c>
      <c r="C26" s="35" t="s">
        <v>62</v>
      </c>
      <c r="D26" s="13" t="s">
        <v>78</v>
      </c>
      <c r="E26" s="13" t="s">
        <v>132</v>
      </c>
      <c r="F26" s="13">
        <v>3</v>
      </c>
      <c r="G26" s="13" t="str">
        <f t="shared" si="0"/>
        <v xml:space="preserve">P_SEQ INT, </v>
      </c>
      <c r="H26" s="13"/>
      <c r="I26" s="26"/>
      <c r="K26" s="56" t="str">
        <f t="shared" si="3"/>
        <v/>
      </c>
    </row>
    <row r="27" spans="1:11" x14ac:dyDescent="0.3">
      <c r="A27" s="19" t="s">
        <v>64</v>
      </c>
      <c r="B27" s="42" t="s">
        <v>827</v>
      </c>
      <c r="C27" s="35" t="s">
        <v>139</v>
      </c>
      <c r="D27" s="13" t="s">
        <v>114</v>
      </c>
      <c r="E27" s="13" t="s">
        <v>51</v>
      </c>
      <c r="F27" s="13">
        <v>4</v>
      </c>
      <c r="G27" s="13" t="str">
        <f t="shared" si="0"/>
        <v xml:space="preserve">FILE_NAME VARCHAR(50), </v>
      </c>
      <c r="H27" s="13"/>
      <c r="I27" s="26"/>
      <c r="K27" s="56" t="str">
        <f t="shared" si="3"/>
        <v/>
      </c>
    </row>
    <row r="28" spans="1:11" x14ac:dyDescent="0.3">
      <c r="A28" s="19" t="s">
        <v>64</v>
      </c>
      <c r="B28" s="42" t="s">
        <v>827</v>
      </c>
      <c r="C28" s="35" t="s">
        <v>138</v>
      </c>
      <c r="D28" s="13" t="s">
        <v>136</v>
      </c>
      <c r="E28" s="13" t="s">
        <v>52</v>
      </c>
      <c r="F28" s="13">
        <v>5</v>
      </c>
      <c r="G28" s="13" t="str">
        <f t="shared" si="0"/>
        <v xml:space="preserve">FILE_SIZE INT, </v>
      </c>
      <c r="H28" s="13"/>
      <c r="I28" s="26"/>
      <c r="K28" s="56" t="str">
        <f t="shared" si="3"/>
        <v/>
      </c>
    </row>
    <row r="29" spans="1:11" x14ac:dyDescent="0.3">
      <c r="A29" s="19" t="s">
        <v>64</v>
      </c>
      <c r="B29" s="42" t="s">
        <v>827</v>
      </c>
      <c r="C29" s="35" t="s">
        <v>140</v>
      </c>
      <c r="D29" s="13" t="s">
        <v>137</v>
      </c>
      <c r="E29" s="13" t="s">
        <v>15</v>
      </c>
      <c r="F29" s="13">
        <v>6</v>
      </c>
      <c r="G29" s="13" t="str">
        <f t="shared" si="0"/>
        <v xml:space="preserve">FILE_PATH VARCHAR(50), </v>
      </c>
      <c r="H29" s="13"/>
      <c r="I29" s="26"/>
    </row>
    <row r="30" spans="1:11" x14ac:dyDescent="0.3">
      <c r="A30" s="19" t="s">
        <v>64</v>
      </c>
      <c r="B30" s="42" t="s">
        <v>827</v>
      </c>
      <c r="C30" s="35" t="s">
        <v>146</v>
      </c>
      <c r="D30" s="13" t="s">
        <v>114</v>
      </c>
      <c r="E30" s="13" t="s">
        <v>145</v>
      </c>
      <c r="F30" s="13">
        <v>7</v>
      </c>
      <c r="G30" s="13" t="str">
        <f t="shared" si="0"/>
        <v xml:space="preserve">ORG_FILE_NAME VARCHAR(50), </v>
      </c>
      <c r="H30" s="13"/>
      <c r="I30" s="26"/>
    </row>
    <row r="31" spans="1:11" x14ac:dyDescent="0.3">
      <c r="A31" s="19" t="s">
        <v>64</v>
      </c>
      <c r="B31" s="42" t="s">
        <v>827</v>
      </c>
      <c r="C31" s="35" t="s">
        <v>66</v>
      </c>
      <c r="D31" s="13" t="s">
        <v>77</v>
      </c>
      <c r="E31" s="13" t="s">
        <v>43</v>
      </c>
      <c r="F31" s="13">
        <v>8</v>
      </c>
      <c r="G31" s="13" t="str">
        <f t="shared" si="0"/>
        <v xml:space="preserve">CREATE_DATE DATETIME, </v>
      </c>
      <c r="H31" s="13"/>
      <c r="I31" s="26"/>
    </row>
    <row r="32" spans="1:11" x14ac:dyDescent="0.3">
      <c r="A32" s="19" t="s">
        <v>64</v>
      </c>
      <c r="B32" s="42" t="s">
        <v>827</v>
      </c>
      <c r="C32" s="35" t="s">
        <v>123</v>
      </c>
      <c r="D32" s="13"/>
      <c r="E32" s="13"/>
      <c r="F32" s="13">
        <v>100</v>
      </c>
      <c r="G32" s="13" t="str">
        <f t="shared" si="0"/>
        <v>PRIMARY KEY(SEQ) );</v>
      </c>
      <c r="H32" s="13"/>
      <c r="I32" s="26"/>
    </row>
    <row r="33" spans="1:9" x14ac:dyDescent="0.3">
      <c r="A33" s="19" t="s">
        <v>64</v>
      </c>
      <c r="B33" s="42" t="s">
        <v>827</v>
      </c>
      <c r="C33" s="35">
        <v>1</v>
      </c>
      <c r="D33" s="13" t="s">
        <v>846</v>
      </c>
      <c r="E33" s="13"/>
      <c r="F33" s="13">
        <v>200</v>
      </c>
      <c r="G33" s="13" t="str">
        <f t="shared" si="0"/>
        <v>ALTER TABLE ATTACH ADD INDEX ATTACH_IDX1(KIND,P_SEQ);</v>
      </c>
      <c r="H33" s="13"/>
      <c r="I33" s="26"/>
    </row>
    <row r="34" spans="1:9" x14ac:dyDescent="0.3">
      <c r="A34" s="19" t="s">
        <v>147</v>
      </c>
      <c r="B34" s="42" t="s">
        <v>828</v>
      </c>
      <c r="C34" s="35"/>
      <c r="D34" s="13"/>
      <c r="E34" s="13"/>
      <c r="F34" s="13">
        <v>0</v>
      </c>
      <c r="G34" s="13" t="str">
        <f t="shared" si="0"/>
        <v xml:space="preserve">CREATE TABLE ATTACH_TEMP ( </v>
      </c>
      <c r="H34" s="13"/>
      <c r="I34" s="26"/>
    </row>
    <row r="35" spans="1:9" x14ac:dyDescent="0.3">
      <c r="A35" s="19" t="s">
        <v>147</v>
      </c>
      <c r="B35" s="42" t="s">
        <v>828</v>
      </c>
      <c r="C35" s="35" t="s">
        <v>49</v>
      </c>
      <c r="D35" s="13" t="s">
        <v>100</v>
      </c>
      <c r="E35" s="13" t="s">
        <v>50</v>
      </c>
      <c r="F35" s="13">
        <v>1</v>
      </c>
      <c r="G35" s="13" t="str">
        <f t="shared" si="0"/>
        <v xml:space="preserve">SEQ INT NOT NULL auto_increment, </v>
      </c>
      <c r="H35" s="13"/>
      <c r="I35" s="26"/>
    </row>
    <row r="36" spans="1:9" x14ac:dyDescent="0.3">
      <c r="A36" s="19" t="s">
        <v>147</v>
      </c>
      <c r="B36" s="42" t="s">
        <v>828</v>
      </c>
      <c r="C36" s="35" t="s">
        <v>47</v>
      </c>
      <c r="D36" s="13" t="s">
        <v>143</v>
      </c>
      <c r="E36" s="13" t="s">
        <v>128</v>
      </c>
      <c r="F36" s="13">
        <v>2</v>
      </c>
      <c r="G36" s="13" t="str">
        <f t="shared" si="0"/>
        <v xml:space="preserve">KIND VARCHAR(10), </v>
      </c>
      <c r="H36" s="13"/>
      <c r="I36" s="26"/>
    </row>
    <row r="37" spans="1:9" x14ac:dyDescent="0.3">
      <c r="A37" s="19" t="s">
        <v>147</v>
      </c>
      <c r="B37" s="42" t="s">
        <v>828</v>
      </c>
      <c r="C37" s="35" t="s">
        <v>36</v>
      </c>
      <c r="D37" s="13" t="s">
        <v>74</v>
      </c>
      <c r="E37" s="13" t="s">
        <v>35</v>
      </c>
      <c r="F37" s="13">
        <v>3</v>
      </c>
      <c r="G37" s="13" t="str">
        <f t="shared" si="0"/>
        <v xml:space="preserve">USER_ID VARCHAR(15), </v>
      </c>
      <c r="H37" s="13"/>
      <c r="I37" s="26"/>
    </row>
    <row r="38" spans="1:9" x14ac:dyDescent="0.3">
      <c r="A38" s="19" t="s">
        <v>147</v>
      </c>
      <c r="B38" s="42" t="s">
        <v>828</v>
      </c>
      <c r="C38" s="35" t="s">
        <v>139</v>
      </c>
      <c r="D38" s="13" t="s">
        <v>114</v>
      </c>
      <c r="E38" s="13" t="s">
        <v>51</v>
      </c>
      <c r="F38" s="13">
        <v>4</v>
      </c>
      <c r="G38" s="13" t="str">
        <f t="shared" si="0"/>
        <v xml:space="preserve">FILE_NAME VARCHAR(50), </v>
      </c>
      <c r="H38" s="13"/>
      <c r="I38" s="26"/>
    </row>
    <row r="39" spans="1:9" x14ac:dyDescent="0.3">
      <c r="A39" s="19" t="s">
        <v>147</v>
      </c>
      <c r="B39" s="42" t="s">
        <v>828</v>
      </c>
      <c r="C39" s="35" t="s">
        <v>138</v>
      </c>
      <c r="D39" s="13" t="s">
        <v>78</v>
      </c>
      <c r="E39" s="13" t="s">
        <v>52</v>
      </c>
      <c r="F39" s="13">
        <v>5</v>
      </c>
      <c r="G39" s="13" t="str">
        <f t="shared" si="0"/>
        <v xml:space="preserve">FILE_SIZE INT, </v>
      </c>
      <c r="H39" s="13"/>
      <c r="I39" s="26"/>
    </row>
    <row r="40" spans="1:9" x14ac:dyDescent="0.3">
      <c r="A40" s="19" t="s">
        <v>147</v>
      </c>
      <c r="B40" s="42" t="s">
        <v>828</v>
      </c>
      <c r="C40" s="35" t="s">
        <v>140</v>
      </c>
      <c r="D40" s="13" t="s">
        <v>114</v>
      </c>
      <c r="E40" s="13" t="s">
        <v>15</v>
      </c>
      <c r="F40" s="13">
        <v>6</v>
      </c>
      <c r="G40" s="13" t="str">
        <f t="shared" si="0"/>
        <v xml:space="preserve">FILE_PATH VARCHAR(50), </v>
      </c>
      <c r="H40" s="13"/>
      <c r="I40" s="26"/>
    </row>
    <row r="41" spans="1:9" x14ac:dyDescent="0.3">
      <c r="A41" s="19" t="s">
        <v>147</v>
      </c>
      <c r="B41" s="42" t="s">
        <v>828</v>
      </c>
      <c r="C41" s="35" t="s">
        <v>146</v>
      </c>
      <c r="D41" s="13" t="s">
        <v>114</v>
      </c>
      <c r="E41" s="13" t="s">
        <v>145</v>
      </c>
      <c r="F41" s="13">
        <v>7</v>
      </c>
      <c r="G41" s="13" t="str">
        <f t="shared" si="0"/>
        <v xml:space="preserve">ORG_FILE_NAME VARCHAR(50), </v>
      </c>
      <c r="H41" s="13"/>
      <c r="I41" s="26"/>
    </row>
    <row r="42" spans="1:9" x14ac:dyDescent="0.3">
      <c r="A42" s="19" t="s">
        <v>147</v>
      </c>
      <c r="B42" s="42" t="s">
        <v>828</v>
      </c>
      <c r="C42" s="35" t="s">
        <v>66</v>
      </c>
      <c r="D42" s="13" t="s">
        <v>77</v>
      </c>
      <c r="E42" s="13" t="s">
        <v>43</v>
      </c>
      <c r="F42" s="13">
        <v>8</v>
      </c>
      <c r="G42" s="13" t="str">
        <f t="shared" si="0"/>
        <v xml:space="preserve">CREATE_DATE DATETIME, </v>
      </c>
      <c r="H42" s="13"/>
      <c r="I42" s="26"/>
    </row>
    <row r="43" spans="1:9" x14ac:dyDescent="0.3">
      <c r="A43" s="19" t="s">
        <v>147</v>
      </c>
      <c r="B43" s="42" t="s">
        <v>828</v>
      </c>
      <c r="C43" s="35" t="s">
        <v>123</v>
      </c>
      <c r="D43" s="13"/>
      <c r="E43" s="13"/>
      <c r="F43" s="13">
        <v>100</v>
      </c>
      <c r="G43" s="13" t="str">
        <f t="shared" si="0"/>
        <v>PRIMARY KEY(SEQ) );</v>
      </c>
      <c r="H43" s="13"/>
      <c r="I43" s="26"/>
    </row>
    <row r="44" spans="1:9" x14ac:dyDescent="0.3">
      <c r="A44" s="19" t="s">
        <v>147</v>
      </c>
      <c r="B44" s="42" t="s">
        <v>828</v>
      </c>
      <c r="C44" s="35">
        <v>1</v>
      </c>
      <c r="D44" s="13" t="s">
        <v>847</v>
      </c>
      <c r="E44" s="13"/>
      <c r="F44" s="13">
        <v>200</v>
      </c>
      <c r="G44" s="13" t="str">
        <f t="shared" si="0"/>
        <v>ALTER TABLE ATTACH_TEMP ADD INDEX ATTACH_TEMP_IDX1(USER_ID);</v>
      </c>
      <c r="H44" s="13"/>
      <c r="I44" s="26"/>
    </row>
    <row r="45" spans="1:9" x14ac:dyDescent="0.3">
      <c r="A45" s="19" t="s">
        <v>434</v>
      </c>
      <c r="B45" s="41" t="s">
        <v>835</v>
      </c>
      <c r="C45" s="35"/>
      <c r="D45" s="13"/>
      <c r="E45" s="13"/>
      <c r="F45" s="13">
        <v>0</v>
      </c>
      <c r="G45" s="13" t="str">
        <f t="shared" si="0"/>
        <v xml:space="preserve">CREATE TABLE BANK ( </v>
      </c>
      <c r="H45" s="13"/>
      <c r="I45" s="26"/>
    </row>
    <row r="46" spans="1:9" x14ac:dyDescent="0.3">
      <c r="A46" s="19" t="s">
        <v>810</v>
      </c>
      <c r="B46" s="41" t="s">
        <v>835</v>
      </c>
      <c r="C46" s="38" t="s">
        <v>49</v>
      </c>
      <c r="D46" s="13" t="s">
        <v>100</v>
      </c>
      <c r="E46" s="11" t="s">
        <v>50</v>
      </c>
      <c r="F46" s="11">
        <v>1</v>
      </c>
      <c r="G46" s="13" t="str">
        <f t="shared" si="0"/>
        <v xml:space="preserve">SEQ INT NOT NULL auto_increment, </v>
      </c>
      <c r="H46" s="13"/>
      <c r="I46" s="26"/>
    </row>
    <row r="47" spans="1:9" x14ac:dyDescent="0.3">
      <c r="A47" s="19" t="s">
        <v>810</v>
      </c>
      <c r="B47" s="41" t="s">
        <v>835</v>
      </c>
      <c r="C47" s="35" t="s">
        <v>738</v>
      </c>
      <c r="D47" s="11" t="s">
        <v>740</v>
      </c>
      <c r="E47" s="13" t="s">
        <v>745</v>
      </c>
      <c r="F47" s="13">
        <v>2</v>
      </c>
      <c r="G47" s="13" t="str">
        <f t="shared" si="0"/>
        <v xml:space="preserve">BANK_NAME VARCHAR(20), </v>
      </c>
      <c r="H47" s="13"/>
      <c r="I47" s="26"/>
    </row>
    <row r="48" spans="1:9" x14ac:dyDescent="0.3">
      <c r="A48" s="19" t="s">
        <v>810</v>
      </c>
      <c r="B48" s="41" t="s">
        <v>835</v>
      </c>
      <c r="C48" s="35" t="s">
        <v>741</v>
      </c>
      <c r="D48" s="11" t="s">
        <v>740</v>
      </c>
      <c r="E48" s="11" t="s">
        <v>746</v>
      </c>
      <c r="F48" s="11">
        <v>3</v>
      </c>
      <c r="G48" s="13" t="str">
        <f t="shared" si="0"/>
        <v xml:space="preserve">ACC_NO VARCHAR(20), </v>
      </c>
      <c r="H48" s="13"/>
      <c r="I48" s="26"/>
    </row>
    <row r="49" spans="1:9" x14ac:dyDescent="0.3">
      <c r="A49" s="19" t="s">
        <v>810</v>
      </c>
      <c r="B49" s="41" t="s">
        <v>835</v>
      </c>
      <c r="C49" s="35" t="s">
        <v>755</v>
      </c>
      <c r="D49" s="11" t="s">
        <v>83</v>
      </c>
      <c r="E49" s="11" t="s">
        <v>756</v>
      </c>
      <c r="F49" s="11">
        <v>4</v>
      </c>
      <c r="G49" s="13" t="str">
        <f t="shared" si="0"/>
        <v xml:space="preserve">USER VARCHAR(20), </v>
      </c>
      <c r="H49" s="13"/>
      <c r="I49" s="26"/>
    </row>
    <row r="50" spans="1:9" x14ac:dyDescent="0.3">
      <c r="A50" s="19" t="s">
        <v>810</v>
      </c>
      <c r="B50" s="41" t="s">
        <v>835</v>
      </c>
      <c r="C50" s="38" t="s">
        <v>742</v>
      </c>
      <c r="D50" s="11" t="s">
        <v>743</v>
      </c>
      <c r="E50" s="11" t="s">
        <v>744</v>
      </c>
      <c r="F50" s="11">
        <v>5</v>
      </c>
      <c r="G50" s="13" t="str">
        <f t="shared" si="0"/>
        <v xml:space="preserve">USE_YN CHAR(1) DEFAULT 'Y', </v>
      </c>
      <c r="H50" s="13"/>
      <c r="I50" s="26"/>
    </row>
    <row r="51" spans="1:9" x14ac:dyDescent="0.3">
      <c r="A51" s="19" t="s">
        <v>434</v>
      </c>
      <c r="B51" s="41" t="s">
        <v>835</v>
      </c>
      <c r="C51" s="38" t="s">
        <v>123</v>
      </c>
      <c r="D51" s="11"/>
      <c r="E51" s="11"/>
      <c r="F51" s="13">
        <v>100</v>
      </c>
      <c r="G51" s="13" t="str">
        <f t="shared" si="0"/>
        <v>PRIMARY KEY(SEQ) );</v>
      </c>
      <c r="H51" s="13"/>
      <c r="I51" s="26"/>
    </row>
    <row r="52" spans="1:9" x14ac:dyDescent="0.3">
      <c r="A52" s="19" t="s">
        <v>135</v>
      </c>
      <c r="B52" s="42" t="s">
        <v>825</v>
      </c>
      <c r="C52" s="35"/>
      <c r="D52" s="13"/>
      <c r="E52" s="13"/>
      <c r="F52" s="13">
        <v>0</v>
      </c>
      <c r="G52" s="13" t="str">
        <f t="shared" si="0"/>
        <v xml:space="preserve">CREATE TABLE BOARD_DATA ( </v>
      </c>
      <c r="H52" s="13"/>
      <c r="I52" s="26"/>
    </row>
    <row r="53" spans="1:9" x14ac:dyDescent="0.3">
      <c r="A53" s="19" t="s">
        <v>135</v>
      </c>
      <c r="B53" s="42" t="s">
        <v>825</v>
      </c>
      <c r="C53" s="35" t="s">
        <v>49</v>
      </c>
      <c r="D53" s="13" t="s">
        <v>100</v>
      </c>
      <c r="E53" s="13" t="s">
        <v>50</v>
      </c>
      <c r="F53" s="13">
        <v>1</v>
      </c>
      <c r="G53" s="13" t="str">
        <f t="shared" si="0"/>
        <v xml:space="preserve">SEQ INT NOT NULL auto_increment, </v>
      </c>
      <c r="H53" s="13"/>
      <c r="I53" s="26"/>
    </row>
    <row r="54" spans="1:9" x14ac:dyDescent="0.3">
      <c r="A54" s="19" t="s">
        <v>135</v>
      </c>
      <c r="B54" s="42" t="s">
        <v>825</v>
      </c>
      <c r="C54" s="38" t="s">
        <v>38</v>
      </c>
      <c r="D54" s="11" t="s">
        <v>78</v>
      </c>
      <c r="E54" s="11" t="s">
        <v>37</v>
      </c>
      <c r="F54" s="13">
        <v>2</v>
      </c>
      <c r="G54" s="13" t="str">
        <f t="shared" si="0"/>
        <v xml:space="preserve">COURSE_ID INT, </v>
      </c>
      <c r="H54" s="13"/>
      <c r="I54" s="26"/>
    </row>
    <row r="55" spans="1:9" x14ac:dyDescent="0.3">
      <c r="A55" s="19" t="s">
        <v>135</v>
      </c>
      <c r="B55" s="42" t="s">
        <v>825</v>
      </c>
      <c r="C55" s="35" t="s">
        <v>16</v>
      </c>
      <c r="D55" s="13" t="s">
        <v>81</v>
      </c>
      <c r="E55" s="13" t="s">
        <v>44</v>
      </c>
      <c r="F55" s="13">
        <v>3</v>
      </c>
      <c r="G55" s="13" t="str">
        <f t="shared" si="0"/>
        <v xml:space="preserve">TITLE VARCHAR(200), </v>
      </c>
      <c r="H55" s="13"/>
      <c r="I55" s="26"/>
    </row>
    <row r="56" spans="1:9" x14ac:dyDescent="0.3">
      <c r="A56" s="19" t="s">
        <v>135</v>
      </c>
      <c r="B56" s="42" t="s">
        <v>825</v>
      </c>
      <c r="C56" s="35" t="s">
        <v>48</v>
      </c>
      <c r="D56" s="13" t="s">
        <v>170</v>
      </c>
      <c r="E56" s="13" t="s">
        <v>45</v>
      </c>
      <c r="F56" s="13">
        <v>4</v>
      </c>
      <c r="G56" s="13" t="str">
        <f t="shared" si="0"/>
        <v xml:space="preserve">CONTENTS TEXT, </v>
      </c>
      <c r="H56" s="13"/>
      <c r="I56" s="26"/>
    </row>
    <row r="57" spans="1:9" x14ac:dyDescent="0.3">
      <c r="A57" s="19" t="s">
        <v>135</v>
      </c>
      <c r="B57" s="42" t="s">
        <v>825</v>
      </c>
      <c r="C57" s="35" t="s">
        <v>36</v>
      </c>
      <c r="D57" s="13" t="s">
        <v>74</v>
      </c>
      <c r="E57" s="13" t="s">
        <v>35</v>
      </c>
      <c r="F57" s="13">
        <v>5</v>
      </c>
      <c r="G57" s="13" t="str">
        <f t="shared" si="0"/>
        <v xml:space="preserve">USER_ID VARCHAR(15), </v>
      </c>
      <c r="H57" s="13"/>
      <c r="I57" s="26"/>
    </row>
    <row r="58" spans="1:9" x14ac:dyDescent="0.3">
      <c r="A58" s="19" t="s">
        <v>135</v>
      </c>
      <c r="B58" s="42" t="s">
        <v>825</v>
      </c>
      <c r="C58" s="35" t="s">
        <v>131</v>
      </c>
      <c r="D58" s="13" t="s">
        <v>78</v>
      </c>
      <c r="E58" s="13" t="s">
        <v>46</v>
      </c>
      <c r="F58" s="13">
        <v>7</v>
      </c>
      <c r="G58" s="13" t="str">
        <f t="shared" si="0"/>
        <v xml:space="preserve">VIEW_CNT INT, </v>
      </c>
      <c r="H58" s="13"/>
      <c r="I58" s="26"/>
    </row>
    <row r="59" spans="1:9" x14ac:dyDescent="0.3">
      <c r="A59" s="19" t="s">
        <v>135</v>
      </c>
      <c r="B59" s="42" t="s">
        <v>825</v>
      </c>
      <c r="C59" s="35" t="s">
        <v>1090</v>
      </c>
      <c r="D59" s="11" t="s">
        <v>494</v>
      </c>
      <c r="E59" s="13" t="s">
        <v>1093</v>
      </c>
      <c r="F59" s="13">
        <v>8</v>
      </c>
      <c r="G59" s="13" t="str">
        <f t="shared" si="0"/>
        <v xml:space="preserve">ACCEPT_YN CHAR(1) DEFAULT 'Y', </v>
      </c>
      <c r="H59" s="13"/>
      <c r="I59" s="26"/>
    </row>
    <row r="60" spans="1:9" x14ac:dyDescent="0.3">
      <c r="A60" s="19" t="s">
        <v>135</v>
      </c>
      <c r="B60" s="42" t="s">
        <v>825</v>
      </c>
      <c r="C60" s="35" t="s">
        <v>1091</v>
      </c>
      <c r="D60" s="13" t="s">
        <v>1092</v>
      </c>
      <c r="E60" s="13" t="s">
        <v>1094</v>
      </c>
      <c r="F60" s="13">
        <v>9</v>
      </c>
      <c r="G60" s="13" t="str">
        <f t="shared" si="0"/>
        <v xml:space="preserve">NO_REASON VARCHAR(1000), </v>
      </c>
      <c r="H60" s="13"/>
      <c r="I60" s="26"/>
    </row>
    <row r="61" spans="1:9" x14ac:dyDescent="0.3">
      <c r="A61" s="19" t="s">
        <v>135</v>
      </c>
      <c r="B61" s="42" t="s">
        <v>825</v>
      </c>
      <c r="C61" s="35" t="s">
        <v>66</v>
      </c>
      <c r="D61" s="13" t="s">
        <v>77</v>
      </c>
      <c r="E61" s="13" t="s">
        <v>43</v>
      </c>
      <c r="F61" s="13">
        <v>10</v>
      </c>
      <c r="G61" s="13" t="str">
        <f t="shared" si="0"/>
        <v xml:space="preserve">CREATE_DATE DATETIME, </v>
      </c>
      <c r="H61" s="13"/>
      <c r="I61" s="26"/>
    </row>
    <row r="62" spans="1:9" x14ac:dyDescent="0.3">
      <c r="A62" s="19" t="s">
        <v>135</v>
      </c>
      <c r="B62" s="42" t="s">
        <v>825</v>
      </c>
      <c r="C62" s="35" t="s">
        <v>67</v>
      </c>
      <c r="D62" s="13" t="s">
        <v>77</v>
      </c>
      <c r="E62" s="13" t="s">
        <v>53</v>
      </c>
      <c r="F62" s="13">
        <v>11</v>
      </c>
      <c r="G62" s="13" t="str">
        <f t="shared" si="0"/>
        <v xml:space="preserve">UPDATE_DATE DATETIME, </v>
      </c>
      <c r="H62" s="13"/>
      <c r="I62" s="26"/>
    </row>
    <row r="63" spans="1:9" x14ac:dyDescent="0.3">
      <c r="A63" s="19" t="s">
        <v>135</v>
      </c>
      <c r="B63" s="42" t="s">
        <v>825</v>
      </c>
      <c r="C63" s="35" t="s">
        <v>123</v>
      </c>
      <c r="D63" s="13"/>
      <c r="E63" s="13"/>
      <c r="F63" s="13">
        <v>100</v>
      </c>
      <c r="G63" s="13" t="str">
        <f t="shared" si="0"/>
        <v>PRIMARY KEY(SEQ) );</v>
      </c>
      <c r="H63" s="13"/>
      <c r="I63" s="26"/>
    </row>
    <row r="64" spans="1:9" x14ac:dyDescent="0.3">
      <c r="A64" s="19" t="s">
        <v>135</v>
      </c>
      <c r="B64" s="42" t="s">
        <v>825</v>
      </c>
      <c r="C64" s="35">
        <v>1</v>
      </c>
      <c r="D64" s="13" t="s">
        <v>840</v>
      </c>
      <c r="E64" s="13"/>
      <c r="F64" s="13">
        <v>200</v>
      </c>
      <c r="G64" s="13" t="str">
        <f t="shared" si="0"/>
        <v>ALTER TABLE BOARD_DATA ADD INDEX BOARD_DATA_IDX1(COURSE_ID,SEQ);</v>
      </c>
      <c r="H64" s="13"/>
      <c r="I64" s="26"/>
    </row>
    <row r="65" spans="1:9" x14ac:dyDescent="0.3">
      <c r="A65" s="19" t="s">
        <v>135</v>
      </c>
      <c r="B65" s="42" t="s">
        <v>825</v>
      </c>
      <c r="C65" s="35">
        <v>2</v>
      </c>
      <c r="D65" s="13" t="s">
        <v>841</v>
      </c>
      <c r="E65" s="13"/>
      <c r="F65" s="13">
        <v>200</v>
      </c>
      <c r="G65" s="13" t="str">
        <f t="shared" si="0"/>
        <v>ALTER TABLE BOARD_DATA ADD INDEX BOARD_DATA_IDX2(COURSE_ID,TITLE);</v>
      </c>
      <c r="H65" s="13"/>
      <c r="I65" s="26"/>
    </row>
    <row r="66" spans="1:9" x14ac:dyDescent="0.3">
      <c r="A66" s="19" t="s">
        <v>158</v>
      </c>
      <c r="B66" s="42" t="s">
        <v>824</v>
      </c>
      <c r="C66" s="35"/>
      <c r="D66" s="13"/>
      <c r="E66" s="13"/>
      <c r="F66" s="13">
        <v>0</v>
      </c>
      <c r="G66" s="13" t="str">
        <f t="shared" si="0"/>
        <v xml:space="preserve">CREATE TABLE BOARD_DISCUSSION ( </v>
      </c>
      <c r="H66" s="13"/>
      <c r="I66" s="26"/>
    </row>
    <row r="67" spans="1:9" x14ac:dyDescent="0.3">
      <c r="A67" s="19" t="s">
        <v>158</v>
      </c>
      <c r="B67" s="42" t="s">
        <v>824</v>
      </c>
      <c r="C67" s="35" t="s">
        <v>49</v>
      </c>
      <c r="D67" s="13" t="s">
        <v>100</v>
      </c>
      <c r="E67" s="13" t="s">
        <v>50</v>
      </c>
      <c r="F67" s="13">
        <v>1</v>
      </c>
      <c r="G67" s="13" t="str">
        <f t="shared" ref="G67:G155" si="4">IF(F67=0,"CREATE TABLE "&amp;A67&amp;" ( ",IF(F67=100,C67&amp;" );",IF(F67=200,"ALTER TABLE "&amp;A67&amp;" ADD INDEX "&amp;A67&amp;"_IDX"&amp;C67&amp;"("&amp;D67&amp;");",C67&amp;" "&amp;D67&amp;", ")))</f>
        <v xml:space="preserve">SEQ INT NOT NULL auto_increment, </v>
      </c>
      <c r="H67" s="13"/>
      <c r="I67" s="26"/>
    </row>
    <row r="68" spans="1:9" x14ac:dyDescent="0.3">
      <c r="A68" s="19" t="s">
        <v>158</v>
      </c>
      <c r="B68" s="42" t="s">
        <v>824</v>
      </c>
      <c r="C68" s="35" t="s">
        <v>38</v>
      </c>
      <c r="D68" s="13" t="s">
        <v>78</v>
      </c>
      <c r="E68" s="13" t="s">
        <v>37</v>
      </c>
      <c r="F68" s="13">
        <v>2</v>
      </c>
      <c r="G68" s="13" t="str">
        <f t="shared" si="4"/>
        <v xml:space="preserve">COURSE_ID INT, </v>
      </c>
      <c r="H68" s="13"/>
      <c r="I68" s="26"/>
    </row>
    <row r="69" spans="1:9" x14ac:dyDescent="0.3">
      <c r="A69" s="19" t="s">
        <v>158</v>
      </c>
      <c r="B69" s="42" t="s">
        <v>824</v>
      </c>
      <c r="C69" s="35" t="s">
        <v>156</v>
      </c>
      <c r="D69" s="13" t="s">
        <v>78</v>
      </c>
      <c r="E69" s="13" t="s">
        <v>61</v>
      </c>
      <c r="F69" s="13">
        <v>3</v>
      </c>
      <c r="G69" s="13" t="str">
        <f t="shared" si="4"/>
        <v xml:space="preserve">REF INT, </v>
      </c>
      <c r="H69" s="13"/>
      <c r="I69" s="26"/>
    </row>
    <row r="70" spans="1:9" x14ac:dyDescent="0.3">
      <c r="A70" s="19" t="s">
        <v>158</v>
      </c>
      <c r="B70" s="42" t="s">
        <v>824</v>
      </c>
      <c r="C70" s="35" t="s">
        <v>154</v>
      </c>
      <c r="D70" s="13" t="s">
        <v>78</v>
      </c>
      <c r="E70" s="13" t="s">
        <v>153</v>
      </c>
      <c r="F70" s="13">
        <v>4</v>
      </c>
      <c r="G70" s="13" t="str">
        <f t="shared" si="4"/>
        <v xml:space="preserve">ORD INT, </v>
      </c>
      <c r="H70" s="13"/>
      <c r="I70" s="26"/>
    </row>
    <row r="71" spans="1:9" x14ac:dyDescent="0.3">
      <c r="A71" s="19" t="s">
        <v>158</v>
      </c>
      <c r="B71" s="42" t="s">
        <v>824</v>
      </c>
      <c r="C71" s="35" t="s">
        <v>157</v>
      </c>
      <c r="D71" s="13" t="s">
        <v>78</v>
      </c>
      <c r="E71" s="13" t="s">
        <v>155</v>
      </c>
      <c r="F71" s="13">
        <v>5</v>
      </c>
      <c r="G71" s="13" t="str">
        <f t="shared" si="4"/>
        <v xml:space="preserve">STEP INT, </v>
      </c>
      <c r="H71" s="13"/>
      <c r="I71" s="26"/>
    </row>
    <row r="72" spans="1:9" x14ac:dyDescent="0.3">
      <c r="A72" s="19" t="s">
        <v>158</v>
      </c>
      <c r="B72" s="42" t="s">
        <v>824</v>
      </c>
      <c r="C72" s="35" t="s">
        <v>16</v>
      </c>
      <c r="D72" s="13" t="s">
        <v>81</v>
      </c>
      <c r="E72" s="13" t="s">
        <v>44</v>
      </c>
      <c r="F72" s="13">
        <v>6</v>
      </c>
      <c r="G72" s="13" t="str">
        <f t="shared" si="4"/>
        <v xml:space="preserve">TITLE VARCHAR(200), </v>
      </c>
      <c r="H72" s="13"/>
      <c r="I72" s="26"/>
    </row>
    <row r="73" spans="1:9" x14ac:dyDescent="0.3">
      <c r="A73" s="19" t="s">
        <v>158</v>
      </c>
      <c r="B73" s="42" t="s">
        <v>824</v>
      </c>
      <c r="C73" s="35" t="s">
        <v>48</v>
      </c>
      <c r="D73" s="13" t="s">
        <v>170</v>
      </c>
      <c r="E73" s="13" t="s">
        <v>45</v>
      </c>
      <c r="F73" s="13">
        <v>7</v>
      </c>
      <c r="G73" s="13" t="str">
        <f t="shared" si="4"/>
        <v xml:space="preserve">CONTENTS TEXT, </v>
      </c>
      <c r="H73" s="13"/>
      <c r="I73" s="26"/>
    </row>
    <row r="74" spans="1:9" x14ac:dyDescent="0.3">
      <c r="A74" s="19" t="s">
        <v>158</v>
      </c>
      <c r="B74" s="42" t="s">
        <v>824</v>
      </c>
      <c r="C74" s="35" t="s">
        <v>36</v>
      </c>
      <c r="D74" s="13" t="s">
        <v>74</v>
      </c>
      <c r="E74" s="13" t="s">
        <v>35</v>
      </c>
      <c r="F74" s="13">
        <v>8</v>
      </c>
      <c r="G74" s="13" t="str">
        <f t="shared" si="4"/>
        <v xml:space="preserve">USER_ID VARCHAR(15), </v>
      </c>
      <c r="H74" s="13"/>
      <c r="I74" s="26"/>
    </row>
    <row r="75" spans="1:9" x14ac:dyDescent="0.3">
      <c r="A75" s="19" t="s">
        <v>158</v>
      </c>
      <c r="B75" s="42" t="s">
        <v>824</v>
      </c>
      <c r="C75" s="35" t="s">
        <v>152</v>
      </c>
      <c r="D75" s="13" t="s">
        <v>78</v>
      </c>
      <c r="E75" s="13" t="s">
        <v>46</v>
      </c>
      <c r="F75" s="13">
        <v>10</v>
      </c>
      <c r="G75" s="13" t="str">
        <f t="shared" si="4"/>
        <v xml:space="preserve">VIEW_CNT INT, </v>
      </c>
      <c r="H75" s="13"/>
      <c r="I75" s="26"/>
    </row>
    <row r="76" spans="1:9" x14ac:dyDescent="0.3">
      <c r="A76" s="19" t="s">
        <v>158</v>
      </c>
      <c r="B76" s="42" t="s">
        <v>824</v>
      </c>
      <c r="C76" s="35" t="s">
        <v>66</v>
      </c>
      <c r="D76" s="13" t="s">
        <v>77</v>
      </c>
      <c r="E76" s="13" t="s">
        <v>43</v>
      </c>
      <c r="F76" s="13">
        <v>11</v>
      </c>
      <c r="G76" s="13" t="str">
        <f t="shared" si="4"/>
        <v xml:space="preserve">CREATE_DATE DATETIME, </v>
      </c>
      <c r="H76" s="13"/>
      <c r="I76" s="26"/>
    </row>
    <row r="77" spans="1:9" x14ac:dyDescent="0.3">
      <c r="A77" s="19" t="s">
        <v>158</v>
      </c>
      <c r="B77" s="42" t="s">
        <v>824</v>
      </c>
      <c r="C77" s="35" t="s">
        <v>67</v>
      </c>
      <c r="D77" s="13" t="s">
        <v>77</v>
      </c>
      <c r="E77" s="13" t="s">
        <v>53</v>
      </c>
      <c r="F77" s="13">
        <v>12</v>
      </c>
      <c r="G77" s="13" t="str">
        <f t="shared" si="4"/>
        <v xml:space="preserve">UPDATE_DATE DATETIME, </v>
      </c>
      <c r="H77" s="13"/>
      <c r="I77" s="26"/>
    </row>
    <row r="78" spans="1:9" x14ac:dyDescent="0.3">
      <c r="A78" s="19" t="s">
        <v>158</v>
      </c>
      <c r="B78" s="42" t="s">
        <v>824</v>
      </c>
      <c r="C78" s="35" t="s">
        <v>123</v>
      </c>
      <c r="D78" s="13"/>
      <c r="E78" s="13"/>
      <c r="F78" s="13">
        <v>100</v>
      </c>
      <c r="G78" s="13" t="str">
        <f t="shared" si="4"/>
        <v>PRIMARY KEY(SEQ) );</v>
      </c>
      <c r="H78" s="13"/>
      <c r="I78" s="26"/>
    </row>
    <row r="79" spans="1:9" x14ac:dyDescent="0.3">
      <c r="A79" s="19" t="s">
        <v>158</v>
      </c>
      <c r="B79" s="42" t="s">
        <v>824</v>
      </c>
      <c r="C79" s="35">
        <v>1</v>
      </c>
      <c r="D79" s="13" t="s">
        <v>842</v>
      </c>
      <c r="E79" s="13"/>
      <c r="F79" s="13">
        <v>200</v>
      </c>
      <c r="G79" s="13" t="str">
        <f t="shared" si="4"/>
        <v>ALTER TABLE BOARD_DISCUSSION ADD INDEX BOARD_DISCUSSION_IDX1(COURSE_ID,REF,ORD);</v>
      </c>
      <c r="H79" s="13"/>
      <c r="I79" s="26"/>
    </row>
    <row r="80" spans="1:9" x14ac:dyDescent="0.3">
      <c r="A80" s="19" t="s">
        <v>158</v>
      </c>
      <c r="B80" s="42" t="s">
        <v>824</v>
      </c>
      <c r="C80" s="35">
        <v>2</v>
      </c>
      <c r="D80" s="13" t="s">
        <v>841</v>
      </c>
      <c r="E80" s="13"/>
      <c r="F80" s="13">
        <v>200</v>
      </c>
      <c r="G80" s="13" t="str">
        <f t="shared" si="4"/>
        <v>ALTER TABLE BOARD_DISCUSSION ADD INDEX BOARD_DISCUSSION_IDX2(COURSE_ID,TITLE);</v>
      </c>
      <c r="H80" s="13"/>
      <c r="I80" s="26"/>
    </row>
    <row r="81" spans="1:9" x14ac:dyDescent="0.3">
      <c r="A81" s="44" t="s">
        <v>1349</v>
      </c>
      <c r="B81" s="40" t="s">
        <v>1350</v>
      </c>
      <c r="C81" s="38"/>
      <c r="D81" s="11"/>
      <c r="E81" s="13"/>
      <c r="F81" s="13">
        <v>0</v>
      </c>
      <c r="G81" s="13" t="str">
        <f t="shared" ref="G81:G94" si="5">IF(F81=0,"CREATE TABLE "&amp;A81&amp;" ( ",IF(F81=100,C81&amp;" );",IF(F81=200,"ALTER TABLE "&amp;A81&amp;" ADD INDEX "&amp;A81&amp;"_IDX"&amp;C81&amp;"("&amp;D81&amp;");",C81&amp;" "&amp;D81&amp;", ")))</f>
        <v xml:space="preserve">CREATE TABLE MAIN_BOARD_EVENT ( </v>
      </c>
      <c r="H81" s="13"/>
      <c r="I81" s="26"/>
    </row>
    <row r="82" spans="1:9" x14ac:dyDescent="0.3">
      <c r="A82" s="44" t="s">
        <v>1349</v>
      </c>
      <c r="B82" s="40" t="s">
        <v>1350</v>
      </c>
      <c r="C82" s="38" t="s">
        <v>49</v>
      </c>
      <c r="D82" s="11" t="s">
        <v>100</v>
      </c>
      <c r="E82" s="11" t="s">
        <v>50</v>
      </c>
      <c r="F82" s="13">
        <v>1</v>
      </c>
      <c r="G82" s="13" t="str">
        <f t="shared" si="5"/>
        <v xml:space="preserve">SEQ INT NOT NULL auto_increment, </v>
      </c>
      <c r="H82" s="13"/>
      <c r="I82" s="26"/>
    </row>
    <row r="83" spans="1:9" x14ac:dyDescent="0.3">
      <c r="A83" s="44" t="s">
        <v>1349</v>
      </c>
      <c r="B83" s="40" t="s">
        <v>1350</v>
      </c>
      <c r="C83" s="38" t="s">
        <v>334</v>
      </c>
      <c r="D83" s="13" t="s">
        <v>74</v>
      </c>
      <c r="E83" s="11" t="s">
        <v>344</v>
      </c>
      <c r="F83" s="13">
        <v>11</v>
      </c>
      <c r="G83" s="13" t="str">
        <f t="shared" si="5"/>
        <v xml:space="preserve">COMP_CD VARCHAR(15), </v>
      </c>
      <c r="H83" s="13"/>
      <c r="I83" s="26"/>
    </row>
    <row r="84" spans="1:9" x14ac:dyDescent="0.3">
      <c r="A84" s="44" t="s">
        <v>1349</v>
      </c>
      <c r="B84" s="40" t="s">
        <v>1350</v>
      </c>
      <c r="C84" s="38" t="s">
        <v>16</v>
      </c>
      <c r="D84" s="11" t="s">
        <v>81</v>
      </c>
      <c r="E84" s="11" t="s">
        <v>44</v>
      </c>
      <c r="F84" s="13">
        <v>3</v>
      </c>
      <c r="G84" s="13" t="str">
        <f t="shared" si="5"/>
        <v xml:space="preserve">TITLE VARCHAR(200), </v>
      </c>
      <c r="H84" s="13"/>
      <c r="I84" s="26"/>
    </row>
    <row r="85" spans="1:9" x14ac:dyDescent="0.3">
      <c r="A85" s="44" t="s">
        <v>1349</v>
      </c>
      <c r="B85" s="40" t="s">
        <v>1350</v>
      </c>
      <c r="C85" s="38" t="s">
        <v>48</v>
      </c>
      <c r="D85" s="13" t="s">
        <v>170</v>
      </c>
      <c r="E85" s="11" t="s">
        <v>45</v>
      </c>
      <c r="F85" s="13">
        <v>4</v>
      </c>
      <c r="G85" s="13" t="str">
        <f t="shared" si="5"/>
        <v xml:space="preserve">CONTENTS TEXT, </v>
      </c>
      <c r="H85" s="13"/>
      <c r="I85" s="26"/>
    </row>
    <row r="86" spans="1:9" x14ac:dyDescent="0.3">
      <c r="A86" s="44" t="s">
        <v>1349</v>
      </c>
      <c r="B86" s="40" t="s">
        <v>1350</v>
      </c>
      <c r="C86" s="38" t="s">
        <v>131</v>
      </c>
      <c r="D86" s="11" t="s">
        <v>78</v>
      </c>
      <c r="E86" s="11" t="s">
        <v>46</v>
      </c>
      <c r="F86" s="13">
        <v>5</v>
      </c>
      <c r="G86" s="13" t="str">
        <f t="shared" si="5"/>
        <v xml:space="preserve">VIEW_CNT INT, </v>
      </c>
      <c r="H86" s="13"/>
      <c r="I86" s="26"/>
    </row>
    <row r="87" spans="1:9" x14ac:dyDescent="0.3">
      <c r="A87" s="44" t="s">
        <v>1349</v>
      </c>
      <c r="B87" s="40" t="s">
        <v>1350</v>
      </c>
      <c r="C87" s="38" t="s">
        <v>1262</v>
      </c>
      <c r="D87" s="11" t="s">
        <v>533</v>
      </c>
      <c r="E87" s="11" t="s">
        <v>1265</v>
      </c>
      <c r="F87" s="13">
        <v>6</v>
      </c>
      <c r="G87" s="13" t="str">
        <f t="shared" si="5"/>
        <v xml:space="preserve">MAIN_YN CHAR(1) DEFAULT 'N', </v>
      </c>
      <c r="H87" s="13"/>
      <c r="I87" s="26"/>
    </row>
    <row r="88" spans="1:9" x14ac:dyDescent="0.3">
      <c r="A88" s="44" t="s">
        <v>1349</v>
      </c>
      <c r="B88" s="40" t="s">
        <v>1350</v>
      </c>
      <c r="C88" s="38" t="s">
        <v>1263</v>
      </c>
      <c r="D88" s="11" t="s">
        <v>533</v>
      </c>
      <c r="E88" s="11" t="s">
        <v>1266</v>
      </c>
      <c r="F88" s="13">
        <v>7</v>
      </c>
      <c r="G88" s="13" t="str">
        <f t="shared" si="5"/>
        <v xml:space="preserve">IMG1 CHAR(1) DEFAULT 'N', </v>
      </c>
      <c r="H88" s="13"/>
      <c r="I88" s="26"/>
    </row>
    <row r="89" spans="1:9" x14ac:dyDescent="0.3">
      <c r="A89" s="44" t="s">
        <v>1349</v>
      </c>
      <c r="B89" s="40" t="s">
        <v>1350</v>
      </c>
      <c r="C89" s="38" t="s">
        <v>1264</v>
      </c>
      <c r="D89" s="11" t="s">
        <v>533</v>
      </c>
      <c r="E89" s="11" t="s">
        <v>1267</v>
      </c>
      <c r="F89" s="13">
        <v>8</v>
      </c>
      <c r="G89" s="13" t="str">
        <f t="shared" si="5"/>
        <v xml:space="preserve">IMG2 CHAR(1) DEFAULT 'N', </v>
      </c>
      <c r="H89" s="13"/>
      <c r="I89" s="26"/>
    </row>
    <row r="90" spans="1:9" x14ac:dyDescent="0.3">
      <c r="A90" s="44" t="s">
        <v>1349</v>
      </c>
      <c r="B90" s="40" t="s">
        <v>1350</v>
      </c>
      <c r="C90" s="13" t="s">
        <v>1282</v>
      </c>
      <c r="D90" s="13" t="s">
        <v>1261</v>
      </c>
      <c r="E90" s="17" t="s">
        <v>1283</v>
      </c>
      <c r="F90" s="13">
        <v>38</v>
      </c>
      <c r="G90" s="13" t="str">
        <f t="shared" si="5"/>
        <v xml:space="preserve">COLOR VARCHAR(6), </v>
      </c>
      <c r="H90" s="13"/>
      <c r="I90" s="26"/>
    </row>
    <row r="91" spans="1:9" x14ac:dyDescent="0.3">
      <c r="A91" s="44" t="s">
        <v>1349</v>
      </c>
      <c r="B91" s="40" t="s">
        <v>1350</v>
      </c>
      <c r="C91" s="38" t="s">
        <v>66</v>
      </c>
      <c r="D91" s="11" t="s">
        <v>77</v>
      </c>
      <c r="E91" s="11" t="s">
        <v>43</v>
      </c>
      <c r="F91" s="13">
        <v>9</v>
      </c>
      <c r="G91" s="13" t="str">
        <f t="shared" si="5"/>
        <v xml:space="preserve">CREATE_DATE DATETIME, </v>
      </c>
      <c r="H91" s="13"/>
      <c r="I91" s="26"/>
    </row>
    <row r="92" spans="1:9" x14ac:dyDescent="0.3">
      <c r="A92" s="44" t="s">
        <v>1349</v>
      </c>
      <c r="B92" s="40" t="s">
        <v>1350</v>
      </c>
      <c r="C92" s="38" t="s">
        <v>67</v>
      </c>
      <c r="D92" s="11" t="s">
        <v>77</v>
      </c>
      <c r="E92" s="11" t="s">
        <v>53</v>
      </c>
      <c r="F92" s="13">
        <v>10</v>
      </c>
      <c r="G92" s="13" t="str">
        <f t="shared" si="5"/>
        <v xml:space="preserve">UPDATE_DATE DATETIME, </v>
      </c>
      <c r="H92" s="13"/>
      <c r="I92" s="26"/>
    </row>
    <row r="93" spans="1:9" x14ac:dyDescent="0.3">
      <c r="A93" s="44" t="s">
        <v>1349</v>
      </c>
      <c r="B93" s="40" t="s">
        <v>1350</v>
      </c>
      <c r="C93" s="38" t="s">
        <v>123</v>
      </c>
      <c r="D93" s="11"/>
      <c r="E93" s="11"/>
      <c r="F93" s="13">
        <v>100</v>
      </c>
      <c r="G93" s="13" t="str">
        <f t="shared" si="5"/>
        <v>PRIMARY KEY(SEQ) );</v>
      </c>
      <c r="H93" s="13"/>
      <c r="I93" s="26"/>
    </row>
    <row r="94" spans="1:9" x14ac:dyDescent="0.3">
      <c r="A94" s="44" t="s">
        <v>1349</v>
      </c>
      <c r="B94" s="40" t="s">
        <v>1350</v>
      </c>
      <c r="C94" s="35">
        <v>1</v>
      </c>
      <c r="D94" s="13" t="s">
        <v>1351</v>
      </c>
      <c r="E94" s="13"/>
      <c r="F94" s="13">
        <v>200</v>
      </c>
      <c r="G94" s="13" t="str">
        <f t="shared" si="5"/>
        <v>ALTER TABLE MAIN_BOARD_EVENT ADD INDEX MAIN_BOARD_EVENT_IDX1(COMP_CD,SEQ);</v>
      </c>
      <c r="H94" s="13"/>
      <c r="I94" s="26"/>
    </row>
    <row r="95" spans="1:9" x14ac:dyDescent="0.3">
      <c r="A95" s="19" t="s">
        <v>133</v>
      </c>
      <c r="B95" s="42" t="s">
        <v>130</v>
      </c>
      <c r="C95" s="35"/>
      <c r="D95" s="13"/>
      <c r="E95" s="13"/>
      <c r="F95" s="13">
        <v>0</v>
      </c>
      <c r="G95" s="13" t="str">
        <f t="shared" si="4"/>
        <v xml:space="preserve">CREATE TABLE BOARD_FAQ ( </v>
      </c>
      <c r="H95" s="13"/>
      <c r="I95" s="26"/>
    </row>
    <row r="96" spans="1:9" x14ac:dyDescent="0.3">
      <c r="A96" s="19" t="s">
        <v>133</v>
      </c>
      <c r="B96" s="42" t="s">
        <v>130</v>
      </c>
      <c r="C96" s="35" t="s">
        <v>49</v>
      </c>
      <c r="D96" s="13" t="s">
        <v>100</v>
      </c>
      <c r="E96" s="13" t="s">
        <v>50</v>
      </c>
      <c r="F96" s="13">
        <v>1</v>
      </c>
      <c r="G96" s="13" t="str">
        <f t="shared" si="4"/>
        <v xml:space="preserve">SEQ INT NOT NULL auto_increment, </v>
      </c>
      <c r="H96" s="13"/>
      <c r="I96" s="26"/>
    </row>
    <row r="97" spans="1:9" x14ac:dyDescent="0.3">
      <c r="A97" s="19" t="s">
        <v>133</v>
      </c>
      <c r="B97" s="42" t="s">
        <v>130</v>
      </c>
      <c r="C97" s="35" t="s">
        <v>151</v>
      </c>
      <c r="D97" s="13" t="s">
        <v>74</v>
      </c>
      <c r="E97" s="13" t="s">
        <v>148</v>
      </c>
      <c r="F97" s="13">
        <v>2</v>
      </c>
      <c r="G97" s="13" t="str">
        <f t="shared" si="4"/>
        <v xml:space="preserve">CATEGORY VARCHAR(15), </v>
      </c>
      <c r="H97" s="13"/>
      <c r="I97" s="26"/>
    </row>
    <row r="98" spans="1:9" x14ac:dyDescent="0.3">
      <c r="A98" s="19" t="s">
        <v>133</v>
      </c>
      <c r="B98" s="42" t="s">
        <v>130</v>
      </c>
      <c r="C98" s="35" t="s">
        <v>16</v>
      </c>
      <c r="D98" s="13" t="s">
        <v>81</v>
      </c>
      <c r="E98" s="13" t="s">
        <v>44</v>
      </c>
      <c r="F98" s="13">
        <v>3</v>
      </c>
      <c r="G98" s="13" t="str">
        <f t="shared" si="4"/>
        <v xml:space="preserve">TITLE VARCHAR(200), </v>
      </c>
      <c r="H98" s="13"/>
      <c r="I98" s="26"/>
    </row>
    <row r="99" spans="1:9" x14ac:dyDescent="0.3">
      <c r="A99" s="19" t="s">
        <v>133</v>
      </c>
      <c r="B99" s="42" t="s">
        <v>130</v>
      </c>
      <c r="C99" s="35" t="s">
        <v>48</v>
      </c>
      <c r="D99" s="13" t="s">
        <v>170</v>
      </c>
      <c r="E99" s="13" t="s">
        <v>45</v>
      </c>
      <c r="F99" s="13">
        <v>4</v>
      </c>
      <c r="G99" s="13" t="str">
        <f t="shared" si="4"/>
        <v xml:space="preserve">CONTENTS TEXT, </v>
      </c>
      <c r="H99" s="13"/>
      <c r="I99" s="26"/>
    </row>
    <row r="100" spans="1:9" x14ac:dyDescent="0.3">
      <c r="A100" s="19" t="s">
        <v>133</v>
      </c>
      <c r="B100" s="42" t="s">
        <v>130</v>
      </c>
      <c r="C100" s="35" t="s">
        <v>131</v>
      </c>
      <c r="D100" s="13" t="s">
        <v>78</v>
      </c>
      <c r="E100" s="13" t="s">
        <v>46</v>
      </c>
      <c r="F100" s="13">
        <v>5</v>
      </c>
      <c r="G100" s="13" t="str">
        <f t="shared" si="4"/>
        <v xml:space="preserve">VIEW_CNT INT, </v>
      </c>
      <c r="H100" s="13"/>
      <c r="I100" s="26"/>
    </row>
    <row r="101" spans="1:9" x14ac:dyDescent="0.3">
      <c r="A101" s="19" t="s">
        <v>133</v>
      </c>
      <c r="B101" s="42" t="s">
        <v>130</v>
      </c>
      <c r="C101" s="35" t="s">
        <v>66</v>
      </c>
      <c r="D101" s="13" t="s">
        <v>77</v>
      </c>
      <c r="E101" s="13" t="s">
        <v>43</v>
      </c>
      <c r="F101" s="13">
        <v>6</v>
      </c>
      <c r="G101" s="13" t="str">
        <f t="shared" si="4"/>
        <v xml:space="preserve">CREATE_DATE DATETIME, </v>
      </c>
      <c r="H101" s="13"/>
      <c r="I101" s="26"/>
    </row>
    <row r="102" spans="1:9" x14ac:dyDescent="0.3">
      <c r="A102" s="19" t="s">
        <v>133</v>
      </c>
      <c r="B102" s="42" t="s">
        <v>130</v>
      </c>
      <c r="C102" s="35" t="s">
        <v>67</v>
      </c>
      <c r="D102" s="13" t="s">
        <v>77</v>
      </c>
      <c r="E102" s="13" t="s">
        <v>53</v>
      </c>
      <c r="F102" s="13">
        <v>7</v>
      </c>
      <c r="G102" s="13" t="str">
        <f t="shared" si="4"/>
        <v xml:space="preserve">UPDATE_DATE DATETIME, </v>
      </c>
      <c r="H102" s="13"/>
      <c r="I102" s="26"/>
    </row>
    <row r="103" spans="1:9" x14ac:dyDescent="0.3">
      <c r="A103" s="19" t="s">
        <v>133</v>
      </c>
      <c r="B103" s="42" t="s">
        <v>130</v>
      </c>
      <c r="C103" s="35" t="s">
        <v>123</v>
      </c>
      <c r="D103" s="13"/>
      <c r="E103" s="13"/>
      <c r="F103" s="13">
        <v>100</v>
      </c>
      <c r="G103" s="13" t="str">
        <f t="shared" si="4"/>
        <v>PRIMARY KEY(SEQ) );</v>
      </c>
      <c r="H103" s="13"/>
      <c r="I103" s="26"/>
    </row>
    <row r="104" spans="1:9" x14ac:dyDescent="0.3">
      <c r="A104" s="44" t="s">
        <v>149</v>
      </c>
      <c r="B104" s="40" t="s">
        <v>829</v>
      </c>
      <c r="C104" s="38"/>
      <c r="D104" s="11"/>
      <c r="E104" s="13"/>
      <c r="F104" s="13">
        <v>0</v>
      </c>
      <c r="G104" s="13" t="str">
        <f t="shared" si="4"/>
        <v xml:space="preserve">CREATE TABLE BOARD_FREE ( </v>
      </c>
      <c r="H104" s="13"/>
      <c r="I104" s="26"/>
    </row>
    <row r="105" spans="1:9" x14ac:dyDescent="0.3">
      <c r="A105" s="44" t="s">
        <v>149</v>
      </c>
      <c r="B105" s="40" t="s">
        <v>829</v>
      </c>
      <c r="C105" s="38" t="s">
        <v>49</v>
      </c>
      <c r="D105" s="11" t="s">
        <v>100</v>
      </c>
      <c r="E105" s="11" t="s">
        <v>50</v>
      </c>
      <c r="F105" s="13">
        <v>1</v>
      </c>
      <c r="G105" s="13" t="str">
        <f t="shared" si="4"/>
        <v xml:space="preserve">SEQ INT NOT NULL auto_increment, </v>
      </c>
      <c r="H105" s="13"/>
      <c r="I105" s="26"/>
    </row>
    <row r="106" spans="1:9" x14ac:dyDescent="0.3">
      <c r="A106" s="44" t="s">
        <v>149</v>
      </c>
      <c r="B106" s="40" t="s">
        <v>829</v>
      </c>
      <c r="C106" s="38" t="s">
        <v>452</v>
      </c>
      <c r="D106" s="11" t="s">
        <v>78</v>
      </c>
      <c r="E106" s="11" t="s">
        <v>451</v>
      </c>
      <c r="F106" s="13">
        <v>2</v>
      </c>
      <c r="G106" s="13" t="str">
        <f t="shared" si="4"/>
        <v xml:space="preserve">COURSE_ID INT, </v>
      </c>
      <c r="H106" s="13"/>
      <c r="I106" s="26"/>
    </row>
    <row r="107" spans="1:9" x14ac:dyDescent="0.3">
      <c r="A107" s="44" t="s">
        <v>149</v>
      </c>
      <c r="B107" s="40" t="s">
        <v>829</v>
      </c>
      <c r="C107" s="38" t="s">
        <v>16</v>
      </c>
      <c r="D107" s="11" t="s">
        <v>81</v>
      </c>
      <c r="E107" s="11" t="s">
        <v>44</v>
      </c>
      <c r="F107" s="13">
        <v>3</v>
      </c>
      <c r="G107" s="13" t="str">
        <f t="shared" si="4"/>
        <v xml:space="preserve">TITLE VARCHAR(200), </v>
      </c>
      <c r="H107" s="13"/>
      <c r="I107" s="26"/>
    </row>
    <row r="108" spans="1:9" x14ac:dyDescent="0.3">
      <c r="A108" s="44" t="s">
        <v>149</v>
      </c>
      <c r="B108" s="40" t="s">
        <v>829</v>
      </c>
      <c r="C108" s="38" t="s">
        <v>48</v>
      </c>
      <c r="D108" s="11" t="s">
        <v>170</v>
      </c>
      <c r="E108" s="11" t="s">
        <v>45</v>
      </c>
      <c r="F108" s="13">
        <v>4</v>
      </c>
      <c r="G108" s="13" t="str">
        <f t="shared" si="4"/>
        <v xml:space="preserve">CONTENTS TEXT, </v>
      </c>
      <c r="H108" s="13"/>
      <c r="I108" s="26"/>
    </row>
    <row r="109" spans="1:9" x14ac:dyDescent="0.3">
      <c r="A109" s="44" t="s">
        <v>149</v>
      </c>
      <c r="B109" s="40" t="s">
        <v>829</v>
      </c>
      <c r="C109" s="38" t="s">
        <v>36</v>
      </c>
      <c r="D109" s="11" t="s">
        <v>74</v>
      </c>
      <c r="E109" s="11" t="s">
        <v>35</v>
      </c>
      <c r="F109" s="13">
        <v>5</v>
      </c>
      <c r="G109" s="13" t="str">
        <f t="shared" si="4"/>
        <v xml:space="preserve">USER_ID VARCHAR(15), </v>
      </c>
      <c r="H109" s="13"/>
      <c r="I109" s="26"/>
    </row>
    <row r="110" spans="1:9" x14ac:dyDescent="0.3">
      <c r="A110" s="44" t="s">
        <v>149</v>
      </c>
      <c r="B110" s="40" t="s">
        <v>829</v>
      </c>
      <c r="C110" s="38" t="s">
        <v>131</v>
      </c>
      <c r="D110" s="11" t="s">
        <v>78</v>
      </c>
      <c r="E110" s="11" t="s">
        <v>46</v>
      </c>
      <c r="F110" s="13">
        <v>7</v>
      </c>
      <c r="G110" s="13" t="str">
        <f t="shared" si="4"/>
        <v xml:space="preserve">VIEW_CNT INT, </v>
      </c>
      <c r="H110" s="13"/>
      <c r="I110" s="26"/>
    </row>
    <row r="111" spans="1:9" x14ac:dyDescent="0.3">
      <c r="A111" s="44" t="s">
        <v>149</v>
      </c>
      <c r="B111" s="40" t="s">
        <v>829</v>
      </c>
      <c r="C111" s="38" t="s">
        <v>66</v>
      </c>
      <c r="D111" s="11" t="s">
        <v>77</v>
      </c>
      <c r="E111" s="11" t="s">
        <v>43</v>
      </c>
      <c r="F111" s="13">
        <v>8</v>
      </c>
      <c r="G111" s="13" t="str">
        <f t="shared" si="4"/>
        <v xml:space="preserve">CREATE_DATE DATETIME, </v>
      </c>
      <c r="H111" s="13"/>
      <c r="I111" s="26"/>
    </row>
    <row r="112" spans="1:9" x14ac:dyDescent="0.3">
      <c r="A112" s="44" t="s">
        <v>149</v>
      </c>
      <c r="B112" s="40" t="s">
        <v>829</v>
      </c>
      <c r="C112" s="38" t="s">
        <v>67</v>
      </c>
      <c r="D112" s="11" t="s">
        <v>77</v>
      </c>
      <c r="E112" s="11" t="s">
        <v>53</v>
      </c>
      <c r="F112" s="13">
        <v>9</v>
      </c>
      <c r="G112" s="13" t="str">
        <f t="shared" si="4"/>
        <v xml:space="preserve">UPDATE_DATE DATETIME, </v>
      </c>
      <c r="H112" s="13"/>
      <c r="I112" s="26"/>
    </row>
    <row r="113" spans="1:9" x14ac:dyDescent="0.3">
      <c r="A113" s="44" t="s">
        <v>149</v>
      </c>
      <c r="B113" s="40" t="s">
        <v>829</v>
      </c>
      <c r="C113" s="38" t="s">
        <v>123</v>
      </c>
      <c r="D113" s="11"/>
      <c r="E113" s="11"/>
      <c r="F113" s="13">
        <v>100</v>
      </c>
      <c r="G113" s="13" t="str">
        <f t="shared" si="4"/>
        <v>PRIMARY KEY(SEQ) );</v>
      </c>
      <c r="H113" s="13"/>
      <c r="I113" s="26"/>
    </row>
    <row r="114" spans="1:9" x14ac:dyDescent="0.3">
      <c r="A114" s="44" t="s">
        <v>149</v>
      </c>
      <c r="B114" s="40" t="s">
        <v>829</v>
      </c>
      <c r="C114" s="38">
        <v>1</v>
      </c>
      <c r="D114" s="11" t="s">
        <v>840</v>
      </c>
      <c r="E114" s="11"/>
      <c r="F114" s="13">
        <v>200</v>
      </c>
      <c r="G114" s="13" t="str">
        <f t="shared" si="4"/>
        <v>ALTER TABLE BOARD_FREE ADD INDEX BOARD_FREE_IDX1(COURSE_ID,SEQ);</v>
      </c>
      <c r="H114" s="13"/>
      <c r="I114" s="26"/>
    </row>
    <row r="115" spans="1:9" x14ac:dyDescent="0.3">
      <c r="A115" s="44" t="s">
        <v>149</v>
      </c>
      <c r="B115" s="40" t="s">
        <v>829</v>
      </c>
      <c r="C115" s="38">
        <v>2</v>
      </c>
      <c r="D115" s="11" t="s">
        <v>841</v>
      </c>
      <c r="E115" s="11"/>
      <c r="F115" s="13">
        <v>200</v>
      </c>
      <c r="G115" s="13" t="str">
        <f t="shared" si="4"/>
        <v>ALTER TABLE BOARD_FREE ADD INDEX BOARD_FREE_IDX2(COURSE_ID,TITLE);</v>
      </c>
      <c r="H115" s="13"/>
      <c r="I115" s="26"/>
    </row>
    <row r="116" spans="1:9" x14ac:dyDescent="0.3">
      <c r="A116" s="44" t="s">
        <v>458</v>
      </c>
      <c r="B116" s="40" t="s">
        <v>822</v>
      </c>
      <c r="C116" s="38"/>
      <c r="D116" s="11"/>
      <c r="E116" s="13"/>
      <c r="F116" s="13">
        <v>0</v>
      </c>
      <c r="G116" s="13" t="str">
        <f t="shared" si="4"/>
        <v xml:space="preserve">CREATE TABLE BOARD_NOTICE ( </v>
      </c>
      <c r="H116" s="13"/>
      <c r="I116" s="26"/>
    </row>
    <row r="117" spans="1:9" x14ac:dyDescent="0.3">
      <c r="A117" s="44" t="s">
        <v>458</v>
      </c>
      <c r="B117" s="40" t="s">
        <v>822</v>
      </c>
      <c r="C117" s="38" t="s">
        <v>49</v>
      </c>
      <c r="D117" s="11" t="s">
        <v>100</v>
      </c>
      <c r="E117" s="11" t="s">
        <v>50</v>
      </c>
      <c r="F117" s="13">
        <v>1</v>
      </c>
      <c r="G117" s="13" t="str">
        <f t="shared" si="4"/>
        <v xml:space="preserve">SEQ INT NOT NULL auto_increment, </v>
      </c>
      <c r="H117" s="13"/>
      <c r="I117" s="26"/>
    </row>
    <row r="118" spans="1:9" x14ac:dyDescent="0.3">
      <c r="A118" s="44" t="s">
        <v>458</v>
      </c>
      <c r="B118" s="40" t="s">
        <v>822</v>
      </c>
      <c r="C118" s="38" t="s">
        <v>457</v>
      </c>
      <c r="D118" s="11" t="s">
        <v>78</v>
      </c>
      <c r="E118" s="11" t="s">
        <v>37</v>
      </c>
      <c r="F118" s="13">
        <v>2</v>
      </c>
      <c r="G118" s="13" t="str">
        <f t="shared" si="4"/>
        <v xml:space="preserve">COURSE_ID INT, </v>
      </c>
      <c r="H118" s="13"/>
      <c r="I118" s="26"/>
    </row>
    <row r="119" spans="1:9" x14ac:dyDescent="0.3">
      <c r="A119" s="44" t="s">
        <v>458</v>
      </c>
      <c r="B119" s="40" t="s">
        <v>822</v>
      </c>
      <c r="C119" s="38" t="s">
        <v>16</v>
      </c>
      <c r="D119" s="11" t="s">
        <v>81</v>
      </c>
      <c r="E119" s="11" t="s">
        <v>44</v>
      </c>
      <c r="F119" s="13">
        <v>3</v>
      </c>
      <c r="G119" s="13" t="str">
        <f t="shared" si="4"/>
        <v xml:space="preserve">TITLE VARCHAR(200), </v>
      </c>
      <c r="H119" s="13"/>
      <c r="I119" s="26"/>
    </row>
    <row r="120" spans="1:9" x14ac:dyDescent="0.3">
      <c r="A120" s="44" t="s">
        <v>458</v>
      </c>
      <c r="B120" s="40" t="s">
        <v>822</v>
      </c>
      <c r="C120" s="38" t="s">
        <v>48</v>
      </c>
      <c r="D120" s="13" t="s">
        <v>170</v>
      </c>
      <c r="E120" s="11" t="s">
        <v>45</v>
      </c>
      <c r="F120" s="13">
        <v>4</v>
      </c>
      <c r="G120" s="13" t="str">
        <f t="shared" si="4"/>
        <v xml:space="preserve">CONTENTS TEXT, </v>
      </c>
      <c r="H120" s="13"/>
      <c r="I120" s="26"/>
    </row>
    <row r="121" spans="1:9" x14ac:dyDescent="0.3">
      <c r="A121" s="44" t="s">
        <v>1354</v>
      </c>
      <c r="B121" s="40" t="s">
        <v>822</v>
      </c>
      <c r="C121" s="38" t="s">
        <v>131</v>
      </c>
      <c r="D121" s="11" t="s">
        <v>129</v>
      </c>
      <c r="E121" s="11" t="s">
        <v>46</v>
      </c>
      <c r="F121" s="13">
        <v>5</v>
      </c>
      <c r="G121" s="13" t="str">
        <f t="shared" si="4"/>
        <v xml:space="preserve">VIEW_CNT INT, </v>
      </c>
      <c r="H121" s="13"/>
      <c r="I121" s="26"/>
    </row>
    <row r="122" spans="1:9" x14ac:dyDescent="0.3">
      <c r="A122" s="44" t="s">
        <v>458</v>
      </c>
      <c r="B122" s="40" t="s">
        <v>822</v>
      </c>
      <c r="C122" s="38" t="s">
        <v>66</v>
      </c>
      <c r="D122" s="11" t="s">
        <v>77</v>
      </c>
      <c r="E122" s="11" t="s">
        <v>43</v>
      </c>
      <c r="F122" s="13">
        <v>6</v>
      </c>
      <c r="G122" s="13" t="str">
        <f t="shared" si="4"/>
        <v xml:space="preserve">CREATE_DATE DATETIME, </v>
      </c>
      <c r="H122" s="13"/>
      <c r="I122" s="26"/>
    </row>
    <row r="123" spans="1:9" x14ac:dyDescent="0.3">
      <c r="A123" s="44" t="s">
        <v>458</v>
      </c>
      <c r="B123" s="40" t="s">
        <v>822</v>
      </c>
      <c r="C123" s="38" t="s">
        <v>67</v>
      </c>
      <c r="D123" s="11" t="s">
        <v>77</v>
      </c>
      <c r="E123" s="11" t="s">
        <v>53</v>
      </c>
      <c r="F123" s="13">
        <v>7</v>
      </c>
      <c r="G123" s="13" t="str">
        <f t="shared" si="4"/>
        <v xml:space="preserve">UPDATE_DATE DATETIME, </v>
      </c>
      <c r="H123" s="13"/>
      <c r="I123" s="26"/>
    </row>
    <row r="124" spans="1:9" x14ac:dyDescent="0.3">
      <c r="A124" s="44" t="s">
        <v>458</v>
      </c>
      <c r="B124" s="40" t="s">
        <v>822</v>
      </c>
      <c r="C124" s="38" t="s">
        <v>123</v>
      </c>
      <c r="D124" s="11"/>
      <c r="E124" s="11"/>
      <c r="F124" s="13">
        <v>100</v>
      </c>
      <c r="G124" s="13" t="str">
        <f t="shared" si="4"/>
        <v>PRIMARY KEY(SEQ) );</v>
      </c>
      <c r="H124" s="13"/>
      <c r="I124" s="26"/>
    </row>
    <row r="125" spans="1:9" x14ac:dyDescent="0.3">
      <c r="A125" s="44" t="s">
        <v>458</v>
      </c>
      <c r="B125" s="40" t="s">
        <v>822</v>
      </c>
      <c r="C125" s="38">
        <v>1</v>
      </c>
      <c r="D125" s="11" t="s">
        <v>840</v>
      </c>
      <c r="E125" s="11"/>
      <c r="F125" s="13">
        <v>200</v>
      </c>
      <c r="G125" s="13" t="str">
        <f t="shared" si="4"/>
        <v>ALTER TABLE BOARD_NOTICE ADD INDEX BOARD_NOTICE_IDX1(COURSE_ID,SEQ);</v>
      </c>
      <c r="H125" s="13"/>
      <c r="I125" s="26"/>
    </row>
    <row r="126" spans="1:9" x14ac:dyDescent="0.3">
      <c r="A126" s="44" t="s">
        <v>458</v>
      </c>
      <c r="B126" s="40" t="s">
        <v>822</v>
      </c>
      <c r="C126" s="38">
        <v>2</v>
      </c>
      <c r="D126" s="11" t="s">
        <v>841</v>
      </c>
      <c r="E126" s="11"/>
      <c r="F126" s="13">
        <v>200</v>
      </c>
      <c r="G126" s="13" t="str">
        <f t="shared" si="4"/>
        <v>ALTER TABLE BOARD_NOTICE ADD INDEX BOARD_NOTICE_IDX2(COURSE_ID,TITLE);</v>
      </c>
      <c r="H126" s="13"/>
      <c r="I126" s="26"/>
    </row>
    <row r="127" spans="1:9" x14ac:dyDescent="0.3">
      <c r="A127" s="44" t="s">
        <v>1352</v>
      </c>
      <c r="B127" s="40" t="s">
        <v>1353</v>
      </c>
      <c r="C127" s="38"/>
      <c r="D127" s="11"/>
      <c r="E127" s="13"/>
      <c r="F127" s="13">
        <v>0</v>
      </c>
      <c r="G127" s="13" t="str">
        <f t="shared" ref="G127:G140" si="6">IF(F127=0,"CREATE TABLE "&amp;A127&amp;" ( ",IF(F127=100,C127&amp;" );",IF(F127=200,"ALTER TABLE "&amp;A127&amp;" ADD INDEX "&amp;A127&amp;"_IDX"&amp;C127&amp;"("&amp;D127&amp;");",C127&amp;" "&amp;D127&amp;", ")))</f>
        <v xml:space="preserve">CREATE TABLE MAIN_BOARD_NOTICE ( </v>
      </c>
      <c r="H127" s="13"/>
      <c r="I127" s="26"/>
    </row>
    <row r="128" spans="1:9" x14ac:dyDescent="0.3">
      <c r="A128" s="44" t="s">
        <v>1352</v>
      </c>
      <c r="B128" s="40" t="s">
        <v>1353</v>
      </c>
      <c r="C128" s="38" t="s">
        <v>49</v>
      </c>
      <c r="D128" s="11" t="s">
        <v>100</v>
      </c>
      <c r="E128" s="11" t="s">
        <v>50</v>
      </c>
      <c r="F128" s="13">
        <v>1</v>
      </c>
      <c r="G128" s="13" t="str">
        <f t="shared" si="6"/>
        <v xml:space="preserve">SEQ INT NOT NULL auto_increment, </v>
      </c>
      <c r="H128" s="13"/>
      <c r="I128" s="26"/>
    </row>
    <row r="129" spans="1:9" x14ac:dyDescent="0.3">
      <c r="A129" s="44" t="s">
        <v>1352</v>
      </c>
      <c r="B129" s="40" t="s">
        <v>1353</v>
      </c>
      <c r="C129" s="38" t="s">
        <v>334</v>
      </c>
      <c r="D129" s="13" t="s">
        <v>74</v>
      </c>
      <c r="E129" s="11" t="s">
        <v>344</v>
      </c>
      <c r="F129" s="13">
        <v>11</v>
      </c>
      <c r="G129" s="13" t="str">
        <f t="shared" si="6"/>
        <v xml:space="preserve">COMP_CD VARCHAR(15), </v>
      </c>
      <c r="H129" s="13"/>
      <c r="I129" s="26"/>
    </row>
    <row r="130" spans="1:9" x14ac:dyDescent="0.3">
      <c r="A130" s="44" t="s">
        <v>1352</v>
      </c>
      <c r="B130" s="40" t="s">
        <v>1353</v>
      </c>
      <c r="C130" s="38" t="s">
        <v>16</v>
      </c>
      <c r="D130" s="11" t="s">
        <v>81</v>
      </c>
      <c r="E130" s="11" t="s">
        <v>44</v>
      </c>
      <c r="F130" s="13">
        <v>3</v>
      </c>
      <c r="G130" s="13" t="str">
        <f t="shared" si="6"/>
        <v xml:space="preserve">TITLE VARCHAR(200), </v>
      </c>
      <c r="H130" s="13"/>
      <c r="I130" s="26"/>
    </row>
    <row r="131" spans="1:9" x14ac:dyDescent="0.3">
      <c r="A131" s="44" t="s">
        <v>1352</v>
      </c>
      <c r="B131" s="40" t="s">
        <v>1353</v>
      </c>
      <c r="C131" s="38" t="s">
        <v>48</v>
      </c>
      <c r="D131" s="13" t="s">
        <v>170</v>
      </c>
      <c r="E131" s="11" t="s">
        <v>45</v>
      </c>
      <c r="F131" s="13">
        <v>4</v>
      </c>
      <c r="G131" s="13" t="str">
        <f t="shared" si="6"/>
        <v xml:space="preserve">CONTENTS TEXT, </v>
      </c>
      <c r="H131" s="13"/>
      <c r="I131" s="26"/>
    </row>
    <row r="132" spans="1:9" x14ac:dyDescent="0.3">
      <c r="A132" s="44" t="s">
        <v>1352</v>
      </c>
      <c r="B132" s="40" t="s">
        <v>1353</v>
      </c>
      <c r="C132" s="38" t="s">
        <v>131</v>
      </c>
      <c r="D132" s="11" t="s">
        <v>78</v>
      </c>
      <c r="E132" s="11" t="s">
        <v>46</v>
      </c>
      <c r="F132" s="13">
        <v>5</v>
      </c>
      <c r="G132" s="13" t="str">
        <f t="shared" si="6"/>
        <v xml:space="preserve">VIEW_CNT INT, </v>
      </c>
      <c r="H132" s="13"/>
      <c r="I132" s="26"/>
    </row>
    <row r="133" spans="1:9" x14ac:dyDescent="0.3">
      <c r="A133" s="44" t="s">
        <v>1352</v>
      </c>
      <c r="B133" s="40" t="s">
        <v>1353</v>
      </c>
      <c r="C133" s="38" t="s">
        <v>1262</v>
      </c>
      <c r="D133" s="11" t="s">
        <v>533</v>
      </c>
      <c r="E133" s="11" t="s">
        <v>1265</v>
      </c>
      <c r="F133" s="13">
        <v>6</v>
      </c>
      <c r="G133" s="13" t="str">
        <f t="shared" si="6"/>
        <v xml:space="preserve">MAIN_YN CHAR(1) DEFAULT 'N', </v>
      </c>
      <c r="H133" s="13"/>
      <c r="I133" s="26"/>
    </row>
    <row r="134" spans="1:9" x14ac:dyDescent="0.3">
      <c r="A134" s="44" t="s">
        <v>1352</v>
      </c>
      <c r="B134" s="40" t="s">
        <v>1353</v>
      </c>
      <c r="C134" s="38" t="s">
        <v>1263</v>
      </c>
      <c r="D134" s="11" t="s">
        <v>533</v>
      </c>
      <c r="E134" s="11" t="s">
        <v>1266</v>
      </c>
      <c r="F134" s="13">
        <v>7</v>
      </c>
      <c r="G134" s="13" t="str">
        <f t="shared" si="6"/>
        <v xml:space="preserve">IMG1 CHAR(1) DEFAULT 'N', </v>
      </c>
      <c r="H134" s="13"/>
      <c r="I134" s="26"/>
    </row>
    <row r="135" spans="1:9" x14ac:dyDescent="0.3">
      <c r="A135" s="44" t="s">
        <v>1352</v>
      </c>
      <c r="B135" s="40" t="s">
        <v>1353</v>
      </c>
      <c r="C135" s="38" t="s">
        <v>1264</v>
      </c>
      <c r="D135" s="11" t="s">
        <v>533</v>
      </c>
      <c r="E135" s="11" t="s">
        <v>1267</v>
      </c>
      <c r="F135" s="13">
        <v>8</v>
      </c>
      <c r="G135" s="13" t="str">
        <f t="shared" si="6"/>
        <v xml:space="preserve">IMG2 CHAR(1) DEFAULT 'N', </v>
      </c>
      <c r="H135" s="13"/>
      <c r="I135" s="26"/>
    </row>
    <row r="136" spans="1:9" x14ac:dyDescent="0.3">
      <c r="A136" s="44" t="s">
        <v>1352</v>
      </c>
      <c r="B136" s="40" t="s">
        <v>1353</v>
      </c>
      <c r="C136" s="13" t="s">
        <v>1282</v>
      </c>
      <c r="D136" s="13" t="s">
        <v>1261</v>
      </c>
      <c r="E136" s="17" t="s">
        <v>1283</v>
      </c>
      <c r="F136" s="13">
        <v>38</v>
      </c>
      <c r="G136" s="13" t="str">
        <f t="shared" si="6"/>
        <v xml:space="preserve">COLOR VARCHAR(6), </v>
      </c>
      <c r="H136" s="13"/>
      <c r="I136" s="26"/>
    </row>
    <row r="137" spans="1:9" x14ac:dyDescent="0.3">
      <c r="A137" s="44" t="s">
        <v>1352</v>
      </c>
      <c r="B137" s="40" t="s">
        <v>1353</v>
      </c>
      <c r="C137" s="38" t="s">
        <v>66</v>
      </c>
      <c r="D137" s="11" t="s">
        <v>77</v>
      </c>
      <c r="E137" s="11" t="s">
        <v>43</v>
      </c>
      <c r="F137" s="13">
        <v>6</v>
      </c>
      <c r="G137" s="13" t="str">
        <f t="shared" si="6"/>
        <v xml:space="preserve">CREATE_DATE DATETIME, </v>
      </c>
      <c r="H137" s="13"/>
      <c r="I137" s="26"/>
    </row>
    <row r="138" spans="1:9" x14ac:dyDescent="0.3">
      <c r="A138" s="44" t="s">
        <v>1352</v>
      </c>
      <c r="B138" s="40" t="s">
        <v>1353</v>
      </c>
      <c r="C138" s="38" t="s">
        <v>67</v>
      </c>
      <c r="D138" s="11" t="s">
        <v>77</v>
      </c>
      <c r="E138" s="11" t="s">
        <v>53</v>
      </c>
      <c r="F138" s="13">
        <v>7</v>
      </c>
      <c r="G138" s="13" t="str">
        <f t="shared" si="6"/>
        <v xml:space="preserve">UPDATE_DATE DATETIME, </v>
      </c>
      <c r="H138" s="13"/>
      <c r="I138" s="26"/>
    </row>
    <row r="139" spans="1:9" x14ac:dyDescent="0.3">
      <c r="A139" s="44" t="s">
        <v>1352</v>
      </c>
      <c r="B139" s="40" t="s">
        <v>1353</v>
      </c>
      <c r="C139" s="38" t="s">
        <v>123</v>
      </c>
      <c r="D139" s="11"/>
      <c r="E139" s="11"/>
      <c r="F139" s="13">
        <v>100</v>
      </c>
      <c r="G139" s="13" t="str">
        <f t="shared" si="6"/>
        <v>PRIMARY KEY(SEQ) );</v>
      </c>
      <c r="H139" s="13"/>
      <c r="I139" s="26"/>
    </row>
    <row r="140" spans="1:9" x14ac:dyDescent="0.3">
      <c r="A140" s="44" t="s">
        <v>1352</v>
      </c>
      <c r="B140" s="40" t="s">
        <v>1353</v>
      </c>
      <c r="C140" s="38">
        <v>1</v>
      </c>
      <c r="D140" s="13" t="s">
        <v>1351</v>
      </c>
      <c r="E140" s="11"/>
      <c r="F140" s="13">
        <v>200</v>
      </c>
      <c r="G140" s="13" t="str">
        <f t="shared" si="6"/>
        <v>ALTER TABLE MAIN_BOARD_NOTICE ADD INDEX MAIN_BOARD_NOTICE_IDX1(COMP_CD,SEQ);</v>
      </c>
      <c r="H140" s="13"/>
      <c r="I140" s="26"/>
    </row>
    <row r="141" spans="1:9" x14ac:dyDescent="0.3">
      <c r="A141" s="44" t="s">
        <v>134</v>
      </c>
      <c r="B141" s="40" t="s">
        <v>823</v>
      </c>
      <c r="C141" s="38"/>
      <c r="D141" s="11"/>
      <c r="E141" s="13"/>
      <c r="F141" s="13">
        <v>0</v>
      </c>
      <c r="G141" s="13" t="str">
        <f t="shared" si="4"/>
        <v xml:space="preserve">CREATE TABLE BOARD_QNA ( </v>
      </c>
      <c r="H141" s="13"/>
      <c r="I141" s="26"/>
    </row>
    <row r="142" spans="1:9" x14ac:dyDescent="0.3">
      <c r="A142" s="44" t="s">
        <v>134</v>
      </c>
      <c r="B142" s="40" t="s">
        <v>823</v>
      </c>
      <c r="C142" s="38" t="s">
        <v>49</v>
      </c>
      <c r="D142" s="11" t="s">
        <v>100</v>
      </c>
      <c r="E142" s="11" t="s">
        <v>50</v>
      </c>
      <c r="F142" s="13">
        <v>1</v>
      </c>
      <c r="G142" s="13" t="str">
        <f t="shared" si="4"/>
        <v xml:space="preserve">SEQ INT NOT NULL auto_increment, </v>
      </c>
      <c r="H142" s="13"/>
      <c r="I142" s="26"/>
    </row>
    <row r="143" spans="1:9" x14ac:dyDescent="0.3">
      <c r="A143" s="44" t="s">
        <v>134</v>
      </c>
      <c r="B143" s="40" t="s">
        <v>823</v>
      </c>
      <c r="C143" s="38" t="s">
        <v>457</v>
      </c>
      <c r="D143" s="11" t="s">
        <v>78</v>
      </c>
      <c r="E143" s="11" t="s">
        <v>37</v>
      </c>
      <c r="F143" s="13">
        <v>2</v>
      </c>
      <c r="G143" s="13" t="str">
        <f t="shared" si="4"/>
        <v xml:space="preserve">COURSE_ID INT, </v>
      </c>
      <c r="H143" s="13"/>
      <c r="I143" s="26"/>
    </row>
    <row r="144" spans="1:9" x14ac:dyDescent="0.3">
      <c r="A144" s="44" t="s">
        <v>134</v>
      </c>
      <c r="B144" s="40" t="s">
        <v>823</v>
      </c>
      <c r="C144" s="38" t="s">
        <v>16</v>
      </c>
      <c r="D144" s="11" t="s">
        <v>81</v>
      </c>
      <c r="E144" s="11" t="s">
        <v>44</v>
      </c>
      <c r="F144" s="13">
        <v>3</v>
      </c>
      <c r="G144" s="13" t="str">
        <f t="shared" si="4"/>
        <v xml:space="preserve">TITLE VARCHAR(200), </v>
      </c>
      <c r="H144" s="13"/>
      <c r="I144" s="26"/>
    </row>
    <row r="145" spans="1:10" x14ac:dyDescent="0.3">
      <c r="A145" s="44" t="s">
        <v>134</v>
      </c>
      <c r="B145" s="40" t="s">
        <v>823</v>
      </c>
      <c r="C145" s="38" t="s">
        <v>48</v>
      </c>
      <c r="D145" s="13" t="s">
        <v>170</v>
      </c>
      <c r="E145" s="11" t="s">
        <v>45</v>
      </c>
      <c r="F145" s="13">
        <v>4</v>
      </c>
      <c r="G145" s="13" t="str">
        <f t="shared" si="4"/>
        <v xml:space="preserve">CONTENTS TEXT, </v>
      </c>
      <c r="H145" s="13"/>
      <c r="I145" s="26"/>
    </row>
    <row r="146" spans="1:10" x14ac:dyDescent="0.3">
      <c r="A146" s="44" t="s">
        <v>134</v>
      </c>
      <c r="B146" s="40" t="s">
        <v>823</v>
      </c>
      <c r="C146" s="38" t="s">
        <v>36</v>
      </c>
      <c r="D146" s="11" t="s">
        <v>74</v>
      </c>
      <c r="E146" s="11" t="s">
        <v>35</v>
      </c>
      <c r="F146" s="13">
        <v>5</v>
      </c>
      <c r="G146" s="13" t="str">
        <f t="shared" si="4"/>
        <v xml:space="preserve">USER_ID VARCHAR(15), </v>
      </c>
      <c r="H146" s="13"/>
      <c r="I146" s="26"/>
    </row>
    <row r="147" spans="1:10" x14ac:dyDescent="0.3">
      <c r="A147" s="44" t="s">
        <v>134</v>
      </c>
      <c r="B147" s="40" t="s">
        <v>823</v>
      </c>
      <c r="C147" s="38" t="s">
        <v>131</v>
      </c>
      <c r="D147" s="11" t="s">
        <v>78</v>
      </c>
      <c r="E147" s="11" t="s">
        <v>46</v>
      </c>
      <c r="F147" s="13">
        <v>7</v>
      </c>
      <c r="G147" s="13" t="str">
        <f t="shared" si="4"/>
        <v xml:space="preserve">VIEW_CNT INT, </v>
      </c>
      <c r="H147" s="13"/>
      <c r="I147" s="26"/>
    </row>
    <row r="148" spans="1:10" x14ac:dyDescent="0.3">
      <c r="A148" s="44" t="s">
        <v>134</v>
      </c>
      <c r="B148" s="40" t="s">
        <v>823</v>
      </c>
      <c r="C148" s="38" t="s">
        <v>1217</v>
      </c>
      <c r="D148" s="13" t="s">
        <v>170</v>
      </c>
      <c r="E148" s="11" t="s">
        <v>1218</v>
      </c>
      <c r="F148" s="13">
        <v>9</v>
      </c>
      <c r="G148" s="13" t="str">
        <f t="shared" si="4"/>
        <v xml:space="preserve">ANSWER TEXT, </v>
      </c>
      <c r="H148" s="13"/>
      <c r="I148" s="26"/>
    </row>
    <row r="149" spans="1:10" x14ac:dyDescent="0.3">
      <c r="A149" s="44" t="s">
        <v>134</v>
      </c>
      <c r="B149" s="40" t="s">
        <v>823</v>
      </c>
      <c r="C149" s="38" t="s">
        <v>1219</v>
      </c>
      <c r="D149" s="11" t="s">
        <v>74</v>
      </c>
      <c r="E149" s="11" t="s">
        <v>1220</v>
      </c>
      <c r="F149" s="13">
        <v>9</v>
      </c>
      <c r="G149" s="13" t="str">
        <f t="shared" ref="G149" si="7">IF(F149=0,"CREATE TABLE "&amp;A149&amp;" ( ",IF(F149=100,C149&amp;" );",IF(F149=200,"ALTER TABLE "&amp;A149&amp;" ADD INDEX "&amp;A149&amp;"_IDX"&amp;C149&amp;"("&amp;D149&amp;");",C149&amp;" "&amp;D149&amp;", ")))</f>
        <v xml:space="preserve">ANSWER_USER_ID VARCHAR(15), </v>
      </c>
      <c r="H149" s="13"/>
      <c r="I149" s="26"/>
    </row>
    <row r="150" spans="1:10" x14ac:dyDescent="0.3">
      <c r="A150" s="44" t="s">
        <v>134</v>
      </c>
      <c r="B150" s="40" t="s">
        <v>823</v>
      </c>
      <c r="C150" s="35" t="s">
        <v>1090</v>
      </c>
      <c r="D150" s="11" t="s">
        <v>494</v>
      </c>
      <c r="E150" s="13" t="s">
        <v>1093</v>
      </c>
      <c r="F150" s="13">
        <v>10</v>
      </c>
      <c r="G150" s="13" t="str">
        <f t="shared" ref="G150:G151" si="8">IF(F150=0,"CREATE TABLE "&amp;A150&amp;" ( ",IF(F150=100,C150&amp;" );",IF(F150=200,"ALTER TABLE "&amp;A150&amp;" ADD INDEX "&amp;A150&amp;"_IDX"&amp;C150&amp;"("&amp;D150&amp;");",C150&amp;" "&amp;D150&amp;", ")))</f>
        <v xml:space="preserve">ACCEPT_YN CHAR(1) DEFAULT 'Y', </v>
      </c>
      <c r="H150" s="13"/>
      <c r="I150" s="26"/>
    </row>
    <row r="151" spans="1:10" x14ac:dyDescent="0.3">
      <c r="A151" s="44" t="s">
        <v>134</v>
      </c>
      <c r="B151" s="40" t="s">
        <v>823</v>
      </c>
      <c r="C151" s="35" t="s">
        <v>1091</v>
      </c>
      <c r="D151" s="13" t="s">
        <v>1092</v>
      </c>
      <c r="E151" s="13" t="s">
        <v>1094</v>
      </c>
      <c r="F151" s="13">
        <v>11</v>
      </c>
      <c r="G151" s="13" t="str">
        <f t="shared" si="8"/>
        <v xml:space="preserve">NO_REASON VARCHAR(1000), </v>
      </c>
      <c r="H151" s="13"/>
      <c r="I151" s="26"/>
    </row>
    <row r="152" spans="1:10" x14ac:dyDescent="0.3">
      <c r="A152" s="44" t="s">
        <v>134</v>
      </c>
      <c r="B152" s="40" t="s">
        <v>823</v>
      </c>
      <c r="C152" s="38" t="s">
        <v>66</v>
      </c>
      <c r="D152" s="11" t="s">
        <v>77</v>
      </c>
      <c r="E152" s="11" t="s">
        <v>43</v>
      </c>
      <c r="F152" s="13">
        <v>12</v>
      </c>
      <c r="G152" s="13" t="str">
        <f t="shared" si="4"/>
        <v xml:space="preserve">CREATE_DATE DATETIME, </v>
      </c>
      <c r="H152" s="13"/>
      <c r="I152" s="26"/>
    </row>
    <row r="153" spans="1:10" x14ac:dyDescent="0.3">
      <c r="A153" s="44" t="s">
        <v>134</v>
      </c>
      <c r="B153" s="40" t="s">
        <v>823</v>
      </c>
      <c r="C153" s="38" t="s">
        <v>67</v>
      </c>
      <c r="D153" s="11" t="s">
        <v>77</v>
      </c>
      <c r="E153" s="11" t="s">
        <v>53</v>
      </c>
      <c r="F153" s="13">
        <v>13</v>
      </c>
      <c r="G153" s="13" t="str">
        <f t="shared" si="4"/>
        <v xml:space="preserve">UPDATE_DATE DATETIME, </v>
      </c>
      <c r="H153" s="13"/>
      <c r="I153" s="26"/>
    </row>
    <row r="154" spans="1:10" x14ac:dyDescent="0.3">
      <c r="A154" s="44" t="s">
        <v>134</v>
      </c>
      <c r="B154" s="40" t="s">
        <v>823</v>
      </c>
      <c r="C154" s="38" t="s">
        <v>123</v>
      </c>
      <c r="D154" s="11"/>
      <c r="E154" s="11"/>
      <c r="F154" s="13">
        <v>100</v>
      </c>
      <c r="G154" s="13" t="str">
        <f t="shared" si="4"/>
        <v>PRIMARY KEY(SEQ) );</v>
      </c>
      <c r="H154" s="13"/>
      <c r="I154" s="26"/>
    </row>
    <row r="155" spans="1:10" x14ac:dyDescent="0.3">
      <c r="A155" s="44" t="s">
        <v>134</v>
      </c>
      <c r="B155" s="40" t="s">
        <v>823</v>
      </c>
      <c r="C155" s="38">
        <v>1</v>
      </c>
      <c r="D155" s="11" t="s">
        <v>841</v>
      </c>
      <c r="E155" s="11"/>
      <c r="F155" s="13">
        <v>200</v>
      </c>
      <c r="G155" s="13" t="str">
        <f t="shared" si="4"/>
        <v>ALTER TABLE BOARD_QNA ADD INDEX BOARD_QNA_IDX1(COURSE_ID,TITLE);</v>
      </c>
      <c r="H155" s="13"/>
      <c r="I155" s="26"/>
    </row>
    <row r="156" spans="1:10" x14ac:dyDescent="0.3">
      <c r="A156" s="19" t="s">
        <v>456</v>
      </c>
      <c r="B156" s="42" t="s">
        <v>826</v>
      </c>
      <c r="C156" s="35"/>
      <c r="D156" s="13"/>
      <c r="E156" s="13"/>
      <c r="F156" s="13">
        <v>0</v>
      </c>
      <c r="G156" s="13" t="str">
        <f t="shared" ref="G156:G219" si="9">IF(F156=0,"CREATE TABLE "&amp;A156&amp;" ( ",IF(F156=100,C156&amp;" );",IF(F156=200,"ALTER TABLE "&amp;A156&amp;" ADD INDEX "&amp;A156&amp;"_IDX"&amp;C156&amp;"("&amp;D156&amp;");",C156&amp;" "&amp;D156&amp;", ")))</f>
        <v xml:space="preserve">CREATE TABLE BOARD_REPORT ( </v>
      </c>
      <c r="H156" s="13"/>
      <c r="I156" s="26"/>
    </row>
    <row r="157" spans="1:10" x14ac:dyDescent="0.3">
      <c r="A157" s="19" t="s">
        <v>456</v>
      </c>
      <c r="B157" s="42" t="s">
        <v>826</v>
      </c>
      <c r="C157" s="35" t="s">
        <v>49</v>
      </c>
      <c r="D157" s="13" t="s">
        <v>100</v>
      </c>
      <c r="E157" s="13" t="s">
        <v>50</v>
      </c>
      <c r="F157" s="13">
        <v>1</v>
      </c>
      <c r="G157" s="13" t="str">
        <f t="shared" si="9"/>
        <v xml:space="preserve">SEQ INT NOT NULL auto_increment, </v>
      </c>
      <c r="H157" s="13"/>
      <c r="I157" s="26"/>
    </row>
    <row r="158" spans="1:10" s="56" customFormat="1" x14ac:dyDescent="0.3">
      <c r="A158" s="19" t="s">
        <v>456</v>
      </c>
      <c r="B158" s="42" t="s">
        <v>826</v>
      </c>
      <c r="C158" s="38" t="s">
        <v>38</v>
      </c>
      <c r="D158" s="11" t="s">
        <v>78</v>
      </c>
      <c r="E158" s="11" t="s">
        <v>37</v>
      </c>
      <c r="F158" s="13">
        <v>2</v>
      </c>
      <c r="G158" s="13" t="str">
        <f t="shared" si="9"/>
        <v xml:space="preserve">COURSE_ID INT, </v>
      </c>
      <c r="H158" s="13"/>
      <c r="I158" s="26"/>
      <c r="J158" s="55"/>
    </row>
    <row r="159" spans="1:10" s="56" customFormat="1" x14ac:dyDescent="0.3">
      <c r="A159" s="19" t="s">
        <v>456</v>
      </c>
      <c r="B159" s="42" t="s">
        <v>826</v>
      </c>
      <c r="C159" s="35" t="s">
        <v>16</v>
      </c>
      <c r="D159" s="13" t="s">
        <v>81</v>
      </c>
      <c r="E159" s="13" t="s">
        <v>44</v>
      </c>
      <c r="F159" s="13">
        <v>3</v>
      </c>
      <c r="G159" s="13" t="str">
        <f t="shared" si="9"/>
        <v xml:space="preserve">TITLE VARCHAR(200), </v>
      </c>
      <c r="H159" s="13"/>
      <c r="I159" s="26"/>
      <c r="J159" s="55"/>
    </row>
    <row r="160" spans="1:10" s="56" customFormat="1" x14ac:dyDescent="0.3">
      <c r="A160" s="19" t="s">
        <v>456</v>
      </c>
      <c r="B160" s="42" t="s">
        <v>826</v>
      </c>
      <c r="C160" s="35" t="s">
        <v>48</v>
      </c>
      <c r="D160" s="13" t="s">
        <v>170</v>
      </c>
      <c r="E160" s="13" t="s">
        <v>45</v>
      </c>
      <c r="F160" s="13">
        <v>4</v>
      </c>
      <c r="G160" s="13" t="str">
        <f t="shared" si="9"/>
        <v xml:space="preserve">CONTENTS TEXT, </v>
      </c>
      <c r="H160" s="13"/>
      <c r="I160" s="26"/>
      <c r="J160" s="55"/>
    </row>
    <row r="161" spans="1:10" s="56" customFormat="1" x14ac:dyDescent="0.3">
      <c r="A161" s="19" t="s">
        <v>456</v>
      </c>
      <c r="B161" s="42" t="s">
        <v>826</v>
      </c>
      <c r="C161" s="35" t="s">
        <v>36</v>
      </c>
      <c r="D161" s="13" t="s">
        <v>74</v>
      </c>
      <c r="E161" s="13" t="s">
        <v>35</v>
      </c>
      <c r="F161" s="13">
        <v>5</v>
      </c>
      <c r="G161" s="13" t="str">
        <f t="shared" si="9"/>
        <v xml:space="preserve">USER_ID VARCHAR(15), </v>
      </c>
      <c r="H161" s="13"/>
      <c r="I161" s="26"/>
      <c r="J161" s="55"/>
    </row>
    <row r="162" spans="1:10" s="56" customFormat="1" x14ac:dyDescent="0.3">
      <c r="A162" s="19" t="s">
        <v>456</v>
      </c>
      <c r="B162" s="42" t="s">
        <v>826</v>
      </c>
      <c r="C162" s="35" t="s">
        <v>131</v>
      </c>
      <c r="D162" s="13" t="s">
        <v>78</v>
      </c>
      <c r="E162" s="13" t="s">
        <v>46</v>
      </c>
      <c r="F162" s="13">
        <v>7</v>
      </c>
      <c r="G162" s="13" t="str">
        <f t="shared" si="9"/>
        <v xml:space="preserve">VIEW_CNT INT, </v>
      </c>
      <c r="H162" s="13"/>
      <c r="I162" s="26"/>
      <c r="J162" s="55"/>
    </row>
    <row r="163" spans="1:10" s="56" customFormat="1" x14ac:dyDescent="0.3">
      <c r="A163" s="19" t="s">
        <v>456</v>
      </c>
      <c r="B163" s="42" t="s">
        <v>826</v>
      </c>
      <c r="C163" s="35" t="s">
        <v>66</v>
      </c>
      <c r="D163" s="13" t="s">
        <v>77</v>
      </c>
      <c r="E163" s="13" t="s">
        <v>43</v>
      </c>
      <c r="F163" s="13">
        <v>8</v>
      </c>
      <c r="G163" s="13" t="str">
        <f t="shared" si="9"/>
        <v xml:space="preserve">CREATE_DATE DATETIME, </v>
      </c>
      <c r="H163" s="13"/>
      <c r="I163" s="26"/>
      <c r="J163" s="55"/>
    </row>
    <row r="164" spans="1:10" s="56" customFormat="1" x14ac:dyDescent="0.3">
      <c r="A164" s="19" t="s">
        <v>456</v>
      </c>
      <c r="B164" s="42" t="s">
        <v>826</v>
      </c>
      <c r="C164" s="35" t="s">
        <v>67</v>
      </c>
      <c r="D164" s="13" t="s">
        <v>77</v>
      </c>
      <c r="E164" s="13" t="s">
        <v>53</v>
      </c>
      <c r="F164" s="13">
        <v>9</v>
      </c>
      <c r="G164" s="13" t="str">
        <f t="shared" si="9"/>
        <v xml:space="preserve">UPDATE_DATE DATETIME, </v>
      </c>
      <c r="H164" s="13"/>
      <c r="I164" s="26"/>
      <c r="J164" s="55"/>
    </row>
    <row r="165" spans="1:10" s="56" customFormat="1" x14ac:dyDescent="0.3">
      <c r="A165" s="19" t="s">
        <v>456</v>
      </c>
      <c r="B165" s="42" t="s">
        <v>826</v>
      </c>
      <c r="C165" s="35" t="s">
        <v>123</v>
      </c>
      <c r="D165" s="13"/>
      <c r="E165" s="13"/>
      <c r="F165" s="13">
        <v>100</v>
      </c>
      <c r="G165" s="13" t="str">
        <f t="shared" si="9"/>
        <v>PRIMARY KEY(SEQ) );</v>
      </c>
      <c r="H165" s="13"/>
      <c r="I165" s="26"/>
      <c r="J165" s="55"/>
    </row>
    <row r="166" spans="1:10" s="56" customFormat="1" x14ac:dyDescent="0.3">
      <c r="A166" s="19" t="s">
        <v>456</v>
      </c>
      <c r="B166" s="42" t="s">
        <v>826</v>
      </c>
      <c r="C166" s="35">
        <v>1</v>
      </c>
      <c r="D166" s="13" t="s">
        <v>840</v>
      </c>
      <c r="E166" s="13"/>
      <c r="F166" s="13">
        <v>200</v>
      </c>
      <c r="G166" s="13" t="str">
        <f t="shared" si="9"/>
        <v>ALTER TABLE BOARD_REPORT ADD INDEX BOARD_REPORT_IDX1(COURSE_ID,SEQ);</v>
      </c>
      <c r="H166" s="13"/>
      <c r="I166" s="26"/>
      <c r="J166" s="55"/>
    </row>
    <row r="167" spans="1:10" s="56" customFormat="1" x14ac:dyDescent="0.3">
      <c r="A167" s="19" t="s">
        <v>456</v>
      </c>
      <c r="B167" s="42" t="s">
        <v>826</v>
      </c>
      <c r="C167" s="35">
        <v>2</v>
      </c>
      <c r="D167" s="13" t="s">
        <v>841</v>
      </c>
      <c r="E167" s="13"/>
      <c r="F167" s="13">
        <v>200</v>
      </c>
      <c r="G167" s="13" t="str">
        <f t="shared" si="9"/>
        <v>ALTER TABLE BOARD_REPORT ADD INDEX BOARD_REPORT_IDX2(COURSE_ID,TITLE);</v>
      </c>
      <c r="H167" s="13"/>
      <c r="I167" s="26"/>
      <c r="J167" s="55"/>
    </row>
    <row r="168" spans="1:10" s="56" customFormat="1" x14ac:dyDescent="0.3">
      <c r="A168" s="19" t="s">
        <v>788</v>
      </c>
      <c r="B168" s="41" t="s">
        <v>789</v>
      </c>
      <c r="C168" s="35"/>
      <c r="D168" s="13"/>
      <c r="E168" s="13"/>
      <c r="F168" s="13">
        <v>0</v>
      </c>
      <c r="G168" s="13" t="str">
        <f t="shared" si="9"/>
        <v xml:space="preserve">CREATE TABLE CATEGORY ( </v>
      </c>
      <c r="H168" s="26"/>
      <c r="I168" s="26"/>
      <c r="J168" s="55"/>
    </row>
    <row r="169" spans="1:10" s="56" customFormat="1" x14ac:dyDescent="0.3">
      <c r="A169" s="19" t="s">
        <v>788</v>
      </c>
      <c r="B169" s="41" t="s">
        <v>789</v>
      </c>
      <c r="C169" s="35" t="s">
        <v>104</v>
      </c>
      <c r="D169" s="13" t="s">
        <v>542</v>
      </c>
      <c r="E169" s="13" t="s">
        <v>2</v>
      </c>
      <c r="F169" s="13">
        <v>1</v>
      </c>
      <c r="G169" s="13" t="str">
        <f t="shared" si="9"/>
        <v xml:space="preserve">CODE VARCHAR(10), </v>
      </c>
      <c r="H169" s="26"/>
      <c r="I169" s="26"/>
      <c r="J169" s="55"/>
    </row>
    <row r="170" spans="1:10" s="56" customFormat="1" x14ac:dyDescent="0.3">
      <c r="A170" s="19" t="s">
        <v>788</v>
      </c>
      <c r="B170" s="41" t="s">
        <v>789</v>
      </c>
      <c r="C170" s="35" t="s">
        <v>105</v>
      </c>
      <c r="D170" s="13" t="s">
        <v>75</v>
      </c>
      <c r="E170" s="13" t="s">
        <v>3</v>
      </c>
      <c r="F170" s="13">
        <v>2</v>
      </c>
      <c r="G170" s="13" t="str">
        <f t="shared" si="9"/>
        <v xml:space="preserve">CODE_NAME VARCHAR(100), </v>
      </c>
      <c r="H170" s="26"/>
      <c r="I170" s="26"/>
      <c r="J170" s="55"/>
    </row>
    <row r="171" spans="1:10" s="56" customFormat="1" x14ac:dyDescent="0.3">
      <c r="A171" s="19" t="s">
        <v>788</v>
      </c>
      <c r="B171" s="41" t="s">
        <v>789</v>
      </c>
      <c r="C171" s="35" t="s">
        <v>107</v>
      </c>
      <c r="D171" s="13" t="s">
        <v>185</v>
      </c>
      <c r="E171" s="13" t="s">
        <v>106</v>
      </c>
      <c r="F171" s="13">
        <v>3</v>
      </c>
      <c r="G171" s="13" t="str">
        <f t="shared" si="9"/>
        <v xml:space="preserve">PARENT_CODE VARCHAR(10), </v>
      </c>
      <c r="H171" s="26"/>
      <c r="I171" s="26"/>
      <c r="J171" s="55"/>
    </row>
    <row r="172" spans="1:10" s="56" customFormat="1" x14ac:dyDescent="0.3">
      <c r="A172" s="19" t="s">
        <v>788</v>
      </c>
      <c r="B172" s="41" t="s">
        <v>789</v>
      </c>
      <c r="C172" s="35" t="s">
        <v>176</v>
      </c>
      <c r="D172" s="13" t="s">
        <v>78</v>
      </c>
      <c r="E172" s="13" t="s">
        <v>177</v>
      </c>
      <c r="F172" s="13">
        <v>4</v>
      </c>
      <c r="G172" s="13" t="str">
        <f t="shared" si="9"/>
        <v xml:space="preserve">DEPTH INT, </v>
      </c>
      <c r="H172" s="26"/>
      <c r="I172" s="26"/>
      <c r="J172" s="55"/>
    </row>
    <row r="173" spans="1:10" s="56" customFormat="1" x14ac:dyDescent="0.3">
      <c r="A173" s="19" t="s">
        <v>788</v>
      </c>
      <c r="B173" s="41" t="s">
        <v>789</v>
      </c>
      <c r="C173" s="35" t="s">
        <v>0</v>
      </c>
      <c r="D173" s="13" t="s">
        <v>76</v>
      </c>
      <c r="E173" s="13" t="s">
        <v>4</v>
      </c>
      <c r="F173" s="13">
        <v>5</v>
      </c>
      <c r="G173" s="13" t="str">
        <f t="shared" si="9"/>
        <v xml:space="preserve">USE_YN CHAR(1), </v>
      </c>
      <c r="H173" s="26"/>
      <c r="I173" s="26"/>
      <c r="J173" s="55"/>
    </row>
    <row r="174" spans="1:10" s="56" customFormat="1" x14ac:dyDescent="0.3">
      <c r="A174" s="19" t="s">
        <v>788</v>
      </c>
      <c r="B174" s="41" t="s">
        <v>789</v>
      </c>
      <c r="C174" s="35" t="s">
        <v>66</v>
      </c>
      <c r="D174" s="13" t="s">
        <v>77</v>
      </c>
      <c r="E174" s="13" t="s">
        <v>43</v>
      </c>
      <c r="F174" s="13">
        <v>6</v>
      </c>
      <c r="G174" s="13" t="str">
        <f t="shared" si="9"/>
        <v xml:space="preserve">CREATE_DATE DATETIME, </v>
      </c>
      <c r="H174" s="26"/>
      <c r="I174" s="26"/>
      <c r="J174" s="55"/>
    </row>
    <row r="175" spans="1:10" s="56" customFormat="1" x14ac:dyDescent="0.3">
      <c r="A175" s="19" t="s">
        <v>788</v>
      </c>
      <c r="B175" s="41" t="s">
        <v>789</v>
      </c>
      <c r="C175" s="35" t="s">
        <v>68</v>
      </c>
      <c r="D175" s="13" t="s">
        <v>74</v>
      </c>
      <c r="E175" s="13" t="s">
        <v>71</v>
      </c>
      <c r="F175" s="13">
        <v>7</v>
      </c>
      <c r="G175" s="13" t="str">
        <f t="shared" si="9"/>
        <v xml:space="preserve">CREATE_USER VARCHAR(15), </v>
      </c>
      <c r="H175" s="26"/>
      <c r="I175" s="26"/>
      <c r="J175" s="55"/>
    </row>
    <row r="176" spans="1:10" s="56" customFormat="1" x14ac:dyDescent="0.3">
      <c r="A176" s="19" t="s">
        <v>788</v>
      </c>
      <c r="B176" s="41" t="s">
        <v>789</v>
      </c>
      <c r="C176" s="35" t="s">
        <v>67</v>
      </c>
      <c r="D176" s="13" t="s">
        <v>77</v>
      </c>
      <c r="E176" s="13" t="s">
        <v>53</v>
      </c>
      <c r="F176" s="13">
        <v>8</v>
      </c>
      <c r="G176" s="13" t="str">
        <f t="shared" si="9"/>
        <v xml:space="preserve">UPDATE_DATE DATETIME, </v>
      </c>
      <c r="H176" s="26"/>
      <c r="I176" s="26"/>
      <c r="J176" s="55"/>
    </row>
    <row r="177" spans="1:10" s="56" customFormat="1" x14ac:dyDescent="0.3">
      <c r="A177" s="19" t="s">
        <v>788</v>
      </c>
      <c r="B177" s="41" t="s">
        <v>789</v>
      </c>
      <c r="C177" s="35" t="s">
        <v>69</v>
      </c>
      <c r="D177" s="13" t="s">
        <v>74</v>
      </c>
      <c r="E177" s="13" t="s">
        <v>73</v>
      </c>
      <c r="F177" s="13">
        <v>9</v>
      </c>
      <c r="G177" s="13" t="str">
        <f t="shared" si="9"/>
        <v xml:space="preserve">UPDATE_USER VARCHAR(15), </v>
      </c>
      <c r="H177" s="26"/>
      <c r="I177" s="26"/>
      <c r="J177" s="55"/>
    </row>
    <row r="178" spans="1:10" s="56" customFormat="1" x14ac:dyDescent="0.3">
      <c r="A178" s="19" t="s">
        <v>788</v>
      </c>
      <c r="B178" s="41" t="s">
        <v>789</v>
      </c>
      <c r="C178" s="35" t="s">
        <v>108</v>
      </c>
      <c r="D178" s="13"/>
      <c r="E178" s="13"/>
      <c r="F178" s="13">
        <v>100</v>
      </c>
      <c r="G178" s="13" t="str">
        <f t="shared" si="9"/>
        <v>PRIMARY KEY(CODE) );</v>
      </c>
      <c r="H178" s="26"/>
      <c r="I178" s="26"/>
      <c r="J178" s="55"/>
    </row>
    <row r="179" spans="1:10" s="56" customFormat="1" x14ac:dyDescent="0.3">
      <c r="A179" s="76" t="s">
        <v>92</v>
      </c>
      <c r="B179" s="42" t="s">
        <v>790</v>
      </c>
      <c r="C179" s="35"/>
      <c r="D179" s="11"/>
      <c r="E179" s="13"/>
      <c r="F179" s="13">
        <v>0</v>
      </c>
      <c r="G179" s="13" t="str">
        <f t="shared" si="9"/>
        <v xml:space="preserve">CREATE TABLE CODE ( </v>
      </c>
      <c r="H179" s="26"/>
      <c r="I179" s="26"/>
      <c r="J179" s="55"/>
    </row>
    <row r="180" spans="1:10" s="56" customFormat="1" x14ac:dyDescent="0.3">
      <c r="A180" s="76" t="s">
        <v>92</v>
      </c>
      <c r="B180" s="42" t="s">
        <v>790</v>
      </c>
      <c r="C180" s="38" t="s">
        <v>93</v>
      </c>
      <c r="D180" s="11" t="s">
        <v>1156</v>
      </c>
      <c r="E180" s="11" t="s">
        <v>98</v>
      </c>
      <c r="F180" s="11">
        <v>1</v>
      </c>
      <c r="G180" s="13" t="str">
        <f t="shared" si="9"/>
        <v xml:space="preserve">DD_MAIN VARCHAR(25), </v>
      </c>
      <c r="H180" s="26"/>
      <c r="I180" s="26"/>
      <c r="J180" s="55"/>
    </row>
    <row r="181" spans="1:10" s="56" customFormat="1" x14ac:dyDescent="0.3">
      <c r="A181" s="76" t="s">
        <v>92</v>
      </c>
      <c r="B181" s="42" t="s">
        <v>790</v>
      </c>
      <c r="C181" s="38" t="s">
        <v>94</v>
      </c>
      <c r="D181" s="11" t="s">
        <v>1156</v>
      </c>
      <c r="E181" s="11" t="s">
        <v>99</v>
      </c>
      <c r="F181" s="11">
        <v>2</v>
      </c>
      <c r="G181" s="13" t="str">
        <f t="shared" si="9"/>
        <v xml:space="preserve">DD_KEY VARCHAR(25), </v>
      </c>
      <c r="H181" s="26"/>
      <c r="I181" s="26"/>
      <c r="J181" s="55"/>
    </row>
    <row r="182" spans="1:10" s="56" customFormat="1" x14ac:dyDescent="0.3">
      <c r="A182" s="76" t="s">
        <v>92</v>
      </c>
      <c r="B182" s="42" t="s">
        <v>790</v>
      </c>
      <c r="C182" s="38" t="s">
        <v>95</v>
      </c>
      <c r="D182" s="11" t="s">
        <v>75</v>
      </c>
      <c r="E182" s="11" t="s">
        <v>3</v>
      </c>
      <c r="F182" s="11">
        <v>3</v>
      </c>
      <c r="G182" s="13" t="str">
        <f t="shared" si="9"/>
        <v xml:space="preserve">DD_VALUE VARCHAR(100), </v>
      </c>
      <c r="H182" s="26"/>
      <c r="I182" s="26"/>
      <c r="J182" s="55"/>
    </row>
    <row r="183" spans="1:10" s="56" customFormat="1" x14ac:dyDescent="0.3">
      <c r="A183" s="76" t="s">
        <v>92</v>
      </c>
      <c r="B183" s="42" t="s">
        <v>790</v>
      </c>
      <c r="C183" s="38" t="s">
        <v>96</v>
      </c>
      <c r="D183" s="11" t="s">
        <v>78</v>
      </c>
      <c r="E183" s="11" t="s">
        <v>50</v>
      </c>
      <c r="F183" s="11">
        <v>4</v>
      </c>
      <c r="G183" s="13" t="str">
        <f t="shared" si="9"/>
        <v xml:space="preserve">ORD INT, </v>
      </c>
      <c r="H183" s="26"/>
      <c r="I183" s="26"/>
      <c r="J183" s="55"/>
    </row>
    <row r="184" spans="1:10" s="56" customFormat="1" x14ac:dyDescent="0.3">
      <c r="A184" s="76" t="s">
        <v>92</v>
      </c>
      <c r="B184" s="42" t="s">
        <v>790</v>
      </c>
      <c r="C184" s="38" t="s">
        <v>97</v>
      </c>
      <c r="D184" s="11"/>
      <c r="E184" s="11"/>
      <c r="F184" s="11">
        <v>100</v>
      </c>
      <c r="G184" s="13" t="str">
        <f t="shared" si="9"/>
        <v>PRIMARY KEY(DD_MAIN,DD_KEY) );</v>
      </c>
      <c r="H184" s="26"/>
      <c r="I184" s="26"/>
      <c r="J184" s="55"/>
    </row>
    <row r="185" spans="1:10" s="56" customFormat="1" x14ac:dyDescent="0.3">
      <c r="A185" s="19" t="s">
        <v>116</v>
      </c>
      <c r="B185" s="42" t="s">
        <v>821</v>
      </c>
      <c r="C185" s="35"/>
      <c r="D185" s="13"/>
      <c r="E185" s="13"/>
      <c r="F185" s="13">
        <v>0</v>
      </c>
      <c r="G185" s="13" t="str">
        <f t="shared" si="9"/>
        <v xml:space="preserve">CREATE TABLE COMPANY ( </v>
      </c>
      <c r="H185" s="13"/>
      <c r="I185" s="26"/>
      <c r="J185" s="55"/>
    </row>
    <row r="186" spans="1:10" s="56" customFormat="1" x14ac:dyDescent="0.3">
      <c r="A186" s="19" t="s">
        <v>116</v>
      </c>
      <c r="B186" s="42" t="s">
        <v>821</v>
      </c>
      <c r="C186" s="38" t="s">
        <v>334</v>
      </c>
      <c r="D186" s="13" t="s">
        <v>74</v>
      </c>
      <c r="E186" s="11" t="s">
        <v>344</v>
      </c>
      <c r="F186" s="13">
        <v>1</v>
      </c>
      <c r="G186" s="13" t="str">
        <f t="shared" si="9"/>
        <v xml:space="preserve">COMP_CD VARCHAR(15), </v>
      </c>
      <c r="H186" s="13"/>
      <c r="I186" s="26"/>
      <c r="J186" s="55"/>
    </row>
    <row r="187" spans="1:10" s="56" customFormat="1" x14ac:dyDescent="0.3">
      <c r="A187" s="19" t="s">
        <v>116</v>
      </c>
      <c r="B187" s="42" t="s">
        <v>821</v>
      </c>
      <c r="C187" s="38" t="s">
        <v>418</v>
      </c>
      <c r="D187" s="13" t="s">
        <v>115</v>
      </c>
      <c r="E187" s="11" t="s">
        <v>60</v>
      </c>
      <c r="F187" s="13">
        <v>2</v>
      </c>
      <c r="G187" s="13" t="str">
        <f t="shared" si="9"/>
        <v xml:space="preserve">COMP_NAME VARCHAR(40), </v>
      </c>
      <c r="H187" s="13"/>
      <c r="I187" s="26"/>
      <c r="J187" s="55"/>
    </row>
    <row r="188" spans="1:10" s="56" customFormat="1" x14ac:dyDescent="0.3">
      <c r="A188" s="19" t="s">
        <v>116</v>
      </c>
      <c r="B188" s="42" t="s">
        <v>821</v>
      </c>
      <c r="C188" s="38" t="s">
        <v>1356</v>
      </c>
      <c r="D188" s="13" t="s">
        <v>533</v>
      </c>
      <c r="E188" s="11" t="s">
        <v>60</v>
      </c>
      <c r="F188" s="13">
        <v>2</v>
      </c>
      <c r="G188" s="13" t="str">
        <f t="shared" ref="G188" si="10">IF(F188=0,"CREATE TABLE "&amp;A188&amp;" ( ",IF(F188=100,C188&amp;" );",IF(F188=200,"ALTER TABLE "&amp;A188&amp;" ADD INDEX "&amp;A188&amp;"_IDX"&amp;C188&amp;"("&amp;D188&amp;");",C188&amp;" "&amp;D188&amp;", ")))</f>
        <v xml:space="preserve">C2C_YN CHAR(1) DEFAULT 'N', </v>
      </c>
      <c r="H188" s="13"/>
      <c r="I188" s="26"/>
      <c r="J188" s="55"/>
    </row>
    <row r="189" spans="1:10" s="56" customFormat="1" x14ac:dyDescent="0.3">
      <c r="A189" s="19" t="s">
        <v>116</v>
      </c>
      <c r="B189" s="42" t="s">
        <v>821</v>
      </c>
      <c r="C189" s="38" t="s">
        <v>893</v>
      </c>
      <c r="D189" s="13" t="s">
        <v>74</v>
      </c>
      <c r="E189" s="11" t="s">
        <v>963</v>
      </c>
      <c r="F189" s="13">
        <v>3</v>
      </c>
      <c r="G189" s="13" t="str">
        <f t="shared" si="9"/>
        <v xml:space="preserve">SUB_DOMAIN VARCHAR(15), </v>
      </c>
      <c r="H189" s="13"/>
      <c r="I189" s="26" t="s">
        <v>964</v>
      </c>
      <c r="J189" s="55"/>
    </row>
    <row r="190" spans="1:10" s="56" customFormat="1" x14ac:dyDescent="0.3">
      <c r="A190" s="19" t="s">
        <v>116</v>
      </c>
      <c r="B190" s="42" t="s">
        <v>821</v>
      </c>
      <c r="C190" s="35" t="s">
        <v>335</v>
      </c>
      <c r="D190" s="13" t="s">
        <v>115</v>
      </c>
      <c r="E190" s="13" t="s">
        <v>337</v>
      </c>
      <c r="F190" s="13">
        <v>4</v>
      </c>
      <c r="G190" s="13" t="str">
        <f t="shared" si="9"/>
        <v xml:space="preserve">ADDR VARCHAR(40), </v>
      </c>
      <c r="H190" s="13"/>
      <c r="I190" s="26"/>
      <c r="J190" s="55"/>
    </row>
    <row r="191" spans="1:10" s="56" customFormat="1" x14ac:dyDescent="0.3">
      <c r="A191" s="19" t="s">
        <v>116</v>
      </c>
      <c r="B191" s="42" t="s">
        <v>821</v>
      </c>
      <c r="C191" s="35" t="s">
        <v>965</v>
      </c>
      <c r="D191" s="13" t="s">
        <v>143</v>
      </c>
      <c r="E191" s="13" t="s">
        <v>122</v>
      </c>
      <c r="F191" s="13">
        <v>4</v>
      </c>
      <c r="G191" s="13" t="str">
        <f t="shared" ref="G191" si="11">IF(F191=0,"CREATE TABLE "&amp;A191&amp;" ( ",IF(F191=100,C191&amp;" );",IF(F191=200,"ALTER TABLE "&amp;A191&amp;" ADD INDEX "&amp;A191&amp;"_IDX"&amp;C191&amp;"("&amp;D191&amp;");",C191&amp;" "&amp;D191&amp;", ")))</f>
        <v xml:space="preserve">ZIPCODE VARCHAR(10), </v>
      </c>
      <c r="H191" s="13"/>
      <c r="I191" s="26" t="s">
        <v>964</v>
      </c>
      <c r="J191" s="55"/>
    </row>
    <row r="192" spans="1:10" s="56" customFormat="1" x14ac:dyDescent="0.3">
      <c r="A192" s="19" t="s">
        <v>116</v>
      </c>
      <c r="B192" s="42" t="s">
        <v>821</v>
      </c>
      <c r="C192" s="35" t="s">
        <v>336</v>
      </c>
      <c r="D192" s="13" t="s">
        <v>78</v>
      </c>
      <c r="E192" s="13" t="s">
        <v>122</v>
      </c>
      <c r="F192" s="13">
        <v>5</v>
      </c>
      <c r="G192" s="13" t="str">
        <f t="shared" si="9"/>
        <v xml:space="preserve">ZIPCODE_SEQ INT, </v>
      </c>
      <c r="H192" s="13"/>
      <c r="I192" s="26"/>
      <c r="J192" s="55"/>
    </row>
    <row r="193" spans="1:18" s="56" customFormat="1" x14ac:dyDescent="0.3">
      <c r="A193" s="19" t="s">
        <v>116</v>
      </c>
      <c r="B193" s="42" t="s">
        <v>821</v>
      </c>
      <c r="C193" s="35" t="s">
        <v>417</v>
      </c>
      <c r="D193" s="13" t="s">
        <v>126</v>
      </c>
      <c r="E193" s="13" t="s">
        <v>58</v>
      </c>
      <c r="F193" s="13">
        <v>6</v>
      </c>
      <c r="G193" s="13" t="str">
        <f t="shared" si="9"/>
        <v xml:space="preserve">COMP_TEL VARCHAR(14), </v>
      </c>
      <c r="H193" s="13"/>
      <c r="I193" s="26"/>
      <c r="J193" s="55"/>
    </row>
    <row r="194" spans="1:18" s="56" customFormat="1" x14ac:dyDescent="0.3">
      <c r="A194" s="19" t="s">
        <v>116</v>
      </c>
      <c r="B194" s="42" t="s">
        <v>821</v>
      </c>
      <c r="C194" s="35" t="s">
        <v>425</v>
      </c>
      <c r="D194" s="13" t="s">
        <v>126</v>
      </c>
      <c r="E194" s="13" t="s">
        <v>426</v>
      </c>
      <c r="F194" s="13">
        <v>7</v>
      </c>
      <c r="G194" s="13" t="str">
        <f t="shared" si="9"/>
        <v xml:space="preserve">FAX VARCHAR(14), </v>
      </c>
      <c r="H194" s="13"/>
      <c r="I194" s="26"/>
      <c r="J194" s="55"/>
    </row>
    <row r="195" spans="1:18" x14ac:dyDescent="0.3">
      <c r="A195" s="19" t="s">
        <v>116</v>
      </c>
      <c r="B195" s="42" t="s">
        <v>821</v>
      </c>
      <c r="C195" s="35" t="s">
        <v>1359</v>
      </c>
      <c r="D195" s="13" t="s">
        <v>126</v>
      </c>
      <c r="E195" s="13" t="s">
        <v>59</v>
      </c>
      <c r="F195" s="13">
        <v>14</v>
      </c>
      <c r="G195" s="13" t="str">
        <f t="shared" si="9"/>
        <v xml:space="preserve">MOBILE VARCHAR(14), </v>
      </c>
      <c r="H195" s="13"/>
      <c r="I195" s="26"/>
    </row>
    <row r="196" spans="1:18" s="56" customFormat="1" x14ac:dyDescent="0.3">
      <c r="A196" s="19" t="s">
        <v>116</v>
      </c>
      <c r="B196" s="42" t="s">
        <v>821</v>
      </c>
      <c r="C196" s="35" t="s">
        <v>340</v>
      </c>
      <c r="D196" s="13" t="s">
        <v>74</v>
      </c>
      <c r="E196" s="13" t="s">
        <v>339</v>
      </c>
      <c r="F196" s="13">
        <v>9</v>
      </c>
      <c r="G196" s="13" t="str">
        <f t="shared" si="9"/>
        <v xml:space="preserve">BUSINESS_NO VARCHAR(15), </v>
      </c>
      <c r="H196" s="13"/>
      <c r="I196" s="26"/>
      <c r="J196" s="55"/>
      <c r="R196" s="57"/>
    </row>
    <row r="197" spans="1:18" s="56" customFormat="1" x14ac:dyDescent="0.3">
      <c r="A197" s="19" t="s">
        <v>116</v>
      </c>
      <c r="B197" s="42" t="s">
        <v>821</v>
      </c>
      <c r="C197" s="35" t="s">
        <v>342</v>
      </c>
      <c r="D197" s="13" t="s">
        <v>83</v>
      </c>
      <c r="E197" s="13" t="s">
        <v>341</v>
      </c>
      <c r="F197" s="13">
        <v>10</v>
      </c>
      <c r="G197" s="13" t="str">
        <f t="shared" si="9"/>
        <v xml:space="preserve">OWNER_NAME VARCHAR(20), </v>
      </c>
      <c r="H197" s="13"/>
      <c r="I197" s="26"/>
      <c r="J197" s="55"/>
      <c r="R197" s="57"/>
    </row>
    <row r="198" spans="1:18" s="56" customFormat="1" x14ac:dyDescent="0.3">
      <c r="A198" s="19" t="s">
        <v>116</v>
      </c>
      <c r="B198" s="42" t="s">
        <v>821</v>
      </c>
      <c r="C198" s="35" t="s">
        <v>894</v>
      </c>
      <c r="D198" s="13" t="s">
        <v>533</v>
      </c>
      <c r="E198" s="13" t="s">
        <v>896</v>
      </c>
      <c r="F198" s="13">
        <v>11</v>
      </c>
      <c r="G198" s="13" t="str">
        <f t="shared" si="9"/>
        <v xml:space="preserve">LOGIN_IMG CHAR(1) DEFAULT 'N', </v>
      </c>
      <c r="H198" s="13"/>
      <c r="I198" s="26" t="s">
        <v>964</v>
      </c>
      <c r="J198" s="55"/>
      <c r="R198" s="57"/>
    </row>
    <row r="199" spans="1:18" s="56" customFormat="1" x14ac:dyDescent="0.3">
      <c r="A199" s="19" t="s">
        <v>116</v>
      </c>
      <c r="B199" s="42" t="s">
        <v>821</v>
      </c>
      <c r="C199" s="35" t="s">
        <v>895</v>
      </c>
      <c r="D199" s="13" t="s">
        <v>533</v>
      </c>
      <c r="E199" s="13" t="s">
        <v>897</v>
      </c>
      <c r="F199" s="13">
        <v>12</v>
      </c>
      <c r="G199" s="13" t="str">
        <f t="shared" si="9"/>
        <v xml:space="preserve">GNB_IMG CHAR(1) DEFAULT 'N', </v>
      </c>
      <c r="H199" s="13"/>
      <c r="I199" s="26" t="s">
        <v>964</v>
      </c>
      <c r="J199" s="55"/>
      <c r="R199" s="57"/>
    </row>
    <row r="200" spans="1:18" s="56" customFormat="1" x14ac:dyDescent="0.3">
      <c r="A200" s="19" t="s">
        <v>116</v>
      </c>
      <c r="B200" s="42" t="s">
        <v>821</v>
      </c>
      <c r="C200" s="35" t="s">
        <v>0</v>
      </c>
      <c r="D200" s="13" t="s">
        <v>494</v>
      </c>
      <c r="E200" s="13" t="s">
        <v>4</v>
      </c>
      <c r="F200" s="13">
        <v>12</v>
      </c>
      <c r="G200" s="13" t="str">
        <f t="shared" ref="G200:G201" si="12">IF(F200=0,"CREATE TABLE "&amp;A200&amp;" ( ",IF(F200=100,C200&amp;" );",IF(F200=200,"ALTER TABLE "&amp;A200&amp;" ADD INDEX "&amp;A200&amp;"_IDX"&amp;C200&amp;"("&amp;D200&amp;");",C200&amp;" "&amp;D200&amp;", ")))</f>
        <v xml:space="preserve">USE_YN CHAR(1) DEFAULT 'Y', </v>
      </c>
      <c r="H200" s="13"/>
      <c r="I200" s="26"/>
      <c r="J200" s="55"/>
      <c r="R200" s="57"/>
    </row>
    <row r="201" spans="1:18" s="56" customFormat="1" x14ac:dyDescent="0.3">
      <c r="A201" s="19" t="s">
        <v>116</v>
      </c>
      <c r="B201" s="42" t="s">
        <v>821</v>
      </c>
      <c r="C201" s="35" t="s">
        <v>1426</v>
      </c>
      <c r="D201" s="13" t="s">
        <v>74</v>
      </c>
      <c r="E201" s="11" t="s">
        <v>1427</v>
      </c>
      <c r="F201" s="13">
        <v>3</v>
      </c>
      <c r="G201" s="13" t="str">
        <f t="shared" si="12"/>
        <v xml:space="preserve">C2C_USER_ID VARCHAR(15), </v>
      </c>
      <c r="H201" s="13"/>
      <c r="I201" s="26"/>
      <c r="J201" s="55"/>
      <c r="R201" s="57"/>
    </row>
    <row r="202" spans="1:18" s="56" customFormat="1" x14ac:dyDescent="0.3">
      <c r="A202" s="19" t="s">
        <v>116</v>
      </c>
      <c r="B202" s="42" t="s">
        <v>821</v>
      </c>
      <c r="C202" s="38" t="s">
        <v>68</v>
      </c>
      <c r="D202" s="11" t="s">
        <v>74</v>
      </c>
      <c r="E202" s="11" t="s">
        <v>71</v>
      </c>
      <c r="F202" s="13">
        <v>13</v>
      </c>
      <c r="G202" s="13" t="str">
        <f t="shared" si="9"/>
        <v xml:space="preserve">CREATE_USER VARCHAR(15), </v>
      </c>
      <c r="H202" s="13"/>
      <c r="I202" s="26"/>
      <c r="J202" s="55"/>
      <c r="R202" s="57"/>
    </row>
    <row r="203" spans="1:18" s="56" customFormat="1" x14ac:dyDescent="0.3">
      <c r="A203" s="19" t="s">
        <v>116</v>
      </c>
      <c r="B203" s="42" t="s">
        <v>821</v>
      </c>
      <c r="C203" s="35" t="s">
        <v>113</v>
      </c>
      <c r="D203" s="13" t="s">
        <v>77</v>
      </c>
      <c r="E203" s="13" t="s">
        <v>43</v>
      </c>
      <c r="F203" s="13">
        <v>14</v>
      </c>
      <c r="G203" s="13" t="str">
        <f t="shared" si="9"/>
        <v xml:space="preserve">CREATE_DATE DATETIME, </v>
      </c>
      <c r="H203" s="13"/>
      <c r="I203" s="26"/>
      <c r="J203" s="55"/>
      <c r="R203" s="57"/>
    </row>
    <row r="204" spans="1:18" s="56" customFormat="1" x14ac:dyDescent="0.3">
      <c r="A204" s="19" t="s">
        <v>116</v>
      </c>
      <c r="B204" s="42" t="s">
        <v>821</v>
      </c>
      <c r="C204" s="38" t="s">
        <v>173</v>
      </c>
      <c r="D204" s="11" t="s">
        <v>74</v>
      </c>
      <c r="E204" s="11" t="s">
        <v>73</v>
      </c>
      <c r="F204" s="13">
        <v>15</v>
      </c>
      <c r="G204" s="13" t="str">
        <f t="shared" si="9"/>
        <v xml:space="preserve">UPDATE_USER VARCHAR(15), </v>
      </c>
      <c r="H204" s="13"/>
      <c r="I204" s="26"/>
      <c r="J204" s="55"/>
      <c r="R204" s="57"/>
    </row>
    <row r="205" spans="1:18" s="56" customFormat="1" x14ac:dyDescent="0.3">
      <c r="A205" s="19" t="s">
        <v>116</v>
      </c>
      <c r="B205" s="42" t="s">
        <v>821</v>
      </c>
      <c r="C205" s="35" t="s">
        <v>172</v>
      </c>
      <c r="D205" s="13" t="s">
        <v>77</v>
      </c>
      <c r="E205" s="13" t="s">
        <v>53</v>
      </c>
      <c r="F205" s="13">
        <v>16</v>
      </c>
      <c r="G205" s="13" t="str">
        <f t="shared" si="9"/>
        <v xml:space="preserve">UPDATE_DATE DATETIME, </v>
      </c>
      <c r="H205" s="13"/>
      <c r="I205" s="26"/>
      <c r="J205" s="55"/>
      <c r="R205" s="57"/>
    </row>
    <row r="206" spans="1:18" s="56" customFormat="1" x14ac:dyDescent="0.3">
      <c r="A206" s="19" t="s">
        <v>116</v>
      </c>
      <c r="B206" s="42" t="s">
        <v>821</v>
      </c>
      <c r="C206" s="35" t="s">
        <v>338</v>
      </c>
      <c r="D206" s="13"/>
      <c r="E206" s="13"/>
      <c r="F206" s="13">
        <v>100</v>
      </c>
      <c r="G206" s="13" t="str">
        <f t="shared" si="9"/>
        <v>PRIMARY KEY(COMP_CD) );</v>
      </c>
      <c r="H206" s="13"/>
      <c r="I206" s="26"/>
      <c r="J206" s="55"/>
      <c r="R206" s="57"/>
    </row>
    <row r="207" spans="1:18" s="56" customFormat="1" x14ac:dyDescent="0.3">
      <c r="A207" s="19" t="s">
        <v>548</v>
      </c>
      <c r="B207" s="41" t="s">
        <v>816</v>
      </c>
      <c r="C207" s="35"/>
      <c r="D207" s="13"/>
      <c r="E207" s="13"/>
      <c r="F207" s="13">
        <v>0</v>
      </c>
      <c r="G207" s="13" t="str">
        <f t="shared" si="9"/>
        <v xml:space="preserve">CREATE TABLE COST ( </v>
      </c>
      <c r="H207" s="13"/>
      <c r="I207" s="48"/>
      <c r="J207" s="55"/>
      <c r="R207" s="57"/>
    </row>
    <row r="208" spans="1:18" s="56" customFormat="1" x14ac:dyDescent="0.3">
      <c r="A208" s="19" t="s">
        <v>548</v>
      </c>
      <c r="B208" s="41" t="s">
        <v>816</v>
      </c>
      <c r="C208" s="35" t="s">
        <v>38</v>
      </c>
      <c r="D208" s="13" t="s">
        <v>100</v>
      </c>
      <c r="E208" s="13" t="s">
        <v>37</v>
      </c>
      <c r="F208" s="13">
        <v>1</v>
      </c>
      <c r="G208" s="13" t="str">
        <f t="shared" si="9"/>
        <v xml:space="preserve">COURSE_ID INT NOT NULL auto_increment, </v>
      </c>
      <c r="H208" s="13"/>
      <c r="I208" s="26"/>
      <c r="J208" s="55"/>
      <c r="R208" s="57"/>
    </row>
    <row r="209" spans="1:18" x14ac:dyDescent="0.3">
      <c r="A209" s="19" t="s">
        <v>548</v>
      </c>
      <c r="B209" s="41" t="s">
        <v>816</v>
      </c>
      <c r="C209" s="35" t="s">
        <v>1077</v>
      </c>
      <c r="D209" s="13" t="s">
        <v>449</v>
      </c>
      <c r="E209" s="17" t="s">
        <v>1084</v>
      </c>
      <c r="F209" s="13">
        <v>2</v>
      </c>
      <c r="G209" s="13" t="str">
        <f t="shared" si="9"/>
        <v xml:space="preserve">CP_COST_RATE INT DEFAULT 0, </v>
      </c>
      <c r="H209" s="13"/>
      <c r="I209" s="26"/>
    </row>
    <row r="210" spans="1:18" x14ac:dyDescent="0.3">
      <c r="A210" s="19" t="s">
        <v>548</v>
      </c>
      <c r="B210" s="41" t="s">
        <v>816</v>
      </c>
      <c r="C210" s="35" t="s">
        <v>1078</v>
      </c>
      <c r="D210" s="13" t="s">
        <v>449</v>
      </c>
      <c r="E210" s="17" t="s">
        <v>1083</v>
      </c>
      <c r="F210" s="13">
        <v>3</v>
      </c>
      <c r="G210" s="13" t="str">
        <f t="shared" si="9"/>
        <v xml:space="preserve">TEACHER_COST_RATE INT DEFAULT 0, </v>
      </c>
      <c r="H210" s="13"/>
      <c r="I210" s="26"/>
    </row>
    <row r="211" spans="1:18" x14ac:dyDescent="0.3">
      <c r="A211" s="19" t="s">
        <v>548</v>
      </c>
      <c r="B211" s="41" t="s">
        <v>816</v>
      </c>
      <c r="C211" s="35" t="s">
        <v>1079</v>
      </c>
      <c r="D211" s="13" t="s">
        <v>449</v>
      </c>
      <c r="E211" s="17" t="s">
        <v>1086</v>
      </c>
      <c r="F211" s="13">
        <v>4</v>
      </c>
      <c r="G211" s="13" t="str">
        <f t="shared" si="9"/>
        <v xml:space="preserve">REPORT_COST INT DEFAULT 0, </v>
      </c>
      <c r="H211" s="13"/>
      <c r="I211" s="26"/>
    </row>
    <row r="212" spans="1:18" x14ac:dyDescent="0.3">
      <c r="A212" s="19" t="s">
        <v>548</v>
      </c>
      <c r="B212" s="41" t="s">
        <v>816</v>
      </c>
      <c r="C212" s="35" t="s">
        <v>1080</v>
      </c>
      <c r="D212" s="13" t="s">
        <v>449</v>
      </c>
      <c r="E212" s="17" t="s">
        <v>1085</v>
      </c>
      <c r="F212" s="13">
        <v>5</v>
      </c>
      <c r="G212" s="13" t="str">
        <f t="shared" si="9"/>
        <v xml:space="preserve">EVAL_COST INT DEFAULT 0, </v>
      </c>
      <c r="H212" s="13"/>
      <c r="I212" s="26"/>
    </row>
    <row r="213" spans="1:18" x14ac:dyDescent="0.3">
      <c r="A213" s="19" t="s">
        <v>548</v>
      </c>
      <c r="B213" s="41" t="s">
        <v>816</v>
      </c>
      <c r="C213" s="35" t="s">
        <v>1081</v>
      </c>
      <c r="D213" s="13" t="s">
        <v>449</v>
      </c>
      <c r="E213" s="17" t="s">
        <v>1087</v>
      </c>
      <c r="F213" s="13">
        <v>6</v>
      </c>
      <c r="G213" s="13" t="str">
        <f t="shared" si="9"/>
        <v xml:space="preserve">DATA_COST INT DEFAULT 0, </v>
      </c>
      <c r="H213" s="13"/>
      <c r="I213" s="26"/>
    </row>
    <row r="214" spans="1:18" x14ac:dyDescent="0.3">
      <c r="A214" s="19" t="s">
        <v>548</v>
      </c>
      <c r="B214" s="41" t="s">
        <v>816</v>
      </c>
      <c r="C214" s="35" t="s">
        <v>1082</v>
      </c>
      <c r="D214" s="13" t="s">
        <v>449</v>
      </c>
      <c r="E214" s="17" t="s">
        <v>1088</v>
      </c>
      <c r="F214" s="13">
        <v>7</v>
      </c>
      <c r="G214" s="13" t="str">
        <f t="shared" si="9"/>
        <v xml:space="preserve">ANSWER_COST INT DEFAULT 0, </v>
      </c>
      <c r="H214" s="13"/>
      <c r="I214" s="26"/>
    </row>
    <row r="215" spans="1:18" s="56" customFormat="1" x14ac:dyDescent="0.3">
      <c r="A215" s="19" t="s">
        <v>548</v>
      </c>
      <c r="B215" s="41" t="s">
        <v>816</v>
      </c>
      <c r="C215" s="35" t="s">
        <v>447</v>
      </c>
      <c r="D215" s="13" t="s">
        <v>562</v>
      </c>
      <c r="E215" s="13" t="s">
        <v>538</v>
      </c>
      <c r="F215" s="13">
        <v>8</v>
      </c>
      <c r="G215" s="13" t="str">
        <f t="shared" si="9"/>
        <v xml:space="preserve">TOTAL_COST INT DEFAULT 0, </v>
      </c>
      <c r="H215" s="13"/>
      <c r="I215" s="26"/>
      <c r="J215" s="55"/>
      <c r="R215" s="57"/>
    </row>
    <row r="216" spans="1:18" s="56" customFormat="1" x14ac:dyDescent="0.3">
      <c r="A216" s="19" t="s">
        <v>548</v>
      </c>
      <c r="B216" s="41" t="s">
        <v>816</v>
      </c>
      <c r="C216" s="35" t="s">
        <v>356</v>
      </c>
      <c r="D216" s="13" t="s">
        <v>562</v>
      </c>
      <c r="E216" s="13" t="s">
        <v>359</v>
      </c>
      <c r="F216" s="13">
        <v>9</v>
      </c>
      <c r="G216" s="13" t="str">
        <f>IF(F216=0,"CREATE TABLE "&amp;A216&amp;" ( ",IF(F216=100,C216&amp;" );",IF(F216=200,"ALTER TABLE "&amp;A216&amp;" ADD INDEX "&amp;A216&amp;"_IDX"&amp;C216&amp;"("&amp;D216&amp;");",C216&amp;" "&amp;D216&amp;", ")))</f>
        <v xml:space="preserve">TUTOR_COST INT DEFAULT 0, </v>
      </c>
      <c r="H216" s="13"/>
      <c r="I216" s="26"/>
      <c r="J216" s="55"/>
      <c r="R216" s="57"/>
    </row>
    <row r="217" spans="1:18" s="56" customFormat="1" x14ac:dyDescent="0.3">
      <c r="A217" s="19" t="s">
        <v>548</v>
      </c>
      <c r="B217" s="41" t="s">
        <v>816</v>
      </c>
      <c r="C217" s="35" t="s">
        <v>354</v>
      </c>
      <c r="D217" s="13" t="s">
        <v>562</v>
      </c>
      <c r="E217" s="13" t="s">
        <v>357</v>
      </c>
      <c r="F217" s="13">
        <v>10</v>
      </c>
      <c r="G217" s="13" t="str">
        <f t="shared" si="9"/>
        <v xml:space="preserve">COMPANY_COST INT DEFAULT 0, </v>
      </c>
      <c r="H217" s="13"/>
      <c r="I217" s="26"/>
      <c r="J217" s="55"/>
      <c r="R217" s="57"/>
    </row>
    <row r="218" spans="1:18" s="56" customFormat="1" x14ac:dyDescent="0.3">
      <c r="A218" s="19" t="s">
        <v>548</v>
      </c>
      <c r="B218" s="41" t="s">
        <v>816</v>
      </c>
      <c r="C218" s="35" t="s">
        <v>355</v>
      </c>
      <c r="D218" s="13" t="s">
        <v>562</v>
      </c>
      <c r="E218" s="13" t="s">
        <v>358</v>
      </c>
      <c r="F218" s="13">
        <v>11</v>
      </c>
      <c r="G218" s="13" t="str">
        <f t="shared" si="9"/>
        <v xml:space="preserve">TEACHER_COST INT DEFAULT 0, </v>
      </c>
      <c r="H218" s="13"/>
      <c r="I218" s="26"/>
      <c r="J218" s="55"/>
      <c r="R218" s="57"/>
    </row>
    <row r="219" spans="1:18" s="56" customFormat="1" x14ac:dyDescent="0.3">
      <c r="A219" s="19" t="s">
        <v>548</v>
      </c>
      <c r="B219" s="41" t="s">
        <v>816</v>
      </c>
      <c r="C219" s="35" t="s">
        <v>1097</v>
      </c>
      <c r="D219" s="13" t="s">
        <v>449</v>
      </c>
      <c r="E219" s="13" t="s">
        <v>1098</v>
      </c>
      <c r="F219" s="13">
        <v>12</v>
      </c>
      <c r="G219" s="13" t="str">
        <f t="shared" si="9"/>
        <v xml:space="preserve">CP_COST INT DEFAULT 0, </v>
      </c>
      <c r="H219" s="13"/>
      <c r="I219" s="26"/>
      <c r="J219" s="55"/>
      <c r="R219" s="57"/>
    </row>
    <row r="220" spans="1:18" s="56" customFormat="1" x14ac:dyDescent="0.3">
      <c r="A220" s="19" t="s">
        <v>548</v>
      </c>
      <c r="B220" s="41" t="s">
        <v>816</v>
      </c>
      <c r="C220" s="35" t="s">
        <v>113</v>
      </c>
      <c r="D220" s="13" t="s">
        <v>77</v>
      </c>
      <c r="E220" s="13" t="s">
        <v>43</v>
      </c>
      <c r="F220" s="13">
        <v>13</v>
      </c>
      <c r="G220" s="13" t="str">
        <f t="shared" ref="G220:G322" si="13">IF(F220=0,"CREATE TABLE "&amp;A220&amp;" ( ",IF(F220=100,C220&amp;" );",IF(F220=200,"ALTER TABLE "&amp;A220&amp;" ADD INDEX "&amp;A220&amp;"_IDX"&amp;C220&amp;"("&amp;D220&amp;");",C220&amp;" "&amp;D220&amp;", ")))</f>
        <v xml:space="preserve">CREATE_DATE DATETIME, </v>
      </c>
      <c r="H220" s="13"/>
      <c r="I220" s="48"/>
      <c r="J220" s="55"/>
      <c r="R220" s="57"/>
    </row>
    <row r="221" spans="1:18" x14ac:dyDescent="0.3">
      <c r="A221" s="19" t="s">
        <v>548</v>
      </c>
      <c r="B221" s="41" t="s">
        <v>816</v>
      </c>
      <c r="C221" s="35" t="s">
        <v>68</v>
      </c>
      <c r="D221" s="13" t="s">
        <v>74</v>
      </c>
      <c r="E221" s="13" t="s">
        <v>71</v>
      </c>
      <c r="F221" s="13">
        <v>14</v>
      </c>
      <c r="G221" s="13" t="str">
        <f t="shared" si="13"/>
        <v xml:space="preserve">CREATE_USER VARCHAR(15), </v>
      </c>
      <c r="H221" s="13"/>
      <c r="I221" s="48"/>
    </row>
    <row r="222" spans="1:18" x14ac:dyDescent="0.3">
      <c r="A222" s="19" t="s">
        <v>548</v>
      </c>
      <c r="B222" s="41" t="s">
        <v>816</v>
      </c>
      <c r="C222" s="35" t="s">
        <v>67</v>
      </c>
      <c r="D222" s="13" t="s">
        <v>77</v>
      </c>
      <c r="E222" s="13" t="s">
        <v>53</v>
      </c>
      <c r="F222" s="13">
        <v>15</v>
      </c>
      <c r="G222" s="13" t="str">
        <f t="shared" si="13"/>
        <v xml:space="preserve">UPDATE_DATE DATETIME, </v>
      </c>
      <c r="H222" s="13"/>
      <c r="I222" s="48"/>
    </row>
    <row r="223" spans="1:18" x14ac:dyDescent="0.3">
      <c r="A223" s="19" t="s">
        <v>548</v>
      </c>
      <c r="B223" s="41" t="s">
        <v>816</v>
      </c>
      <c r="C223" s="35" t="s">
        <v>69</v>
      </c>
      <c r="D223" s="13" t="s">
        <v>74</v>
      </c>
      <c r="E223" s="13" t="s">
        <v>73</v>
      </c>
      <c r="F223" s="13">
        <v>16</v>
      </c>
      <c r="G223" s="13" t="str">
        <f t="shared" si="13"/>
        <v xml:space="preserve">UPDATE_USER VARCHAR(15), </v>
      </c>
      <c r="H223" s="13"/>
      <c r="I223" s="48"/>
    </row>
    <row r="224" spans="1:18" x14ac:dyDescent="0.3">
      <c r="A224" s="19" t="s">
        <v>548</v>
      </c>
      <c r="B224" s="41" t="s">
        <v>816</v>
      </c>
      <c r="C224" s="35" t="s">
        <v>84</v>
      </c>
      <c r="D224" s="13"/>
      <c r="E224" s="13"/>
      <c r="F224" s="13">
        <v>100</v>
      </c>
      <c r="G224" s="13" t="str">
        <f t="shared" si="13"/>
        <v>PRIMARY KEY(COURSE_ID) );</v>
      </c>
      <c r="H224" s="13"/>
      <c r="I224" s="48"/>
    </row>
    <row r="225" spans="1:18" x14ac:dyDescent="0.3">
      <c r="A225" s="19" t="s">
        <v>1099</v>
      </c>
      <c r="B225" s="41" t="s">
        <v>1106</v>
      </c>
      <c r="C225" s="35"/>
      <c r="D225" s="13"/>
      <c r="E225" s="13"/>
      <c r="F225" s="13">
        <v>0</v>
      </c>
      <c r="G225" s="13" t="str">
        <f t="shared" si="13"/>
        <v xml:space="preserve">CREATE TABLE COST_CALC ( </v>
      </c>
      <c r="H225" s="13"/>
      <c r="I225" s="48"/>
    </row>
    <row r="226" spans="1:18" s="56" customFormat="1" x14ac:dyDescent="0.3">
      <c r="A226" s="19" t="s">
        <v>1099</v>
      </c>
      <c r="B226" s="41" t="s">
        <v>1106</v>
      </c>
      <c r="C226" s="35" t="s">
        <v>38</v>
      </c>
      <c r="D226" s="13" t="s">
        <v>78</v>
      </c>
      <c r="E226" s="13" t="s">
        <v>37</v>
      </c>
      <c r="F226" s="13">
        <v>1</v>
      </c>
      <c r="G226" s="13" t="str">
        <f t="shared" ref="G226:G227" si="14">IF(F226=0,"CREATE TABLE "&amp;A226&amp;" ( ",IF(F226=100,C226&amp;" );",IF(F226=200,"ALTER TABLE "&amp;A226&amp;" ADD INDEX "&amp;A226&amp;"_IDX"&amp;C226&amp;"("&amp;D226&amp;");",C226&amp;" "&amp;D226&amp;", ")))</f>
        <v xml:space="preserve">COURSE_ID INT, </v>
      </c>
      <c r="H226" s="13"/>
      <c r="I226" s="26"/>
      <c r="J226" s="55"/>
      <c r="R226" s="57"/>
    </row>
    <row r="227" spans="1:18" s="56" customFormat="1" x14ac:dyDescent="0.3">
      <c r="A227" s="19" t="s">
        <v>1099</v>
      </c>
      <c r="B227" s="41" t="s">
        <v>1106</v>
      </c>
      <c r="C227" s="35" t="s">
        <v>142</v>
      </c>
      <c r="D227" s="11" t="s">
        <v>143</v>
      </c>
      <c r="E227" s="13" t="s">
        <v>1104</v>
      </c>
      <c r="F227" s="13">
        <v>2</v>
      </c>
      <c r="G227" s="13" t="str">
        <f t="shared" si="14"/>
        <v xml:space="preserve">KIND VARCHAR(10), </v>
      </c>
      <c r="H227" s="13" t="s">
        <v>1103</v>
      </c>
      <c r="I227" s="26"/>
      <c r="J227" s="55"/>
      <c r="R227" s="57"/>
    </row>
    <row r="228" spans="1:18" s="56" customFormat="1" x14ac:dyDescent="0.3">
      <c r="A228" s="19" t="s">
        <v>1099</v>
      </c>
      <c r="B228" s="41" t="s">
        <v>1106</v>
      </c>
      <c r="C228" s="38" t="s">
        <v>1101</v>
      </c>
      <c r="D228" s="11" t="s">
        <v>74</v>
      </c>
      <c r="E228" s="11" t="s">
        <v>1105</v>
      </c>
      <c r="F228" s="13">
        <v>3</v>
      </c>
      <c r="G228" s="13" t="str">
        <f t="shared" ref="G228" si="15">IF(F228=0,"CREATE TABLE "&amp;A228&amp;" ( ",IF(F228=100,C228&amp;" );",IF(F228=200,"ALTER TABLE "&amp;A228&amp;" ADD INDEX "&amp;A228&amp;"_IDX"&amp;C228&amp;"("&amp;D228&amp;");",C228&amp;" "&amp;D228&amp;", ")))</f>
        <v xml:space="preserve">USER_ID VARCHAR(15), </v>
      </c>
      <c r="H228" s="13"/>
      <c r="I228" s="26"/>
      <c r="J228" s="55"/>
      <c r="R228" s="57"/>
    </row>
    <row r="229" spans="1:18" s="56" customFormat="1" x14ac:dyDescent="0.3">
      <c r="A229" s="19" t="s">
        <v>1099</v>
      </c>
      <c r="B229" s="41" t="s">
        <v>1106</v>
      </c>
      <c r="C229" s="35" t="s">
        <v>548</v>
      </c>
      <c r="D229" s="13" t="s">
        <v>449</v>
      </c>
      <c r="E229" s="13" t="s">
        <v>1107</v>
      </c>
      <c r="F229" s="13">
        <v>4</v>
      </c>
      <c r="G229" s="13" t="str">
        <f t="shared" ref="G229:G233" si="16">IF(F229=0,"CREATE TABLE "&amp;A229&amp;" ( ",IF(F229=100,C229&amp;" );",IF(F229=200,"ALTER TABLE "&amp;A229&amp;" ADD INDEX "&amp;A229&amp;"_IDX"&amp;C229&amp;"("&amp;D229&amp;");",C229&amp;" "&amp;D229&amp;", ")))</f>
        <v xml:space="preserve">COST INT DEFAULT 0, </v>
      </c>
      <c r="H229" s="13"/>
      <c r="I229" s="26"/>
      <c r="J229" s="55"/>
      <c r="R229" s="57"/>
    </row>
    <row r="230" spans="1:18" s="56" customFormat="1" x14ac:dyDescent="0.3">
      <c r="A230" s="19" t="s">
        <v>1099</v>
      </c>
      <c r="B230" s="41" t="s">
        <v>1106</v>
      </c>
      <c r="C230" s="35" t="s">
        <v>434</v>
      </c>
      <c r="D230" s="13" t="s">
        <v>83</v>
      </c>
      <c r="E230" s="13" t="s">
        <v>1108</v>
      </c>
      <c r="F230" s="13">
        <v>5</v>
      </c>
      <c r="G230" s="13" t="str">
        <f t="shared" si="16"/>
        <v xml:space="preserve">BANK VARCHAR(20), </v>
      </c>
      <c r="H230" s="13"/>
      <c r="I230" s="26"/>
      <c r="J230" s="55"/>
      <c r="R230" s="57"/>
    </row>
    <row r="231" spans="1:18" s="56" customFormat="1" x14ac:dyDescent="0.3">
      <c r="A231" s="19" t="s">
        <v>1099</v>
      </c>
      <c r="B231" s="41" t="s">
        <v>1106</v>
      </c>
      <c r="C231" s="35" t="s">
        <v>515</v>
      </c>
      <c r="D231" s="13" t="s">
        <v>83</v>
      </c>
      <c r="E231" s="13" t="s">
        <v>1109</v>
      </c>
      <c r="F231" s="13">
        <v>6</v>
      </c>
      <c r="G231" s="13" t="str">
        <f t="shared" si="16"/>
        <v xml:space="preserve">ACC_NUM VARCHAR(20), </v>
      </c>
      <c r="H231" s="13"/>
      <c r="I231" s="26"/>
      <c r="J231" s="55"/>
      <c r="R231" s="57"/>
    </row>
    <row r="232" spans="1:18" s="56" customFormat="1" x14ac:dyDescent="0.3">
      <c r="A232" s="19" t="s">
        <v>1099</v>
      </c>
      <c r="B232" s="41" t="s">
        <v>1106</v>
      </c>
      <c r="C232" s="35" t="s">
        <v>1100</v>
      </c>
      <c r="D232" s="13" t="s">
        <v>1111</v>
      </c>
      <c r="E232" s="13" t="s">
        <v>1110</v>
      </c>
      <c r="F232" s="13">
        <v>7</v>
      </c>
      <c r="G232" s="13" t="str">
        <f t="shared" si="16"/>
        <v xml:space="preserve">PAYMENT_DATE VARCHAR(10), </v>
      </c>
      <c r="H232" s="13"/>
      <c r="I232" s="26"/>
      <c r="J232" s="55"/>
      <c r="R232" s="57"/>
    </row>
    <row r="233" spans="1:18" x14ac:dyDescent="0.3">
      <c r="A233" s="19" t="s">
        <v>1099</v>
      </c>
      <c r="B233" s="41" t="s">
        <v>1106</v>
      </c>
      <c r="C233" s="35" t="s">
        <v>1102</v>
      </c>
      <c r="D233" s="13"/>
      <c r="E233" s="13"/>
      <c r="F233" s="13">
        <v>100</v>
      </c>
      <c r="G233" s="13" t="str">
        <f t="shared" si="16"/>
        <v>PRIMARY KEY(COURSE_ID,KIND,USER_ID) );</v>
      </c>
      <c r="H233" s="13"/>
      <c r="I233" s="48"/>
    </row>
    <row r="234" spans="1:18" x14ac:dyDescent="0.3">
      <c r="A234" s="44" t="s">
        <v>809</v>
      </c>
      <c r="B234" s="40" t="s">
        <v>837</v>
      </c>
      <c r="C234" s="38"/>
      <c r="D234" s="11"/>
      <c r="E234" s="13"/>
      <c r="F234" s="13">
        <v>0</v>
      </c>
      <c r="G234" s="13" t="str">
        <f t="shared" si="13"/>
        <v xml:space="preserve">CREATE TABLE COUNSEL ( </v>
      </c>
      <c r="H234" s="13"/>
      <c r="I234" s="26"/>
    </row>
    <row r="235" spans="1:18" x14ac:dyDescent="0.3">
      <c r="A235" s="44" t="s">
        <v>809</v>
      </c>
      <c r="B235" s="40" t="s">
        <v>837</v>
      </c>
      <c r="C235" s="38" t="s">
        <v>49</v>
      </c>
      <c r="D235" s="11" t="s">
        <v>100</v>
      </c>
      <c r="E235" s="11" t="s">
        <v>50</v>
      </c>
      <c r="F235" s="13">
        <v>1</v>
      </c>
      <c r="G235" s="13" t="str">
        <f t="shared" si="13"/>
        <v xml:space="preserve">SEQ INT NOT NULL auto_increment, </v>
      </c>
      <c r="H235" s="13"/>
      <c r="I235" s="26"/>
    </row>
    <row r="236" spans="1:18" x14ac:dyDescent="0.3">
      <c r="A236" s="44" t="s">
        <v>809</v>
      </c>
      <c r="B236" s="40" t="s">
        <v>837</v>
      </c>
      <c r="C236" s="35" t="s">
        <v>151</v>
      </c>
      <c r="D236" s="13" t="s">
        <v>74</v>
      </c>
      <c r="E236" s="13" t="s">
        <v>148</v>
      </c>
      <c r="F236" s="13">
        <v>3</v>
      </c>
      <c r="G236" s="13" t="str">
        <f t="shared" si="13"/>
        <v xml:space="preserve">CATEGORY VARCHAR(15), </v>
      </c>
      <c r="H236" s="13"/>
      <c r="I236" s="26"/>
    </row>
    <row r="237" spans="1:18" x14ac:dyDescent="0.3">
      <c r="A237" s="44" t="s">
        <v>809</v>
      </c>
      <c r="B237" s="40" t="s">
        <v>837</v>
      </c>
      <c r="C237" s="38" t="s">
        <v>16</v>
      </c>
      <c r="D237" s="11" t="s">
        <v>81</v>
      </c>
      <c r="E237" s="11" t="s">
        <v>44</v>
      </c>
      <c r="F237" s="13">
        <v>4</v>
      </c>
      <c r="G237" s="13" t="str">
        <f t="shared" si="13"/>
        <v xml:space="preserve">TITLE VARCHAR(200), </v>
      </c>
      <c r="H237" s="13"/>
      <c r="I237" s="26"/>
    </row>
    <row r="238" spans="1:18" x14ac:dyDescent="0.3">
      <c r="A238" s="44" t="s">
        <v>809</v>
      </c>
      <c r="B238" s="40" t="s">
        <v>837</v>
      </c>
      <c r="C238" s="38" t="s">
        <v>48</v>
      </c>
      <c r="D238" s="13" t="s">
        <v>170</v>
      </c>
      <c r="E238" s="11" t="s">
        <v>752</v>
      </c>
      <c r="F238" s="13">
        <v>5</v>
      </c>
      <c r="G238" s="13" t="str">
        <f t="shared" si="13"/>
        <v xml:space="preserve">CONTENTS TEXT, </v>
      </c>
      <c r="H238" s="13"/>
      <c r="I238" s="26"/>
    </row>
    <row r="239" spans="1:18" x14ac:dyDescent="0.3">
      <c r="A239" s="44" t="s">
        <v>809</v>
      </c>
      <c r="B239" s="40" t="s">
        <v>837</v>
      </c>
      <c r="C239" s="38" t="s">
        <v>751</v>
      </c>
      <c r="D239" s="13" t="s">
        <v>170</v>
      </c>
      <c r="E239" s="11" t="s">
        <v>45</v>
      </c>
      <c r="F239" s="13">
        <v>6</v>
      </c>
      <c r="G239" s="13" t="str">
        <f t="shared" si="13"/>
        <v xml:space="preserve">ANSWER TEXT, </v>
      </c>
      <c r="H239" s="13"/>
      <c r="I239" s="26"/>
    </row>
    <row r="240" spans="1:18" x14ac:dyDescent="0.3">
      <c r="A240" s="44" t="s">
        <v>809</v>
      </c>
      <c r="B240" s="40" t="s">
        <v>837</v>
      </c>
      <c r="C240" s="38" t="s">
        <v>36</v>
      </c>
      <c r="D240" s="11" t="s">
        <v>74</v>
      </c>
      <c r="E240" s="11" t="s">
        <v>35</v>
      </c>
      <c r="F240" s="13">
        <v>7</v>
      </c>
      <c r="G240" s="13" t="str">
        <f t="shared" si="13"/>
        <v xml:space="preserve">USER_ID VARCHAR(15), </v>
      </c>
      <c r="H240" s="13"/>
      <c r="I240" s="26"/>
    </row>
    <row r="241" spans="1:9" x14ac:dyDescent="0.3">
      <c r="A241" s="44" t="s">
        <v>809</v>
      </c>
      <c r="B241" s="40" t="s">
        <v>837</v>
      </c>
      <c r="C241" s="38" t="s">
        <v>66</v>
      </c>
      <c r="D241" s="11" t="s">
        <v>77</v>
      </c>
      <c r="E241" s="11" t="s">
        <v>43</v>
      </c>
      <c r="F241" s="13">
        <v>8</v>
      </c>
      <c r="G241" s="13" t="str">
        <f t="shared" si="13"/>
        <v xml:space="preserve">CREATE_DATE DATETIME, </v>
      </c>
      <c r="H241" s="13"/>
      <c r="I241" s="26"/>
    </row>
    <row r="242" spans="1:9" x14ac:dyDescent="0.3">
      <c r="A242" s="44" t="s">
        <v>809</v>
      </c>
      <c r="B242" s="40" t="s">
        <v>837</v>
      </c>
      <c r="C242" s="38" t="s">
        <v>1076</v>
      </c>
      <c r="D242" s="11" t="s">
        <v>77</v>
      </c>
      <c r="E242" s="11" t="s">
        <v>53</v>
      </c>
      <c r="F242" s="13">
        <v>9</v>
      </c>
      <c r="G242" s="13" t="str">
        <f t="shared" si="13"/>
        <v xml:space="preserve">UPDATE_DATE DATETIME, </v>
      </c>
      <c r="H242" s="13"/>
      <c r="I242" s="26"/>
    </row>
    <row r="243" spans="1:9" x14ac:dyDescent="0.3">
      <c r="A243" s="44" t="s">
        <v>809</v>
      </c>
      <c r="B243" s="40" t="s">
        <v>837</v>
      </c>
      <c r="C243" s="38" t="s">
        <v>123</v>
      </c>
      <c r="D243" s="11"/>
      <c r="E243" s="11"/>
      <c r="F243" s="13">
        <v>100</v>
      </c>
      <c r="G243" s="13" t="str">
        <f t="shared" si="13"/>
        <v>PRIMARY KEY(SEQ) );</v>
      </c>
      <c r="H243" s="13"/>
      <c r="I243" s="26"/>
    </row>
    <row r="244" spans="1:9" x14ac:dyDescent="0.3">
      <c r="A244" s="44" t="s">
        <v>809</v>
      </c>
      <c r="B244" s="40" t="s">
        <v>837</v>
      </c>
      <c r="C244" s="38">
        <v>1</v>
      </c>
      <c r="D244" s="11" t="s">
        <v>1387</v>
      </c>
      <c r="E244" s="11"/>
      <c r="F244" s="13">
        <v>200</v>
      </c>
      <c r="G244" s="13" t="str">
        <f t="shared" si="13"/>
        <v>ALTER TABLE COUNSEL ADD INDEX COUNSEL_IDX1(USER_ID,SEQ);</v>
      </c>
      <c r="H244" s="13"/>
      <c r="I244" s="26"/>
    </row>
    <row r="245" spans="1:9" x14ac:dyDescent="0.3">
      <c r="A245" s="19" t="s">
        <v>807</v>
      </c>
      <c r="B245" s="41" t="s">
        <v>806</v>
      </c>
      <c r="C245" s="35"/>
      <c r="D245" s="13"/>
      <c r="E245" s="13" t="s">
        <v>563</v>
      </c>
      <c r="F245" s="13">
        <v>0</v>
      </c>
      <c r="G245" s="13" t="str">
        <f t="shared" si="13"/>
        <v xml:space="preserve">CREATE TABLE COURSE ( </v>
      </c>
      <c r="H245" s="13"/>
      <c r="I245" s="26"/>
    </row>
    <row r="246" spans="1:9" x14ac:dyDescent="0.3">
      <c r="A246" s="19" t="s">
        <v>807</v>
      </c>
      <c r="B246" s="41" t="s">
        <v>806</v>
      </c>
      <c r="C246" s="35" t="s">
        <v>346</v>
      </c>
      <c r="D246" s="13" t="s">
        <v>100</v>
      </c>
      <c r="E246" s="13" t="s">
        <v>174</v>
      </c>
      <c r="F246" s="13">
        <v>1</v>
      </c>
      <c r="G246" s="13" t="str">
        <f t="shared" si="13"/>
        <v xml:space="preserve">COURSE_ID INT NOT NULL auto_increment, </v>
      </c>
      <c r="H246" s="13"/>
      <c r="I246" s="26"/>
    </row>
    <row r="247" spans="1:9" x14ac:dyDescent="0.3">
      <c r="A247" s="19" t="s">
        <v>807</v>
      </c>
      <c r="B247" s="41" t="s">
        <v>806</v>
      </c>
      <c r="C247" s="35" t="s">
        <v>1</v>
      </c>
      <c r="D247" s="13" t="s">
        <v>186</v>
      </c>
      <c r="E247" s="13" t="s">
        <v>12</v>
      </c>
      <c r="F247" s="13">
        <v>2</v>
      </c>
      <c r="G247" s="13" t="str">
        <f t="shared" si="13"/>
        <v xml:space="preserve">COURSE_CODE VARCHAR(10), </v>
      </c>
      <c r="H247" s="13"/>
      <c r="I247" s="26"/>
    </row>
    <row r="248" spans="1:9" x14ac:dyDescent="0.3">
      <c r="A248" s="19" t="s">
        <v>63</v>
      </c>
      <c r="B248" s="41" t="s">
        <v>806</v>
      </c>
      <c r="C248" s="35" t="s">
        <v>885</v>
      </c>
      <c r="D248" s="13" t="s">
        <v>526</v>
      </c>
      <c r="E248" s="13" t="s">
        <v>907</v>
      </c>
      <c r="F248" s="13">
        <v>3</v>
      </c>
      <c r="G248" s="13" t="str">
        <f t="shared" si="13"/>
        <v xml:space="preserve">YEAR VARCHAR(4), </v>
      </c>
      <c r="H248" s="13"/>
      <c r="I248" s="26" t="s">
        <v>917</v>
      </c>
    </row>
    <row r="249" spans="1:9" x14ac:dyDescent="0.3">
      <c r="A249" s="19" t="s">
        <v>63</v>
      </c>
      <c r="B249" s="41" t="s">
        <v>806</v>
      </c>
      <c r="C249" s="35" t="s">
        <v>886</v>
      </c>
      <c r="D249" s="13" t="s">
        <v>906</v>
      </c>
      <c r="E249" s="13" t="s">
        <v>908</v>
      </c>
      <c r="F249" s="13">
        <v>4</v>
      </c>
      <c r="G249" s="13" t="str">
        <f t="shared" si="13"/>
        <v xml:space="preserve">MONTH VARCHAR(2), </v>
      </c>
      <c r="H249" s="13"/>
      <c r="I249" s="26" t="s">
        <v>917</v>
      </c>
    </row>
    <row r="250" spans="1:9" x14ac:dyDescent="0.3">
      <c r="A250" s="19" t="s">
        <v>807</v>
      </c>
      <c r="B250" s="41" t="s">
        <v>806</v>
      </c>
      <c r="C250" s="35" t="s">
        <v>639</v>
      </c>
      <c r="D250" s="13" t="s">
        <v>640</v>
      </c>
      <c r="E250" s="13" t="s">
        <v>641</v>
      </c>
      <c r="F250" s="13">
        <v>5</v>
      </c>
      <c r="G250" s="13" t="str">
        <f t="shared" si="13"/>
        <v xml:space="preserve">CHASU INT, </v>
      </c>
      <c r="H250" s="13"/>
      <c r="I250" s="26"/>
    </row>
    <row r="251" spans="1:9" x14ac:dyDescent="0.3">
      <c r="A251" s="19" t="s">
        <v>807</v>
      </c>
      <c r="B251" s="41" t="s">
        <v>806</v>
      </c>
      <c r="C251" s="38" t="s">
        <v>440</v>
      </c>
      <c r="D251" s="11" t="s">
        <v>441</v>
      </c>
      <c r="E251" s="11" t="s">
        <v>874</v>
      </c>
      <c r="F251" s="13">
        <v>7</v>
      </c>
      <c r="G251" s="13" t="str">
        <f t="shared" si="13"/>
        <v xml:space="preserve">COURSE_COST INT, </v>
      </c>
      <c r="H251" s="13"/>
      <c r="I251" s="26"/>
    </row>
    <row r="252" spans="1:9" x14ac:dyDescent="0.3">
      <c r="A252" s="19" t="s">
        <v>807</v>
      </c>
      <c r="B252" s="41" t="s">
        <v>806</v>
      </c>
      <c r="C252" s="35" t="s">
        <v>175</v>
      </c>
      <c r="D252" s="13" t="s">
        <v>74</v>
      </c>
      <c r="E252" s="13" t="s">
        <v>168</v>
      </c>
      <c r="F252" s="13">
        <v>10</v>
      </c>
      <c r="G252" s="13" t="str">
        <f t="shared" si="13"/>
        <v xml:space="preserve">TUTOR_ID VARCHAR(15), </v>
      </c>
      <c r="H252" s="19"/>
      <c r="I252" s="26"/>
    </row>
    <row r="253" spans="1:9" x14ac:dyDescent="0.3">
      <c r="A253" s="19" t="s">
        <v>807</v>
      </c>
      <c r="B253" s="41" t="s">
        <v>806</v>
      </c>
      <c r="C253" s="38" t="s">
        <v>334</v>
      </c>
      <c r="D253" s="13" t="s">
        <v>74</v>
      </c>
      <c r="E253" s="11" t="s">
        <v>344</v>
      </c>
      <c r="F253" s="13">
        <v>11</v>
      </c>
      <c r="G253" s="13" t="str">
        <f t="shared" si="13"/>
        <v xml:space="preserve">COMP_CD VARCHAR(15), </v>
      </c>
      <c r="H253" s="13"/>
      <c r="I253" s="26"/>
    </row>
    <row r="254" spans="1:9" x14ac:dyDescent="0.3">
      <c r="A254" s="19" t="s">
        <v>63</v>
      </c>
      <c r="B254" s="41" t="s">
        <v>806</v>
      </c>
      <c r="C254" s="35" t="s">
        <v>27</v>
      </c>
      <c r="D254" s="13" t="s">
        <v>170</v>
      </c>
      <c r="E254" s="17" t="s">
        <v>19</v>
      </c>
      <c r="F254" s="13">
        <v>12</v>
      </c>
      <c r="G254" s="13" t="str">
        <f t="shared" si="13"/>
        <v xml:space="preserve">LEARING_GOAL TEXT, </v>
      </c>
      <c r="H254" s="13"/>
      <c r="I254" s="26" t="s">
        <v>952</v>
      </c>
    </row>
    <row r="255" spans="1:9" x14ac:dyDescent="0.3">
      <c r="A255" s="19" t="s">
        <v>63</v>
      </c>
      <c r="B255" s="41" t="s">
        <v>806</v>
      </c>
      <c r="C255" s="35" t="s">
        <v>28</v>
      </c>
      <c r="D255" s="13" t="s">
        <v>170</v>
      </c>
      <c r="E255" s="17" t="s">
        <v>20</v>
      </c>
      <c r="F255" s="13">
        <v>13</v>
      </c>
      <c r="G255" s="13" t="str">
        <f t="shared" si="13"/>
        <v xml:space="preserve">LEARING_CONTENT TEXT, </v>
      </c>
      <c r="H255" s="13"/>
      <c r="I255" s="26" t="s">
        <v>952</v>
      </c>
    </row>
    <row r="256" spans="1:9" x14ac:dyDescent="0.3">
      <c r="A256" s="19" t="s">
        <v>63</v>
      </c>
      <c r="B256" s="41" t="s">
        <v>806</v>
      </c>
      <c r="C256" s="35" t="s">
        <v>29</v>
      </c>
      <c r="D256" s="13" t="s">
        <v>170</v>
      </c>
      <c r="E256" s="17" t="s">
        <v>21</v>
      </c>
      <c r="F256" s="13">
        <v>14</v>
      </c>
      <c r="G256" s="13" t="str">
        <f t="shared" si="13"/>
        <v xml:space="preserve">EVAL_METHOD TEXT, </v>
      </c>
      <c r="H256" s="13"/>
      <c r="I256" s="26" t="s">
        <v>952</v>
      </c>
    </row>
    <row r="257" spans="1:9" x14ac:dyDescent="0.3">
      <c r="A257" s="19" t="s">
        <v>63</v>
      </c>
      <c r="B257" s="41" t="s">
        <v>806</v>
      </c>
      <c r="C257" s="35" t="s">
        <v>30</v>
      </c>
      <c r="D257" s="13" t="s">
        <v>170</v>
      </c>
      <c r="E257" s="17" t="s">
        <v>22</v>
      </c>
      <c r="F257" s="13">
        <v>15</v>
      </c>
      <c r="G257" s="13" t="str">
        <f t="shared" si="13"/>
        <v xml:space="preserve">LEARING_TARGET TEXT, </v>
      </c>
      <c r="H257" s="13"/>
      <c r="I257" s="26" t="s">
        <v>952</v>
      </c>
    </row>
    <row r="258" spans="1:9" x14ac:dyDescent="0.3">
      <c r="A258" s="19" t="s">
        <v>63</v>
      </c>
      <c r="B258" s="41" t="s">
        <v>806</v>
      </c>
      <c r="C258" s="35" t="s">
        <v>375</v>
      </c>
      <c r="D258" s="13" t="s">
        <v>170</v>
      </c>
      <c r="E258" s="17" t="s">
        <v>376</v>
      </c>
      <c r="F258" s="13">
        <v>16</v>
      </c>
      <c r="G258" s="13" t="str">
        <f t="shared" si="13"/>
        <v xml:space="preserve">LEARING_COST TEXT, </v>
      </c>
      <c r="H258" s="13"/>
      <c r="I258" s="26" t="s">
        <v>952</v>
      </c>
    </row>
    <row r="259" spans="1:9" x14ac:dyDescent="0.3">
      <c r="A259" s="19" t="s">
        <v>807</v>
      </c>
      <c r="B259" s="41" t="s">
        <v>806</v>
      </c>
      <c r="C259" s="35" t="s">
        <v>31</v>
      </c>
      <c r="D259" s="13" t="s">
        <v>550</v>
      </c>
      <c r="E259" s="13" t="s">
        <v>23</v>
      </c>
      <c r="F259" s="13">
        <v>17</v>
      </c>
      <c r="G259" s="13" t="str">
        <f t="shared" si="13"/>
        <v xml:space="preserve">REPORT_RATE INT DEFAULT 0, </v>
      </c>
      <c r="H259" s="13"/>
      <c r="I259" s="26"/>
    </row>
    <row r="260" spans="1:9" x14ac:dyDescent="0.3">
      <c r="A260" s="19" t="s">
        <v>807</v>
      </c>
      <c r="B260" s="41" t="s">
        <v>806</v>
      </c>
      <c r="C260" s="35" t="s">
        <v>32</v>
      </c>
      <c r="D260" s="13" t="s">
        <v>550</v>
      </c>
      <c r="E260" s="13" t="s">
        <v>24</v>
      </c>
      <c r="F260" s="13">
        <v>18</v>
      </c>
      <c r="G260" s="13" t="str">
        <f t="shared" si="13"/>
        <v xml:space="preserve">EXAM_RATE INT DEFAULT 0, </v>
      </c>
      <c r="H260" s="13"/>
      <c r="I260" s="26"/>
    </row>
    <row r="261" spans="1:9" x14ac:dyDescent="0.3">
      <c r="A261" s="19" t="s">
        <v>807</v>
      </c>
      <c r="B261" s="41" t="s">
        <v>806</v>
      </c>
      <c r="C261" s="35" t="s">
        <v>981</v>
      </c>
      <c r="D261" s="13" t="s">
        <v>550</v>
      </c>
      <c r="E261" s="13" t="s">
        <v>25</v>
      </c>
      <c r="F261" s="13">
        <v>19</v>
      </c>
      <c r="G261" s="13" t="str">
        <f t="shared" si="13"/>
        <v xml:space="preserve">DISCUSSION_RATE INT DEFAULT 0, </v>
      </c>
      <c r="H261" s="13"/>
      <c r="I261" s="26"/>
    </row>
    <row r="262" spans="1:9" x14ac:dyDescent="0.3">
      <c r="A262" s="19" t="s">
        <v>807</v>
      </c>
      <c r="B262" s="41" t="s">
        <v>806</v>
      </c>
      <c r="C262" s="35" t="s">
        <v>34</v>
      </c>
      <c r="D262" s="13" t="s">
        <v>637</v>
      </c>
      <c r="E262" s="13" t="s">
        <v>26</v>
      </c>
      <c r="F262" s="13">
        <v>20</v>
      </c>
      <c r="G262" s="13" t="str">
        <f t="shared" si="13"/>
        <v xml:space="preserve">PROGRESS_RATE INT DEFAULT 0, </v>
      </c>
      <c r="H262" s="13"/>
      <c r="I262" s="26"/>
    </row>
    <row r="263" spans="1:9" x14ac:dyDescent="0.3">
      <c r="A263" s="19" t="s">
        <v>807</v>
      </c>
      <c r="B263" s="41" t="s">
        <v>806</v>
      </c>
      <c r="C263" s="35" t="s">
        <v>559</v>
      </c>
      <c r="D263" s="13" t="s">
        <v>638</v>
      </c>
      <c r="E263" s="13" t="s">
        <v>560</v>
      </c>
      <c r="F263" s="13">
        <v>21</v>
      </c>
      <c r="G263" s="13" t="str">
        <f t="shared" si="13"/>
        <v xml:space="preserve">OPEN_YN CHAR(1) DEFAULT 'N', </v>
      </c>
      <c r="H263" s="13"/>
      <c r="I263" s="26"/>
    </row>
    <row r="264" spans="1:9" x14ac:dyDescent="0.3">
      <c r="A264" s="19" t="s">
        <v>63</v>
      </c>
      <c r="B264" s="41" t="s">
        <v>806</v>
      </c>
      <c r="C264" s="35" t="s">
        <v>1441</v>
      </c>
      <c r="D264" s="13" t="s">
        <v>533</v>
      </c>
      <c r="E264" s="13" t="s">
        <v>1442</v>
      </c>
      <c r="F264" s="13">
        <v>21</v>
      </c>
      <c r="G264" s="13" t="str">
        <f t="shared" ref="G264" si="17">IF(F264=0,"CREATE TABLE "&amp;A264&amp;" ( ",IF(F264=100,C264&amp;" );",IF(F264=200,"ALTER TABLE "&amp;A264&amp;" ADD INDEX "&amp;A264&amp;"_IDX"&amp;C264&amp;"("&amp;D264&amp;");",C264&amp;" "&amp;D264&amp;", ")))</f>
        <v xml:space="preserve">OPEN_CLOSE_YN CHAR(1) DEFAULT 'N', </v>
      </c>
      <c r="H264" s="13"/>
      <c r="I264" s="26"/>
    </row>
    <row r="265" spans="1:9" x14ac:dyDescent="0.3">
      <c r="A265" s="19" t="s">
        <v>63</v>
      </c>
      <c r="B265" s="41" t="s">
        <v>806</v>
      </c>
      <c r="C265" s="35" t="s">
        <v>1013</v>
      </c>
      <c r="D265" s="13" t="s">
        <v>533</v>
      </c>
      <c r="E265" s="13" t="s">
        <v>1014</v>
      </c>
      <c r="F265" s="13">
        <v>35</v>
      </c>
      <c r="G265" s="13" t="str">
        <f t="shared" ref="G265" si="18">IF(F265=0,"CREATE TABLE "&amp;A265&amp;" ( ",IF(F265=100,C265&amp;" );",IF(F265=200,"ALTER TABLE "&amp;A265&amp;" ADD INDEX "&amp;A265&amp;"_IDX"&amp;C265&amp;"("&amp;D265&amp;");",C265&amp;" "&amp;D265&amp;", ")))</f>
        <v xml:space="preserve">CLOSE_YN CHAR(1) DEFAULT 'N', </v>
      </c>
      <c r="H265" s="13"/>
      <c r="I265" s="26" t="s">
        <v>1015</v>
      </c>
    </row>
    <row r="266" spans="1:9" x14ac:dyDescent="0.3">
      <c r="A266" s="19" t="s">
        <v>807</v>
      </c>
      <c r="B266" s="41" t="s">
        <v>806</v>
      </c>
      <c r="C266" s="35" t="s">
        <v>642</v>
      </c>
      <c r="D266" s="13" t="s">
        <v>550</v>
      </c>
      <c r="E266" s="13" t="s">
        <v>465</v>
      </c>
      <c r="F266" s="13">
        <v>22</v>
      </c>
      <c r="G266" s="13" t="str">
        <f t="shared" si="13"/>
        <v xml:space="preserve">C_PERIOD INT DEFAULT 0, </v>
      </c>
      <c r="H266" s="13"/>
      <c r="I266" s="26"/>
    </row>
    <row r="267" spans="1:9" x14ac:dyDescent="0.3">
      <c r="A267" s="19" t="s">
        <v>63</v>
      </c>
      <c r="B267" s="41" t="s">
        <v>806</v>
      </c>
      <c r="C267" s="35" t="s">
        <v>880</v>
      </c>
      <c r="D267" s="11" t="s">
        <v>78</v>
      </c>
      <c r="E267" s="13" t="s">
        <v>884</v>
      </c>
      <c r="F267" s="13">
        <v>24</v>
      </c>
      <c r="G267" s="13" t="str">
        <f t="shared" si="13"/>
        <v xml:space="preserve">COURSE_EXAM_TYPE_ID INT, </v>
      </c>
      <c r="H267" s="13"/>
      <c r="I267" s="26" t="s">
        <v>917</v>
      </c>
    </row>
    <row r="268" spans="1:9" x14ac:dyDescent="0.3">
      <c r="A268" s="19" t="s">
        <v>63</v>
      </c>
      <c r="B268" s="41" t="s">
        <v>806</v>
      </c>
      <c r="C268" s="35" t="s">
        <v>928</v>
      </c>
      <c r="D268" s="13" t="s">
        <v>533</v>
      </c>
      <c r="E268" s="13" t="s">
        <v>909</v>
      </c>
      <c r="F268" s="13">
        <v>25</v>
      </c>
      <c r="G268" s="13" t="str">
        <f t="shared" si="13"/>
        <v xml:space="preserve">TERM_YN CHAR(1) DEFAULT 'N', </v>
      </c>
      <c r="H268" s="13"/>
      <c r="I268" s="26" t="s">
        <v>917</v>
      </c>
    </row>
    <row r="269" spans="1:9" x14ac:dyDescent="0.3">
      <c r="A269" s="19" t="s">
        <v>63</v>
      </c>
      <c r="B269" s="41" t="s">
        <v>806</v>
      </c>
      <c r="C269" s="35" t="s">
        <v>1035</v>
      </c>
      <c r="D269" s="13" t="s">
        <v>143</v>
      </c>
      <c r="E269" s="13" t="s">
        <v>910</v>
      </c>
      <c r="F269" s="13">
        <v>26</v>
      </c>
      <c r="G269" s="13" t="str">
        <f t="shared" si="13"/>
        <v xml:space="preserve">TERM_PERIOD_FROM VARCHAR(10), </v>
      </c>
      <c r="H269" s="13"/>
      <c r="I269" s="26" t="s">
        <v>917</v>
      </c>
    </row>
    <row r="270" spans="1:9" x14ac:dyDescent="0.3">
      <c r="A270" s="19" t="s">
        <v>63</v>
      </c>
      <c r="B270" s="41" t="s">
        <v>806</v>
      </c>
      <c r="C270" s="35" t="s">
        <v>1036</v>
      </c>
      <c r="D270" s="13" t="s">
        <v>143</v>
      </c>
      <c r="E270" s="13" t="s">
        <v>910</v>
      </c>
      <c r="F270" s="13">
        <v>27</v>
      </c>
      <c r="G270" s="13" t="str">
        <f t="shared" si="13"/>
        <v xml:space="preserve">TERM_PERIOD_TO VARCHAR(10), </v>
      </c>
      <c r="H270" s="13"/>
      <c r="I270" s="26" t="s">
        <v>917</v>
      </c>
    </row>
    <row r="271" spans="1:9" x14ac:dyDescent="0.3">
      <c r="A271" s="19" t="s">
        <v>63</v>
      </c>
      <c r="B271" s="41" t="s">
        <v>806</v>
      </c>
      <c r="C271" s="35" t="s">
        <v>929</v>
      </c>
      <c r="D271" s="13" t="s">
        <v>143</v>
      </c>
      <c r="E271" s="13" t="s">
        <v>911</v>
      </c>
      <c r="F271" s="13">
        <v>28</v>
      </c>
      <c r="G271" s="13" t="str">
        <f t="shared" si="13"/>
        <v xml:space="preserve">STUDY_PERIOD_FROM VARCHAR(10), </v>
      </c>
      <c r="H271" s="13"/>
      <c r="I271" s="26" t="s">
        <v>917</v>
      </c>
    </row>
    <row r="272" spans="1:9" x14ac:dyDescent="0.3">
      <c r="A272" s="19" t="s">
        <v>63</v>
      </c>
      <c r="B272" s="41" t="s">
        <v>806</v>
      </c>
      <c r="C272" s="35" t="s">
        <v>887</v>
      </c>
      <c r="D272" s="13" t="s">
        <v>143</v>
      </c>
      <c r="E272" s="13" t="s">
        <v>911</v>
      </c>
      <c r="F272" s="13">
        <v>29</v>
      </c>
      <c r="G272" s="13" t="str">
        <f t="shared" si="13"/>
        <v xml:space="preserve">STUDY_PERIOD_TO VARCHAR(10), </v>
      </c>
      <c r="H272" s="13"/>
      <c r="I272" s="26" t="s">
        <v>917</v>
      </c>
    </row>
    <row r="273" spans="1:9" x14ac:dyDescent="0.3">
      <c r="A273" s="19" t="s">
        <v>63</v>
      </c>
      <c r="B273" s="41" t="s">
        <v>806</v>
      </c>
      <c r="C273" s="35" t="s">
        <v>1055</v>
      </c>
      <c r="D273" s="13" t="s">
        <v>449</v>
      </c>
      <c r="E273" s="13" t="s">
        <v>888</v>
      </c>
      <c r="F273" s="13">
        <v>30</v>
      </c>
      <c r="G273" s="13" t="str">
        <f t="shared" si="13"/>
        <v xml:space="preserve">REPORT_FAIL INT DEFAULT 0, </v>
      </c>
      <c r="H273" s="13"/>
      <c r="I273" s="26" t="s">
        <v>917</v>
      </c>
    </row>
    <row r="274" spans="1:9" x14ac:dyDescent="0.3">
      <c r="A274" s="19" t="s">
        <v>63</v>
      </c>
      <c r="B274" s="41" t="s">
        <v>806</v>
      </c>
      <c r="C274" s="35" t="s">
        <v>1056</v>
      </c>
      <c r="D274" s="13" t="s">
        <v>449</v>
      </c>
      <c r="E274" s="13" t="s">
        <v>889</v>
      </c>
      <c r="F274" s="13">
        <v>31</v>
      </c>
      <c r="G274" s="13" t="str">
        <f t="shared" si="13"/>
        <v xml:space="preserve">EXAM_FAIL INT DEFAULT 0, </v>
      </c>
      <c r="H274" s="13"/>
      <c r="I274" s="26" t="s">
        <v>917</v>
      </c>
    </row>
    <row r="275" spans="1:9" x14ac:dyDescent="0.3">
      <c r="A275" s="19" t="s">
        <v>63</v>
      </c>
      <c r="B275" s="41" t="s">
        <v>806</v>
      </c>
      <c r="C275" s="35" t="s">
        <v>1057</v>
      </c>
      <c r="D275" s="13" t="s">
        <v>449</v>
      </c>
      <c r="E275" s="13" t="s">
        <v>890</v>
      </c>
      <c r="F275" s="13">
        <v>32</v>
      </c>
      <c r="G275" s="13" t="str">
        <f t="shared" si="13"/>
        <v xml:space="preserve">DISCUSSION_FAIL INT DEFAULT 0, </v>
      </c>
      <c r="H275" s="13"/>
      <c r="I275" s="26" t="s">
        <v>917</v>
      </c>
    </row>
    <row r="276" spans="1:9" x14ac:dyDescent="0.3">
      <c r="A276" s="19" t="s">
        <v>63</v>
      </c>
      <c r="B276" s="41" t="s">
        <v>806</v>
      </c>
      <c r="C276" s="35" t="s">
        <v>1058</v>
      </c>
      <c r="D276" s="13" t="s">
        <v>449</v>
      </c>
      <c r="E276" s="13" t="s">
        <v>891</v>
      </c>
      <c r="F276" s="13">
        <v>33</v>
      </c>
      <c r="G276" s="13" t="str">
        <f t="shared" si="13"/>
        <v xml:space="preserve">PROGRESS_FAIL INT DEFAULT 0, </v>
      </c>
      <c r="H276" s="13"/>
      <c r="I276" s="26" t="s">
        <v>917</v>
      </c>
    </row>
    <row r="277" spans="1:9" x14ac:dyDescent="0.3">
      <c r="A277" s="19" t="s">
        <v>63</v>
      </c>
      <c r="B277" s="41" t="s">
        <v>806</v>
      </c>
      <c r="C277" s="35" t="s">
        <v>912</v>
      </c>
      <c r="D277" s="13" t="s">
        <v>449</v>
      </c>
      <c r="E277" s="13" t="s">
        <v>892</v>
      </c>
      <c r="F277" s="13">
        <v>34</v>
      </c>
      <c r="G277" s="13" t="str">
        <f t="shared" si="13"/>
        <v xml:space="preserve">TOTAL_FAIL INT DEFAULT 0, </v>
      </c>
      <c r="H277" s="13"/>
      <c r="I277" s="26"/>
    </row>
    <row r="278" spans="1:9" x14ac:dyDescent="0.3">
      <c r="A278" s="19" t="s">
        <v>63</v>
      </c>
      <c r="B278" s="41" t="s">
        <v>806</v>
      </c>
      <c r="C278" s="35" t="s">
        <v>1159</v>
      </c>
      <c r="D278" s="13" t="s">
        <v>533</v>
      </c>
      <c r="E278" s="13" t="s">
        <v>1184</v>
      </c>
      <c r="F278" s="13">
        <v>36</v>
      </c>
      <c r="G278" s="13" t="str">
        <f t="shared" ref="G278:G284" si="19">IF(F278=0,"CREATE TABLE "&amp;A278&amp;" ( ",IF(F278=100,C278&amp;" );",IF(F278=200,"ALTER TABLE "&amp;A278&amp;" ADD INDEX "&amp;A278&amp;"_IDX"&amp;C278&amp;"("&amp;D278&amp;");",C278&amp;" "&amp;D278&amp;", ")))</f>
        <v xml:space="preserve">MOBILE_YN CHAR(1) DEFAULT 'N', </v>
      </c>
      <c r="H278" s="13"/>
      <c r="I278" s="26"/>
    </row>
    <row r="279" spans="1:9" x14ac:dyDescent="0.3">
      <c r="A279" s="19" t="s">
        <v>63</v>
      </c>
      <c r="B279" s="41" t="s">
        <v>806</v>
      </c>
      <c r="C279" s="35" t="s">
        <v>1345</v>
      </c>
      <c r="D279" s="13" t="s">
        <v>449</v>
      </c>
      <c r="E279" s="17" t="s">
        <v>1346</v>
      </c>
      <c r="F279" s="13">
        <v>37</v>
      </c>
      <c r="G279" s="13" t="str">
        <f t="shared" si="19"/>
        <v xml:space="preserve">STUDY_MAX_WEEK INT DEFAULT 0, </v>
      </c>
      <c r="H279" s="13"/>
      <c r="I279" s="26"/>
    </row>
    <row r="280" spans="1:9" x14ac:dyDescent="0.3">
      <c r="A280" s="19" t="s">
        <v>63</v>
      </c>
      <c r="B280" s="41" t="s">
        <v>806</v>
      </c>
      <c r="C280" s="35" t="s">
        <v>1394</v>
      </c>
      <c r="D280" s="13" t="s">
        <v>449</v>
      </c>
      <c r="E280" s="17" t="s">
        <v>1398</v>
      </c>
      <c r="F280" s="13">
        <v>38</v>
      </c>
      <c r="G280" s="13" t="str">
        <f t="shared" si="19"/>
        <v xml:space="preserve">QUEST_PROGRESS_RATIO INT DEFAULT 0, </v>
      </c>
      <c r="H280" s="13"/>
      <c r="I280" s="26"/>
    </row>
    <row r="281" spans="1:9" x14ac:dyDescent="0.3">
      <c r="A281" s="19" t="s">
        <v>63</v>
      </c>
      <c r="B281" s="41" t="s">
        <v>806</v>
      </c>
      <c r="C281" s="35" t="s">
        <v>1401</v>
      </c>
      <c r="D281" s="13" t="s">
        <v>449</v>
      </c>
      <c r="E281" s="17" t="s">
        <v>1403</v>
      </c>
      <c r="F281" s="13">
        <v>39</v>
      </c>
      <c r="G281" s="13" t="str">
        <f t="shared" si="19"/>
        <v xml:space="preserve">AGAIN_STUDY_DAY INT DEFAULT 0, </v>
      </c>
      <c r="H281" s="13"/>
      <c r="I281" s="26"/>
    </row>
    <row r="282" spans="1:9" x14ac:dyDescent="0.3">
      <c r="A282" s="19" t="s">
        <v>63</v>
      </c>
      <c r="B282" s="41" t="s">
        <v>806</v>
      </c>
      <c r="C282" s="35" t="s">
        <v>1408</v>
      </c>
      <c r="D282" s="13" t="s">
        <v>533</v>
      </c>
      <c r="E282" s="17" t="s">
        <v>1404</v>
      </c>
      <c r="F282" s="13">
        <v>40</v>
      </c>
      <c r="G282" s="13" t="str">
        <f t="shared" si="19"/>
        <v xml:space="preserve">WORKER_CARD_YN CHAR(1) DEFAULT 'N', </v>
      </c>
      <c r="H282" s="13"/>
      <c r="I282" s="26"/>
    </row>
    <row r="283" spans="1:9" x14ac:dyDescent="0.3">
      <c r="A283" s="19" t="s">
        <v>63</v>
      </c>
      <c r="B283" s="41" t="s">
        <v>806</v>
      </c>
      <c r="C283" s="35" t="s">
        <v>1409</v>
      </c>
      <c r="D283" s="13" t="s">
        <v>533</v>
      </c>
      <c r="E283" s="17" t="s">
        <v>1405</v>
      </c>
      <c r="F283" s="13">
        <v>41</v>
      </c>
      <c r="G283" s="13" t="str">
        <f t="shared" si="19"/>
        <v xml:space="preserve">SUPPORT_EMPLOYER_YN CHAR(1) DEFAULT 'N', </v>
      </c>
      <c r="H283" s="13"/>
      <c r="I283" s="26"/>
    </row>
    <row r="284" spans="1:9" x14ac:dyDescent="0.3">
      <c r="A284" s="19" t="s">
        <v>63</v>
      </c>
      <c r="B284" s="41" t="s">
        <v>806</v>
      </c>
      <c r="C284" s="35" t="s">
        <v>1407</v>
      </c>
      <c r="D284" s="13" t="s">
        <v>494</v>
      </c>
      <c r="E284" s="17" t="s">
        <v>1406</v>
      </c>
      <c r="F284" s="13">
        <v>42</v>
      </c>
      <c r="G284" s="13" t="str">
        <f t="shared" si="19"/>
        <v xml:space="preserve">NORMAL_COURSE_YN CHAR(1) DEFAULT 'Y', </v>
      </c>
      <c r="H284" s="13"/>
      <c r="I284" s="26"/>
    </row>
    <row r="285" spans="1:9" ht="11.25" customHeight="1" x14ac:dyDescent="0.3">
      <c r="A285" s="19" t="s">
        <v>807</v>
      </c>
      <c r="B285" s="41" t="s">
        <v>806</v>
      </c>
      <c r="C285" s="35" t="s">
        <v>66</v>
      </c>
      <c r="D285" s="13" t="s">
        <v>77</v>
      </c>
      <c r="E285" s="13" t="s">
        <v>70</v>
      </c>
      <c r="F285" s="13">
        <v>43</v>
      </c>
      <c r="G285" s="13" t="str">
        <f t="shared" si="13"/>
        <v xml:space="preserve">CREATE_DATE DATETIME, </v>
      </c>
      <c r="H285" s="13"/>
      <c r="I285" s="26"/>
    </row>
    <row r="286" spans="1:9" x14ac:dyDescent="0.3">
      <c r="A286" s="19" t="s">
        <v>807</v>
      </c>
      <c r="B286" s="41" t="s">
        <v>806</v>
      </c>
      <c r="C286" s="35" t="s">
        <v>68</v>
      </c>
      <c r="D286" s="13" t="s">
        <v>74</v>
      </c>
      <c r="E286" s="13" t="s">
        <v>71</v>
      </c>
      <c r="F286" s="13">
        <v>44</v>
      </c>
      <c r="G286" s="13" t="str">
        <f t="shared" si="13"/>
        <v xml:space="preserve">CREATE_USER VARCHAR(15), </v>
      </c>
      <c r="H286" s="13"/>
      <c r="I286" s="26"/>
    </row>
    <row r="287" spans="1:9" x14ac:dyDescent="0.3">
      <c r="A287" s="19" t="s">
        <v>807</v>
      </c>
      <c r="B287" s="41" t="s">
        <v>806</v>
      </c>
      <c r="C287" s="35" t="s">
        <v>67</v>
      </c>
      <c r="D287" s="13" t="s">
        <v>77</v>
      </c>
      <c r="E287" s="13" t="s">
        <v>72</v>
      </c>
      <c r="F287" s="13">
        <v>45</v>
      </c>
      <c r="G287" s="13" t="str">
        <f t="shared" si="13"/>
        <v xml:space="preserve">UPDATE_DATE DATETIME, </v>
      </c>
      <c r="H287" s="13"/>
      <c r="I287" s="26"/>
    </row>
    <row r="288" spans="1:9" x14ac:dyDescent="0.3">
      <c r="A288" s="19" t="s">
        <v>807</v>
      </c>
      <c r="B288" s="41" t="s">
        <v>806</v>
      </c>
      <c r="C288" s="35" t="s">
        <v>69</v>
      </c>
      <c r="D288" s="13" t="s">
        <v>74</v>
      </c>
      <c r="E288" s="13" t="s">
        <v>73</v>
      </c>
      <c r="F288" s="13">
        <v>46</v>
      </c>
      <c r="G288" s="13" t="str">
        <f t="shared" si="13"/>
        <v xml:space="preserve">UPDATE_USER VARCHAR(15), </v>
      </c>
      <c r="H288" s="13"/>
      <c r="I288" s="26"/>
    </row>
    <row r="289" spans="1:9" x14ac:dyDescent="0.3">
      <c r="A289" s="19" t="s">
        <v>807</v>
      </c>
      <c r="B289" s="41" t="s">
        <v>806</v>
      </c>
      <c r="C289" s="35" t="s">
        <v>84</v>
      </c>
      <c r="D289" s="13"/>
      <c r="E289" s="13"/>
      <c r="F289" s="13">
        <v>100</v>
      </c>
      <c r="G289" s="13" t="str">
        <f t="shared" si="13"/>
        <v>PRIMARY KEY(COURSE_ID) );</v>
      </c>
      <c r="H289" s="11"/>
      <c r="I289" s="49"/>
    </row>
    <row r="290" spans="1:9" x14ac:dyDescent="0.3">
      <c r="A290" s="19" t="s">
        <v>1176</v>
      </c>
      <c r="B290" s="41" t="s">
        <v>1178</v>
      </c>
      <c r="C290" s="35"/>
      <c r="D290" s="13"/>
      <c r="E290" s="13"/>
      <c r="F290" s="13">
        <v>0</v>
      </c>
      <c r="G290" s="13" t="str">
        <f>IF(F290=0,"CREATE TABLE "&amp;A291&amp;" ( ",IF(F290=100,C291&amp;" );",IF(F290=200,"ALTER TABLE "&amp;A291&amp;" ADD INDEX "&amp;A291&amp;"_IDX"&amp;C291&amp;"("&amp;D291&amp;");",C291&amp;" "&amp;D291&amp;", ")))</f>
        <v xml:space="preserve">CREATE TABLE COURSE_ATTACH ( </v>
      </c>
      <c r="H290" s="11"/>
      <c r="I290" s="49"/>
    </row>
    <row r="291" spans="1:9" x14ac:dyDescent="0.3">
      <c r="A291" s="19" t="s">
        <v>1176</v>
      </c>
      <c r="B291" s="41" t="s">
        <v>1178</v>
      </c>
      <c r="C291" s="35" t="s">
        <v>1177</v>
      </c>
      <c r="D291" s="13" t="s">
        <v>100</v>
      </c>
      <c r="E291" s="13" t="s">
        <v>563</v>
      </c>
      <c r="F291" s="13">
        <v>1</v>
      </c>
      <c r="G291" s="13" t="str">
        <f t="shared" si="13"/>
        <v xml:space="preserve">ATTACH_SEQ INT NOT NULL auto_increment, </v>
      </c>
      <c r="H291" s="13"/>
      <c r="I291" s="26"/>
    </row>
    <row r="292" spans="1:9" x14ac:dyDescent="0.3">
      <c r="A292" s="19" t="s">
        <v>1176</v>
      </c>
      <c r="B292" s="41" t="s">
        <v>1178</v>
      </c>
      <c r="C292" s="35" t="s">
        <v>38</v>
      </c>
      <c r="D292" s="11" t="s">
        <v>78</v>
      </c>
      <c r="E292" s="13" t="s">
        <v>174</v>
      </c>
      <c r="F292" s="13">
        <v>2</v>
      </c>
      <c r="G292" s="13" t="str">
        <f t="shared" si="13"/>
        <v xml:space="preserve">COURSE_ID INT, </v>
      </c>
      <c r="H292" s="13"/>
      <c r="I292" s="26"/>
    </row>
    <row r="293" spans="1:9" x14ac:dyDescent="0.3">
      <c r="A293" s="19" t="s">
        <v>1176</v>
      </c>
      <c r="B293" s="41" t="s">
        <v>1178</v>
      </c>
      <c r="C293" s="38" t="s">
        <v>36</v>
      </c>
      <c r="D293" s="11" t="s">
        <v>74</v>
      </c>
      <c r="E293" s="11" t="s">
        <v>35</v>
      </c>
      <c r="F293" s="13">
        <v>3</v>
      </c>
      <c r="G293" s="13" t="str">
        <f t="shared" si="13"/>
        <v xml:space="preserve">USER_ID VARCHAR(15), </v>
      </c>
      <c r="H293" s="13"/>
      <c r="I293" s="26"/>
    </row>
    <row r="294" spans="1:9" x14ac:dyDescent="0.3">
      <c r="A294" s="19" t="s">
        <v>1176</v>
      </c>
      <c r="B294" s="41" t="s">
        <v>1178</v>
      </c>
      <c r="C294" s="35" t="s">
        <v>1179</v>
      </c>
      <c r="D294" s="13"/>
      <c r="E294" s="13"/>
      <c r="F294" s="13">
        <v>100</v>
      </c>
      <c r="G294" s="13" t="str">
        <f t="shared" ref="G294" si="20">IF(F294=0,"CREATE TABLE "&amp;A294&amp;" ( ",IF(F294=100,C294&amp;" );",IF(F294=200,"ALTER TABLE "&amp;A294&amp;" ADD INDEX "&amp;A294&amp;"_IDX"&amp;C294&amp;"("&amp;D294&amp;");",C294&amp;" "&amp;D294&amp;", ")))</f>
        <v>PRIMARY KEY(ATTACH_SEQ) );</v>
      </c>
      <c r="H294" s="11"/>
      <c r="I294" s="49"/>
    </row>
    <row r="295" spans="1:9" x14ac:dyDescent="0.3">
      <c r="A295" s="19" t="s">
        <v>1</v>
      </c>
      <c r="B295" s="41" t="s">
        <v>796</v>
      </c>
      <c r="C295" s="35"/>
      <c r="D295" s="13"/>
      <c r="E295" s="13"/>
      <c r="F295" s="13">
        <v>0</v>
      </c>
      <c r="G295" s="13" t="str">
        <f t="shared" si="13"/>
        <v xml:space="preserve">CREATE TABLE COURSE_CODE ( </v>
      </c>
      <c r="H295" s="11"/>
      <c r="I295" s="49"/>
    </row>
    <row r="296" spans="1:9" x14ac:dyDescent="0.3">
      <c r="A296" s="19" t="s">
        <v>797</v>
      </c>
      <c r="B296" s="41" t="s">
        <v>796</v>
      </c>
      <c r="C296" s="35" t="s">
        <v>1</v>
      </c>
      <c r="D296" s="13" t="s">
        <v>186</v>
      </c>
      <c r="E296" s="13" t="s">
        <v>5</v>
      </c>
      <c r="F296" s="13">
        <v>1</v>
      </c>
      <c r="G296" s="13" t="str">
        <f t="shared" si="13"/>
        <v xml:space="preserve">COURSE_CODE VARCHAR(10), </v>
      </c>
      <c r="H296" s="11"/>
      <c r="I296" s="49"/>
    </row>
    <row r="297" spans="1:9" x14ac:dyDescent="0.3">
      <c r="A297" s="19" t="s">
        <v>797</v>
      </c>
      <c r="B297" s="41" t="s">
        <v>796</v>
      </c>
      <c r="C297" s="35" t="s">
        <v>11</v>
      </c>
      <c r="D297" s="13" t="s">
        <v>81</v>
      </c>
      <c r="E297" s="13" t="s">
        <v>6</v>
      </c>
      <c r="F297" s="13">
        <v>2</v>
      </c>
      <c r="G297" s="13" t="str">
        <f t="shared" si="13"/>
        <v xml:space="preserve">COURSE_NAME VARCHAR(200), </v>
      </c>
      <c r="H297" s="11"/>
      <c r="I297" s="49"/>
    </row>
    <row r="298" spans="1:9" x14ac:dyDescent="0.3">
      <c r="A298" s="19" t="s">
        <v>797</v>
      </c>
      <c r="B298" s="41" t="s">
        <v>796</v>
      </c>
      <c r="C298" s="35" t="s">
        <v>574</v>
      </c>
      <c r="D298" s="13" t="s">
        <v>74</v>
      </c>
      <c r="E298" s="13" t="s">
        <v>187</v>
      </c>
      <c r="F298" s="13">
        <v>3</v>
      </c>
      <c r="G298" s="13" t="str">
        <f t="shared" si="13"/>
        <v xml:space="preserve">TEACHER_ID VARCHAR(15), </v>
      </c>
      <c r="H298" s="11"/>
      <c r="I298" s="49"/>
    </row>
    <row r="299" spans="1:9" x14ac:dyDescent="0.3">
      <c r="A299" s="19" t="s">
        <v>1</v>
      </c>
      <c r="B299" s="41" t="s">
        <v>796</v>
      </c>
      <c r="C299" s="35" t="s">
        <v>1049</v>
      </c>
      <c r="D299" s="13" t="s">
        <v>74</v>
      </c>
      <c r="E299" s="13" t="s">
        <v>1050</v>
      </c>
      <c r="F299" s="13">
        <v>3</v>
      </c>
      <c r="G299" s="13" t="str">
        <f t="shared" ref="G299" si="21">IF(F299=0,"CREATE TABLE "&amp;A299&amp;" ( ",IF(F299=100,C299&amp;" );",IF(F299=200,"ALTER TABLE "&amp;A299&amp;" ADD INDEX "&amp;A299&amp;"_IDX"&amp;C299&amp;"("&amp;D299&amp;");",C299&amp;" "&amp;D299&amp;", ")))</f>
        <v xml:space="preserve">CONTENTS_MANAGER_ID VARCHAR(15), </v>
      </c>
      <c r="H299" s="11"/>
      <c r="I299" s="49"/>
    </row>
    <row r="300" spans="1:9" x14ac:dyDescent="0.3">
      <c r="A300" s="19" t="s">
        <v>797</v>
      </c>
      <c r="B300" s="41" t="s">
        <v>796</v>
      </c>
      <c r="C300" s="35" t="s">
        <v>8</v>
      </c>
      <c r="D300" s="13" t="s">
        <v>78</v>
      </c>
      <c r="E300" s="13" t="s">
        <v>7</v>
      </c>
      <c r="F300" s="13">
        <v>4</v>
      </c>
      <c r="G300" s="13" t="str">
        <f t="shared" si="13"/>
        <v xml:space="preserve">H_PX INT, </v>
      </c>
      <c r="H300" s="11"/>
      <c r="I300" s="49"/>
    </row>
    <row r="301" spans="1:9" x14ac:dyDescent="0.3">
      <c r="A301" s="19" t="s">
        <v>797</v>
      </c>
      <c r="B301" s="41" t="s">
        <v>796</v>
      </c>
      <c r="C301" s="35" t="s">
        <v>10</v>
      </c>
      <c r="D301" s="13" t="s">
        <v>79</v>
      </c>
      <c r="E301" s="13" t="s">
        <v>9</v>
      </c>
      <c r="F301" s="13">
        <v>5</v>
      </c>
      <c r="G301" s="13" t="str">
        <f t="shared" si="13"/>
        <v xml:space="preserve">V_PX INT, </v>
      </c>
      <c r="H301" s="11"/>
      <c r="I301" s="49"/>
    </row>
    <row r="302" spans="1:9" x14ac:dyDescent="0.3">
      <c r="A302" s="19" t="s">
        <v>797</v>
      </c>
      <c r="B302" s="41" t="s">
        <v>796</v>
      </c>
      <c r="C302" s="35" t="s">
        <v>104</v>
      </c>
      <c r="D302" s="13" t="s">
        <v>143</v>
      </c>
      <c r="E302" s="13" t="s">
        <v>109</v>
      </c>
      <c r="F302" s="13">
        <v>6</v>
      </c>
      <c r="G302" s="13" t="str">
        <f t="shared" si="13"/>
        <v xml:space="preserve">CODE VARCHAR(10), </v>
      </c>
      <c r="H302" s="11"/>
      <c r="I302" s="49"/>
    </row>
    <row r="303" spans="1:9" x14ac:dyDescent="0.3">
      <c r="A303" s="19" t="s">
        <v>797</v>
      </c>
      <c r="B303" s="41" t="s">
        <v>796</v>
      </c>
      <c r="C303" s="35" t="s">
        <v>0</v>
      </c>
      <c r="D303" s="13" t="s">
        <v>76</v>
      </c>
      <c r="E303" s="13" t="s">
        <v>4</v>
      </c>
      <c r="F303" s="13">
        <v>7</v>
      </c>
      <c r="G303" s="13" t="str">
        <f t="shared" si="13"/>
        <v xml:space="preserve">USE_YN CHAR(1), </v>
      </c>
      <c r="H303" s="11"/>
      <c r="I303" s="49"/>
    </row>
    <row r="304" spans="1:9" x14ac:dyDescent="0.3">
      <c r="A304" s="19" t="s">
        <v>797</v>
      </c>
      <c r="B304" s="41" t="s">
        <v>796</v>
      </c>
      <c r="C304" s="35" t="s">
        <v>18</v>
      </c>
      <c r="D304" s="13" t="s">
        <v>75</v>
      </c>
      <c r="E304" s="13" t="s">
        <v>15</v>
      </c>
      <c r="F304" s="13">
        <v>8</v>
      </c>
      <c r="G304" s="13" t="str">
        <f t="shared" si="13"/>
        <v xml:space="preserve">DIRECTORY VARCHAR(100), </v>
      </c>
      <c r="H304" s="11"/>
      <c r="I304" s="49"/>
    </row>
    <row r="305" spans="1:10" x14ac:dyDescent="0.3">
      <c r="A305" s="19" t="s">
        <v>797</v>
      </c>
      <c r="B305" s="41" t="s">
        <v>796</v>
      </c>
      <c r="C305" s="38" t="s">
        <v>497</v>
      </c>
      <c r="D305" s="11" t="s">
        <v>712</v>
      </c>
      <c r="E305" s="11" t="s">
        <v>500</v>
      </c>
      <c r="F305" s="13">
        <v>12</v>
      </c>
      <c r="G305" s="13" t="str">
        <f t="shared" si="13"/>
        <v xml:space="preserve">POINT INT DEFAULT 0, </v>
      </c>
      <c r="H305" s="11"/>
      <c r="I305" s="49"/>
    </row>
    <row r="306" spans="1:10" x14ac:dyDescent="0.3">
      <c r="A306" s="19" t="s">
        <v>797</v>
      </c>
      <c r="B306" s="41" t="s">
        <v>796</v>
      </c>
      <c r="C306" s="35" t="s">
        <v>665</v>
      </c>
      <c r="D306" s="13" t="s">
        <v>712</v>
      </c>
      <c r="E306" s="13" t="s">
        <v>713</v>
      </c>
      <c r="F306" s="13">
        <v>13</v>
      </c>
      <c r="G306" s="13" t="str">
        <f t="shared" si="13"/>
        <v xml:space="preserve">QG_ID INT DEFAULT 0, </v>
      </c>
      <c r="H306" s="11"/>
      <c r="I306" s="49"/>
    </row>
    <row r="307" spans="1:10" x14ac:dyDescent="0.3">
      <c r="A307" s="19" t="s">
        <v>797</v>
      </c>
      <c r="B307" s="41" t="s">
        <v>796</v>
      </c>
      <c r="C307" s="35" t="s">
        <v>66</v>
      </c>
      <c r="D307" s="13" t="s">
        <v>77</v>
      </c>
      <c r="E307" s="13" t="s">
        <v>43</v>
      </c>
      <c r="F307" s="13">
        <v>14</v>
      </c>
      <c r="G307" s="13" t="str">
        <f t="shared" si="13"/>
        <v xml:space="preserve">CREATE_DATE DATETIME, </v>
      </c>
      <c r="H307" s="11"/>
      <c r="I307" s="49"/>
    </row>
    <row r="308" spans="1:10" x14ac:dyDescent="0.3">
      <c r="A308" s="19" t="s">
        <v>797</v>
      </c>
      <c r="B308" s="41" t="s">
        <v>796</v>
      </c>
      <c r="C308" s="35" t="s">
        <v>68</v>
      </c>
      <c r="D308" s="13" t="s">
        <v>74</v>
      </c>
      <c r="E308" s="13" t="s">
        <v>71</v>
      </c>
      <c r="F308" s="13">
        <v>15</v>
      </c>
      <c r="G308" s="13" t="str">
        <f t="shared" si="13"/>
        <v xml:space="preserve">CREATE_USER VARCHAR(15), </v>
      </c>
      <c r="H308" s="11"/>
      <c r="I308" s="49"/>
    </row>
    <row r="309" spans="1:10" x14ac:dyDescent="0.3">
      <c r="A309" s="19" t="s">
        <v>797</v>
      </c>
      <c r="B309" s="41" t="s">
        <v>796</v>
      </c>
      <c r="C309" s="35" t="s">
        <v>67</v>
      </c>
      <c r="D309" s="13" t="s">
        <v>77</v>
      </c>
      <c r="E309" s="13" t="s">
        <v>53</v>
      </c>
      <c r="F309" s="13">
        <v>16</v>
      </c>
      <c r="G309" s="13" t="str">
        <f t="shared" si="13"/>
        <v xml:space="preserve">UPDATE_DATE DATETIME, </v>
      </c>
      <c r="H309" s="11"/>
      <c r="I309" s="49"/>
    </row>
    <row r="310" spans="1:10" x14ac:dyDescent="0.3">
      <c r="A310" s="19" t="s">
        <v>797</v>
      </c>
      <c r="B310" s="41" t="s">
        <v>796</v>
      </c>
      <c r="C310" s="35" t="s">
        <v>69</v>
      </c>
      <c r="D310" s="13" t="s">
        <v>74</v>
      </c>
      <c r="E310" s="13" t="s">
        <v>73</v>
      </c>
      <c r="F310" s="13">
        <v>17</v>
      </c>
      <c r="G310" s="13" t="str">
        <f t="shared" si="13"/>
        <v xml:space="preserve">UPDATE_USER VARCHAR(15), </v>
      </c>
      <c r="H310" s="11"/>
      <c r="I310" s="49"/>
    </row>
    <row r="311" spans="1:10" x14ac:dyDescent="0.3">
      <c r="A311" s="19" t="s">
        <v>797</v>
      </c>
      <c r="B311" s="41" t="s">
        <v>796</v>
      </c>
      <c r="C311" s="35" t="s">
        <v>80</v>
      </c>
      <c r="D311" s="13"/>
      <c r="E311" s="11"/>
      <c r="F311" s="13">
        <v>100</v>
      </c>
      <c r="G311" s="13" t="str">
        <f t="shared" si="13"/>
        <v>PRIMARY KEY(COURSE_CODE) );</v>
      </c>
      <c r="H311" s="11"/>
      <c r="I311" s="49"/>
    </row>
    <row r="312" spans="1:10" x14ac:dyDescent="0.3">
      <c r="A312" s="44" t="s">
        <v>722</v>
      </c>
      <c r="B312" s="40" t="s">
        <v>812</v>
      </c>
      <c r="C312" s="38"/>
      <c r="D312" s="11"/>
      <c r="E312" s="13"/>
      <c r="F312" s="13">
        <v>0</v>
      </c>
      <c r="G312" s="13" t="str">
        <f t="shared" si="13"/>
        <v xml:space="preserve">CREATE TABLE COURSE_EVAL ( </v>
      </c>
      <c r="H312" s="11"/>
      <c r="I312" s="49"/>
      <c r="J312" s="56"/>
    </row>
    <row r="313" spans="1:10" x14ac:dyDescent="0.3">
      <c r="A313" s="44" t="s">
        <v>722</v>
      </c>
      <c r="B313" s="40" t="s">
        <v>812</v>
      </c>
      <c r="C313" s="38" t="s">
        <v>38</v>
      </c>
      <c r="D313" s="11" t="s">
        <v>78</v>
      </c>
      <c r="E313" s="11" t="s">
        <v>37</v>
      </c>
      <c r="F313" s="13">
        <v>1</v>
      </c>
      <c r="G313" s="13" t="str">
        <f t="shared" si="13"/>
        <v xml:space="preserve">COURSE_ID INT, </v>
      </c>
      <c r="H313" s="11"/>
      <c r="I313" s="49"/>
      <c r="J313" s="56"/>
    </row>
    <row r="314" spans="1:10" x14ac:dyDescent="0.3">
      <c r="A314" s="44" t="s">
        <v>722</v>
      </c>
      <c r="B314" s="40" t="s">
        <v>812</v>
      </c>
      <c r="C314" s="38" t="s">
        <v>36</v>
      </c>
      <c r="D314" s="11" t="s">
        <v>74</v>
      </c>
      <c r="E314" s="11" t="s">
        <v>35</v>
      </c>
      <c r="F314" s="13">
        <v>2</v>
      </c>
      <c r="G314" s="13" t="str">
        <f t="shared" si="13"/>
        <v xml:space="preserve">USER_ID VARCHAR(15), </v>
      </c>
      <c r="H314" s="11"/>
      <c r="I314" s="49"/>
      <c r="J314" s="56"/>
    </row>
    <row r="315" spans="1:10" x14ac:dyDescent="0.3">
      <c r="A315" s="44" t="s">
        <v>722</v>
      </c>
      <c r="B315" s="40" t="s">
        <v>812</v>
      </c>
      <c r="C315" s="35" t="s">
        <v>1060</v>
      </c>
      <c r="D315" s="13" t="s">
        <v>74</v>
      </c>
      <c r="E315" s="13" t="s">
        <v>1052</v>
      </c>
      <c r="F315" s="13">
        <v>3</v>
      </c>
      <c r="G315" s="13" t="str">
        <f t="shared" si="13"/>
        <v xml:space="preserve">TUTOR_ID VARCHAR(15), </v>
      </c>
      <c r="H315" s="13"/>
      <c r="I315" s="26"/>
    </row>
    <row r="316" spans="1:10" x14ac:dyDescent="0.3">
      <c r="A316" s="44" t="s">
        <v>722</v>
      </c>
      <c r="B316" s="40" t="s">
        <v>812</v>
      </c>
      <c r="C316" s="38" t="s">
        <v>87</v>
      </c>
      <c r="D316" s="11" t="s">
        <v>78</v>
      </c>
      <c r="E316" s="11" t="s">
        <v>23</v>
      </c>
      <c r="F316" s="13">
        <v>4</v>
      </c>
      <c r="G316" s="13" t="str">
        <f t="shared" ref="G316" si="22">IF(F316=0,"CREATE TABLE "&amp;A316&amp;" ( ",IF(F316=100,C316&amp;" );",IF(F316=200,"ALTER TABLE "&amp;A316&amp;" ADD INDEX "&amp;A316&amp;"_IDX"&amp;C316&amp;"("&amp;D316&amp;");",C316&amp;" "&amp;D316&amp;", ")))</f>
        <v xml:space="preserve">REPORT INT, </v>
      </c>
      <c r="H316" s="11"/>
      <c r="I316" s="49"/>
      <c r="J316" s="56"/>
    </row>
    <row r="317" spans="1:10" x14ac:dyDescent="0.3">
      <c r="A317" s="44" t="s">
        <v>722</v>
      </c>
      <c r="B317" s="40" t="s">
        <v>812</v>
      </c>
      <c r="C317" s="38" t="s">
        <v>1000</v>
      </c>
      <c r="D317" s="11" t="s">
        <v>79</v>
      </c>
      <c r="E317" s="11" t="s">
        <v>24</v>
      </c>
      <c r="F317" s="13">
        <v>5</v>
      </c>
      <c r="G317" s="13" t="str">
        <f t="shared" si="13"/>
        <v xml:space="preserve">EXAM INT, </v>
      </c>
      <c r="H317" s="11"/>
      <c r="I317" s="49"/>
      <c r="J317" s="56"/>
    </row>
    <row r="318" spans="1:10" x14ac:dyDescent="0.3">
      <c r="A318" s="44" t="s">
        <v>722</v>
      </c>
      <c r="B318" s="40" t="s">
        <v>812</v>
      </c>
      <c r="C318" s="38" t="s">
        <v>994</v>
      </c>
      <c r="D318" s="11" t="s">
        <v>79</v>
      </c>
      <c r="E318" s="11" t="s">
        <v>996</v>
      </c>
      <c r="F318" s="13">
        <v>6</v>
      </c>
      <c r="G318" s="13" t="str">
        <f t="shared" si="13"/>
        <v xml:space="preserve">EXAM_WEEK INT, </v>
      </c>
      <c r="H318" s="11"/>
      <c r="I318" s="49" t="s">
        <v>998</v>
      </c>
      <c r="J318" s="56"/>
    </row>
    <row r="319" spans="1:10" x14ac:dyDescent="0.3">
      <c r="A319" s="44" t="s">
        <v>722</v>
      </c>
      <c r="B319" s="40" t="s">
        <v>812</v>
      </c>
      <c r="C319" s="38" t="s">
        <v>995</v>
      </c>
      <c r="D319" s="11" t="s">
        <v>79</v>
      </c>
      <c r="E319" s="11" t="s">
        <v>997</v>
      </c>
      <c r="F319" s="13">
        <v>7</v>
      </c>
      <c r="G319" s="13" t="str">
        <f t="shared" ref="G319" si="23">IF(F319=0,"CREATE TABLE "&amp;A319&amp;" ( ",IF(F319=100,C319&amp;" );",IF(F319=200,"ALTER TABLE "&amp;A319&amp;" ADD INDEX "&amp;A319&amp;"_IDX"&amp;C319&amp;"("&amp;D319&amp;");",C319&amp;" "&amp;D319&amp;", ")))</f>
        <v xml:space="preserve">EXAM_TOTAL INT, </v>
      </c>
      <c r="H319" s="11"/>
      <c r="I319" s="49" t="s">
        <v>998</v>
      </c>
      <c r="J319" s="56"/>
    </row>
    <row r="320" spans="1:10" x14ac:dyDescent="0.3">
      <c r="A320" s="44" t="s">
        <v>722</v>
      </c>
      <c r="B320" s="40" t="s">
        <v>812</v>
      </c>
      <c r="C320" s="38" t="s">
        <v>88</v>
      </c>
      <c r="D320" s="11" t="s">
        <v>79</v>
      </c>
      <c r="E320" s="11" t="s">
        <v>25</v>
      </c>
      <c r="F320" s="13">
        <v>8</v>
      </c>
      <c r="G320" s="13" t="str">
        <f t="shared" si="13"/>
        <v xml:space="preserve">DISCUSSION INT, </v>
      </c>
      <c r="H320" s="11"/>
      <c r="I320" s="49"/>
      <c r="J320" s="56"/>
    </row>
    <row r="321" spans="1:10" x14ac:dyDescent="0.3">
      <c r="A321" s="44" t="s">
        <v>722</v>
      </c>
      <c r="B321" s="40" t="s">
        <v>812</v>
      </c>
      <c r="C321" s="38" t="s">
        <v>89</v>
      </c>
      <c r="D321" s="11" t="s">
        <v>79</v>
      </c>
      <c r="E321" s="11" t="s">
        <v>26</v>
      </c>
      <c r="F321" s="13">
        <v>9</v>
      </c>
      <c r="G321" s="13" t="str">
        <f t="shared" si="13"/>
        <v xml:space="preserve">PROGRESS INT, </v>
      </c>
      <c r="H321" s="11"/>
      <c r="I321" s="49"/>
      <c r="J321" s="56"/>
    </row>
    <row r="322" spans="1:10" x14ac:dyDescent="0.3">
      <c r="A322" s="44" t="s">
        <v>722</v>
      </c>
      <c r="B322" s="40" t="s">
        <v>812</v>
      </c>
      <c r="C322" s="38" t="s">
        <v>86</v>
      </c>
      <c r="D322" s="11" t="s">
        <v>79</v>
      </c>
      <c r="E322" s="11" t="s">
        <v>42</v>
      </c>
      <c r="F322" s="13">
        <v>10</v>
      </c>
      <c r="G322" s="13" t="str">
        <f t="shared" si="13"/>
        <v xml:space="preserve">TOTAL INT, </v>
      </c>
      <c r="H322" s="11"/>
      <c r="I322" s="49"/>
      <c r="J322" s="56"/>
    </row>
    <row r="323" spans="1:10" x14ac:dyDescent="0.3">
      <c r="A323" s="44" t="s">
        <v>722</v>
      </c>
      <c r="B323" s="40" t="s">
        <v>812</v>
      </c>
      <c r="C323" s="38" t="s">
        <v>162</v>
      </c>
      <c r="D323" s="11" t="s">
        <v>78</v>
      </c>
      <c r="E323" s="11" t="s">
        <v>164</v>
      </c>
      <c r="F323" s="13">
        <v>11</v>
      </c>
      <c r="G323" s="13" t="str">
        <f t="shared" ref="G323:G444" si="24">IF(F323=0,"CREATE TABLE "&amp;A323&amp;" ( ",IF(F323=100,C323&amp;" );",IF(F323=200,"ALTER TABLE "&amp;A323&amp;" ADD INDEX "&amp;A323&amp;"_IDX"&amp;C323&amp;"("&amp;D323&amp;");",C323&amp;" "&amp;D323&amp;", ")))</f>
        <v xml:space="preserve">LAST_WEEK INT, </v>
      </c>
      <c r="H323" s="11"/>
      <c r="I323" s="49"/>
      <c r="J323" s="56"/>
    </row>
    <row r="324" spans="1:10" x14ac:dyDescent="0.3">
      <c r="A324" s="44" t="s">
        <v>722</v>
      </c>
      <c r="B324" s="40" t="s">
        <v>812</v>
      </c>
      <c r="C324" s="38" t="s">
        <v>163</v>
      </c>
      <c r="D324" s="11" t="s">
        <v>78</v>
      </c>
      <c r="E324" s="11" t="s">
        <v>165</v>
      </c>
      <c r="F324" s="13">
        <v>12</v>
      </c>
      <c r="G324" s="13" t="str">
        <f t="shared" si="24"/>
        <v xml:space="preserve">LAST_PAGE INT, </v>
      </c>
      <c r="H324" s="11"/>
      <c r="I324" s="49"/>
      <c r="J324" s="56"/>
    </row>
    <row r="325" spans="1:10" x14ac:dyDescent="0.3">
      <c r="A325" s="44" t="s">
        <v>722</v>
      </c>
      <c r="B325" s="40" t="s">
        <v>812</v>
      </c>
      <c r="C325" s="38" t="s">
        <v>554</v>
      </c>
      <c r="D325" s="11" t="s">
        <v>77</v>
      </c>
      <c r="E325" s="11" t="s">
        <v>556</v>
      </c>
      <c r="F325" s="13">
        <v>13</v>
      </c>
      <c r="G325" s="13" t="str">
        <f t="shared" si="24"/>
        <v xml:space="preserve">E_FROM_DATE DATETIME, </v>
      </c>
      <c r="H325" s="11"/>
      <c r="I325" s="49"/>
      <c r="J325" s="56"/>
    </row>
    <row r="326" spans="1:10" x14ac:dyDescent="0.3">
      <c r="A326" s="44" t="s">
        <v>722</v>
      </c>
      <c r="B326" s="40" t="s">
        <v>812</v>
      </c>
      <c r="C326" s="38" t="s">
        <v>555</v>
      </c>
      <c r="D326" s="11" t="s">
        <v>77</v>
      </c>
      <c r="E326" s="11" t="s">
        <v>557</v>
      </c>
      <c r="F326" s="13">
        <v>14</v>
      </c>
      <c r="G326" s="13" t="str">
        <f t="shared" si="24"/>
        <v xml:space="preserve">E_TO_DATE DATETIME, </v>
      </c>
      <c r="H326" s="11"/>
      <c r="I326" s="49"/>
      <c r="J326" s="56"/>
    </row>
    <row r="327" spans="1:10" x14ac:dyDescent="0.3">
      <c r="A327" s="44" t="s">
        <v>722</v>
      </c>
      <c r="B327" s="40" t="s">
        <v>812</v>
      </c>
      <c r="C327" s="35" t="s">
        <v>987</v>
      </c>
      <c r="D327" s="13" t="s">
        <v>78</v>
      </c>
      <c r="E327" s="13" t="s">
        <v>988</v>
      </c>
      <c r="F327" s="13">
        <v>15</v>
      </c>
      <c r="G327" s="13" t="str">
        <f t="shared" ref="G327" si="25">IF(F327=0,"CREATE TABLE "&amp;A327&amp;" ( ",IF(F327=100,C327&amp;" );",IF(F327=200,"ALTER TABLE "&amp;A327&amp;" ADD INDEX "&amp;A327&amp;"_IDX"&amp;C327&amp;"("&amp;D327&amp;");",C327&amp;" "&amp;D327&amp;", ")))</f>
        <v xml:space="preserve">REPORT_SEQ INT, </v>
      </c>
      <c r="H327" s="11"/>
      <c r="I327" s="49" t="s">
        <v>989</v>
      </c>
    </row>
    <row r="328" spans="1:10" x14ac:dyDescent="0.3">
      <c r="A328" s="44" t="s">
        <v>722</v>
      </c>
      <c r="B328" s="40" t="s">
        <v>812</v>
      </c>
      <c r="C328" s="38" t="s">
        <v>971</v>
      </c>
      <c r="D328" s="11" t="s">
        <v>533</v>
      </c>
      <c r="E328" s="11" t="s">
        <v>972</v>
      </c>
      <c r="F328" s="13">
        <v>16</v>
      </c>
      <c r="G328" s="13" t="str">
        <f t="shared" si="24"/>
        <v xml:space="preserve">REPORT_YN CHAR(1) DEFAULT 'N', </v>
      </c>
      <c r="H328" s="11"/>
      <c r="I328" s="49" t="s">
        <v>973</v>
      </c>
      <c r="J328" s="56"/>
    </row>
    <row r="329" spans="1:10" x14ac:dyDescent="0.3">
      <c r="A329" s="44" t="s">
        <v>722</v>
      </c>
      <c r="B329" s="40" t="s">
        <v>812</v>
      </c>
      <c r="C329" s="38" t="s">
        <v>1171</v>
      </c>
      <c r="D329" s="13" t="s">
        <v>170</v>
      </c>
      <c r="E329" s="13" t="s">
        <v>1173</v>
      </c>
      <c r="F329" s="13">
        <v>17</v>
      </c>
      <c r="G329" s="13" t="str">
        <f t="shared" si="24"/>
        <v xml:space="preserve">REPORT_USER_CONTENTS TEXT, </v>
      </c>
      <c r="H329" s="11"/>
      <c r="I329" s="49"/>
      <c r="J329" s="56"/>
    </row>
    <row r="330" spans="1:10" x14ac:dyDescent="0.3">
      <c r="A330" s="44" t="s">
        <v>722</v>
      </c>
      <c r="B330" s="40" t="s">
        <v>812</v>
      </c>
      <c r="C330" s="38" t="s">
        <v>1181</v>
      </c>
      <c r="D330" s="11" t="s">
        <v>533</v>
      </c>
      <c r="E330" s="11" t="s">
        <v>1182</v>
      </c>
      <c r="F330" s="13">
        <v>18</v>
      </c>
      <c r="G330" s="13" t="str">
        <f t="shared" si="24"/>
        <v xml:space="preserve">REPORT_TUTOR_YN CHAR(1) DEFAULT 'N', </v>
      </c>
      <c r="H330" s="11"/>
      <c r="I330" s="49"/>
      <c r="J330" s="56"/>
    </row>
    <row r="331" spans="1:10" x14ac:dyDescent="0.3">
      <c r="A331" s="44" t="s">
        <v>722</v>
      </c>
      <c r="B331" s="40" t="s">
        <v>812</v>
      </c>
      <c r="C331" s="38" t="s">
        <v>1172</v>
      </c>
      <c r="D331" s="13" t="s">
        <v>170</v>
      </c>
      <c r="E331" s="13" t="s">
        <v>1174</v>
      </c>
      <c r="F331" s="13">
        <v>19</v>
      </c>
      <c r="G331" s="13" t="str">
        <f t="shared" si="24"/>
        <v xml:space="preserve">REPORT_TUTOR_CONTENTS TEXT, </v>
      </c>
      <c r="H331" s="11"/>
      <c r="I331" s="49"/>
      <c r="J331" s="56"/>
    </row>
    <row r="332" spans="1:10" x14ac:dyDescent="0.3">
      <c r="A332" s="44" t="s">
        <v>722</v>
      </c>
      <c r="B332" s="40" t="s">
        <v>812</v>
      </c>
      <c r="C332" s="38" t="s">
        <v>709</v>
      </c>
      <c r="D332" s="11" t="s">
        <v>533</v>
      </c>
      <c r="E332" s="11" t="s">
        <v>974</v>
      </c>
      <c r="F332" s="13">
        <v>20</v>
      </c>
      <c r="G332" s="13" t="str">
        <f t="shared" si="24"/>
        <v xml:space="preserve">QUEST_YN CHAR(1) DEFAULT 'N', </v>
      </c>
      <c r="H332" s="11"/>
      <c r="I332" s="49" t="s">
        <v>973</v>
      </c>
      <c r="J332" s="56"/>
    </row>
    <row r="333" spans="1:10" x14ac:dyDescent="0.3">
      <c r="A333" s="44" t="s">
        <v>722</v>
      </c>
      <c r="B333" s="40" t="s">
        <v>812</v>
      </c>
      <c r="C333" s="38" t="s">
        <v>721</v>
      </c>
      <c r="D333" s="11" t="s">
        <v>533</v>
      </c>
      <c r="E333" s="11" t="s">
        <v>558</v>
      </c>
      <c r="F333" s="13">
        <v>21</v>
      </c>
      <c r="G333" s="13" t="str">
        <f t="shared" si="24"/>
        <v xml:space="preserve">EXAM_YN CHAR(1) DEFAULT 'N', </v>
      </c>
      <c r="H333" s="11"/>
      <c r="I333" s="49"/>
      <c r="J333" s="56"/>
    </row>
    <row r="334" spans="1:10" x14ac:dyDescent="0.3">
      <c r="A334" s="44" t="s">
        <v>722</v>
      </c>
      <c r="B334" s="40" t="s">
        <v>812</v>
      </c>
      <c r="C334" s="38" t="s">
        <v>726</v>
      </c>
      <c r="D334" s="11" t="s">
        <v>553</v>
      </c>
      <c r="E334" s="11" t="s">
        <v>1195</v>
      </c>
      <c r="F334" s="13">
        <v>22</v>
      </c>
      <c r="G334" s="13" t="str">
        <f t="shared" si="24"/>
        <v xml:space="preserve">COMPLETE_YN CHAR(1) DEFAULT 'N', </v>
      </c>
      <c r="H334" s="11"/>
      <c r="I334" s="49"/>
      <c r="J334" s="56"/>
    </row>
    <row r="335" spans="1:10" x14ac:dyDescent="0.3">
      <c r="A335" s="44" t="s">
        <v>722</v>
      </c>
      <c r="B335" s="40" t="s">
        <v>812</v>
      </c>
      <c r="C335" s="38" t="s">
        <v>1196</v>
      </c>
      <c r="D335" s="11" t="s">
        <v>533</v>
      </c>
      <c r="E335" s="11" t="s">
        <v>1197</v>
      </c>
      <c r="F335" s="13">
        <v>22</v>
      </c>
      <c r="G335" s="13" t="str">
        <f t="shared" ref="G335" si="26">IF(F335=0,"CREATE TABLE "&amp;A335&amp;" ( ",IF(F335=100,C335&amp;" );",IF(F335=200,"ALTER TABLE "&amp;A335&amp;" ADD INDEX "&amp;A335&amp;"_IDX"&amp;C335&amp;"("&amp;D335&amp;");",C335&amp;" "&amp;D335&amp;", ")))</f>
        <v xml:space="preserve">POSTSCRIPT_YN CHAR(1) DEFAULT 'N', </v>
      </c>
      <c r="H335" s="11"/>
      <c r="I335" s="49"/>
      <c r="J335" s="56"/>
    </row>
    <row r="336" spans="1:10" x14ac:dyDescent="0.3">
      <c r="A336" s="44" t="s">
        <v>722</v>
      </c>
      <c r="B336" s="40" t="s">
        <v>812</v>
      </c>
      <c r="C336" s="38" t="s">
        <v>977</v>
      </c>
      <c r="D336" s="11" t="s">
        <v>77</v>
      </c>
      <c r="E336" s="11" t="s">
        <v>70</v>
      </c>
      <c r="F336" s="13">
        <v>24</v>
      </c>
      <c r="G336" s="13" t="str">
        <f t="shared" si="24"/>
        <v xml:space="preserve">CREATE_DATE DATETIME, </v>
      </c>
      <c r="H336" s="11"/>
      <c r="I336" s="49"/>
      <c r="J336" s="56"/>
    </row>
    <row r="337" spans="1:10" x14ac:dyDescent="0.3">
      <c r="A337" s="44" t="s">
        <v>722</v>
      </c>
      <c r="B337" s="40" t="s">
        <v>812</v>
      </c>
      <c r="C337" s="38" t="s">
        <v>68</v>
      </c>
      <c r="D337" s="11" t="s">
        <v>74</v>
      </c>
      <c r="E337" s="11" t="s">
        <v>71</v>
      </c>
      <c r="F337" s="13">
        <v>25</v>
      </c>
      <c r="G337" s="13" t="str">
        <f t="shared" si="24"/>
        <v xml:space="preserve">CREATE_USER VARCHAR(15), </v>
      </c>
      <c r="H337" s="11"/>
      <c r="I337" s="49"/>
      <c r="J337" s="56"/>
    </row>
    <row r="338" spans="1:10" x14ac:dyDescent="0.3">
      <c r="A338" s="44" t="s">
        <v>722</v>
      </c>
      <c r="B338" s="40" t="s">
        <v>812</v>
      </c>
      <c r="C338" s="38" t="s">
        <v>67</v>
      </c>
      <c r="D338" s="11" t="s">
        <v>77</v>
      </c>
      <c r="E338" s="11" t="s">
        <v>72</v>
      </c>
      <c r="F338" s="13">
        <v>26</v>
      </c>
      <c r="G338" s="13" t="str">
        <f t="shared" si="24"/>
        <v xml:space="preserve">UPDATE_DATE DATETIME, </v>
      </c>
      <c r="H338" s="11"/>
      <c r="I338" s="49"/>
      <c r="J338" s="56"/>
    </row>
    <row r="339" spans="1:10" x14ac:dyDescent="0.3">
      <c r="A339" s="44" t="s">
        <v>722</v>
      </c>
      <c r="B339" s="40" t="s">
        <v>812</v>
      </c>
      <c r="C339" s="38" t="s">
        <v>69</v>
      </c>
      <c r="D339" s="11" t="s">
        <v>74</v>
      </c>
      <c r="E339" s="11" t="s">
        <v>73</v>
      </c>
      <c r="F339" s="13">
        <v>27</v>
      </c>
      <c r="G339" s="13" t="str">
        <f t="shared" si="24"/>
        <v xml:space="preserve">UPDATE_USER VARCHAR(15), </v>
      </c>
      <c r="H339" s="11"/>
      <c r="I339" s="49"/>
      <c r="J339" s="56"/>
    </row>
    <row r="340" spans="1:10" x14ac:dyDescent="0.3">
      <c r="A340" s="44" t="s">
        <v>722</v>
      </c>
      <c r="B340" s="40" t="s">
        <v>812</v>
      </c>
      <c r="C340" s="38" t="s">
        <v>85</v>
      </c>
      <c r="D340" s="11"/>
      <c r="E340" s="11"/>
      <c r="F340" s="13">
        <v>100</v>
      </c>
      <c r="G340" s="13" t="str">
        <f t="shared" si="24"/>
        <v>PRIMARY KEY(COURSE_ID,USER_ID) );</v>
      </c>
      <c r="H340" s="11"/>
      <c r="I340" s="49"/>
      <c r="J340" s="56"/>
    </row>
    <row r="341" spans="1:10" x14ac:dyDescent="0.3">
      <c r="A341" s="19" t="s">
        <v>724</v>
      </c>
      <c r="B341" s="41" t="s">
        <v>805</v>
      </c>
      <c r="C341" s="35"/>
      <c r="D341" s="13"/>
      <c r="E341" s="13"/>
      <c r="F341" s="13">
        <v>0</v>
      </c>
      <c r="G341" s="13" t="str">
        <f t="shared" si="24"/>
        <v xml:space="preserve">CREATE TABLE COURSE_EXAM ( </v>
      </c>
      <c r="H341" s="13"/>
      <c r="I341" s="26"/>
    </row>
    <row r="342" spans="1:10" x14ac:dyDescent="0.3">
      <c r="A342" s="19" t="s">
        <v>724</v>
      </c>
      <c r="B342" s="41" t="s">
        <v>805</v>
      </c>
      <c r="C342" s="35" t="s">
        <v>725</v>
      </c>
      <c r="D342" s="13" t="s">
        <v>143</v>
      </c>
      <c r="E342" s="17" t="s">
        <v>5</v>
      </c>
      <c r="F342" s="13">
        <v>1</v>
      </c>
      <c r="G342" s="13" t="str">
        <f t="shared" si="24"/>
        <v xml:space="preserve">COURSE_CODE VARCHAR(10), </v>
      </c>
      <c r="H342" s="13"/>
      <c r="I342" s="26"/>
    </row>
    <row r="343" spans="1:10" x14ac:dyDescent="0.3">
      <c r="A343" s="19" t="s">
        <v>724</v>
      </c>
      <c r="B343" s="41" t="s">
        <v>805</v>
      </c>
      <c r="C343" s="35" t="s">
        <v>466</v>
      </c>
      <c r="D343" s="13" t="s">
        <v>474</v>
      </c>
      <c r="E343" s="17" t="s">
        <v>479</v>
      </c>
      <c r="F343" s="13">
        <v>2</v>
      </c>
      <c r="G343" s="13" t="str">
        <f t="shared" si="24"/>
        <v xml:space="preserve">SEQ INT, </v>
      </c>
      <c r="H343" s="13"/>
      <c r="I343" s="26"/>
    </row>
    <row r="344" spans="1:10" ht="24" x14ac:dyDescent="0.3">
      <c r="A344" s="19" t="s">
        <v>724</v>
      </c>
      <c r="B344" s="41" t="s">
        <v>805</v>
      </c>
      <c r="C344" s="35" t="s">
        <v>468</v>
      </c>
      <c r="D344" s="13" t="s">
        <v>475</v>
      </c>
      <c r="E344" s="17" t="s">
        <v>480</v>
      </c>
      <c r="F344" s="13">
        <v>3</v>
      </c>
      <c r="G344" s="13" t="str">
        <f t="shared" si="24"/>
        <v xml:space="preserve">TYPE CHAR(1), </v>
      </c>
      <c r="H344" s="19" t="s">
        <v>481</v>
      </c>
      <c r="I344" s="26"/>
    </row>
    <row r="345" spans="1:10" x14ac:dyDescent="0.3">
      <c r="A345" s="19" t="s">
        <v>724</v>
      </c>
      <c r="B345" s="41" t="s">
        <v>805</v>
      </c>
      <c r="C345" s="35" t="s">
        <v>467</v>
      </c>
      <c r="D345" s="13" t="s">
        <v>477</v>
      </c>
      <c r="E345" s="17" t="s">
        <v>482</v>
      </c>
      <c r="F345" s="13">
        <v>4</v>
      </c>
      <c r="G345" s="13" t="str">
        <f t="shared" si="24"/>
        <v xml:space="preserve">QUESTION VARCHAR(400), </v>
      </c>
      <c r="H345" s="13"/>
      <c r="I345" s="26"/>
    </row>
    <row r="346" spans="1:10" x14ac:dyDescent="0.3">
      <c r="A346" s="19" t="s">
        <v>724</v>
      </c>
      <c r="B346" s="41" t="s">
        <v>805</v>
      </c>
      <c r="C346" s="35" t="s">
        <v>469</v>
      </c>
      <c r="D346" s="13" t="s">
        <v>476</v>
      </c>
      <c r="E346" s="17" t="s">
        <v>483</v>
      </c>
      <c r="F346" s="13">
        <v>5</v>
      </c>
      <c r="G346" s="13" t="str">
        <f t="shared" si="24"/>
        <v xml:space="preserve">QA1 VARCHAR(200), </v>
      </c>
      <c r="H346" s="13"/>
      <c r="I346" s="26"/>
    </row>
    <row r="347" spans="1:10" x14ac:dyDescent="0.3">
      <c r="A347" s="19" t="s">
        <v>724</v>
      </c>
      <c r="B347" s="41" t="s">
        <v>805</v>
      </c>
      <c r="C347" s="35" t="s">
        <v>470</v>
      </c>
      <c r="D347" s="13" t="s">
        <v>476</v>
      </c>
      <c r="E347" s="17" t="s">
        <v>484</v>
      </c>
      <c r="F347" s="13">
        <v>6</v>
      </c>
      <c r="G347" s="13" t="str">
        <f t="shared" si="24"/>
        <v xml:space="preserve">QA2 VARCHAR(200), </v>
      </c>
      <c r="H347" s="13"/>
      <c r="I347" s="26"/>
    </row>
    <row r="348" spans="1:10" x14ac:dyDescent="0.3">
      <c r="A348" s="19" t="s">
        <v>724</v>
      </c>
      <c r="B348" s="41" t="s">
        <v>805</v>
      </c>
      <c r="C348" s="35" t="s">
        <v>471</v>
      </c>
      <c r="D348" s="13" t="s">
        <v>476</v>
      </c>
      <c r="E348" s="17" t="s">
        <v>485</v>
      </c>
      <c r="F348" s="13">
        <v>7</v>
      </c>
      <c r="G348" s="13" t="str">
        <f t="shared" si="24"/>
        <v xml:space="preserve">QA3 VARCHAR(200), </v>
      </c>
      <c r="H348" s="13"/>
      <c r="I348" s="26"/>
    </row>
    <row r="349" spans="1:10" x14ac:dyDescent="0.3">
      <c r="A349" s="19" t="s">
        <v>724</v>
      </c>
      <c r="B349" s="41" t="s">
        <v>805</v>
      </c>
      <c r="C349" s="35" t="s">
        <v>472</v>
      </c>
      <c r="D349" s="13" t="s">
        <v>476</v>
      </c>
      <c r="E349" s="17" t="s">
        <v>486</v>
      </c>
      <c r="F349" s="13">
        <v>8</v>
      </c>
      <c r="G349" s="13" t="str">
        <f t="shared" si="24"/>
        <v xml:space="preserve">QA4 VARCHAR(200), </v>
      </c>
      <c r="H349" s="13"/>
      <c r="I349" s="26"/>
    </row>
    <row r="350" spans="1:10" x14ac:dyDescent="0.3">
      <c r="A350" s="19" t="s">
        <v>724</v>
      </c>
      <c r="B350" s="41" t="s">
        <v>805</v>
      </c>
      <c r="C350" s="35" t="s">
        <v>473</v>
      </c>
      <c r="D350" s="13" t="s">
        <v>478</v>
      </c>
      <c r="E350" s="17" t="s">
        <v>487</v>
      </c>
      <c r="F350" s="13">
        <v>9</v>
      </c>
      <c r="G350" s="13" t="str">
        <f t="shared" si="24"/>
        <v xml:space="preserve">ANSWER VARCHAR(100), </v>
      </c>
      <c r="H350" s="13"/>
      <c r="I350" s="26"/>
    </row>
    <row r="351" spans="1:10" x14ac:dyDescent="0.3">
      <c r="A351" s="19" t="s">
        <v>724</v>
      </c>
      <c r="B351" s="41" t="s">
        <v>805</v>
      </c>
      <c r="C351" s="35" t="s">
        <v>1061</v>
      </c>
      <c r="D351" s="13" t="s">
        <v>690</v>
      </c>
      <c r="E351" s="17" t="s">
        <v>1062</v>
      </c>
      <c r="F351" s="13">
        <v>9</v>
      </c>
      <c r="G351" s="13" t="str">
        <f t="shared" ref="G351" si="27">IF(F351=0,"CREATE TABLE "&amp;A351&amp;" ( ",IF(F351=100,C351&amp;" );",IF(F351=200,"ALTER TABLE "&amp;A351&amp;" ADD INDEX "&amp;A351&amp;"_IDX"&amp;C351&amp;"("&amp;D351&amp;");",C351&amp;" "&amp;D351&amp;", ")))</f>
        <v xml:space="preserve">ANSWER_DESC VARCHAR(4000), </v>
      </c>
      <c r="H351" s="13"/>
      <c r="I351" s="26" t="s">
        <v>1063</v>
      </c>
    </row>
    <row r="352" spans="1:10" x14ac:dyDescent="0.3">
      <c r="A352" s="19" t="s">
        <v>724</v>
      </c>
      <c r="B352" s="41" t="s">
        <v>805</v>
      </c>
      <c r="C352" s="35" t="s">
        <v>875</v>
      </c>
      <c r="D352" s="13" t="s">
        <v>78</v>
      </c>
      <c r="E352" s="17" t="s">
        <v>899</v>
      </c>
      <c r="F352" s="13">
        <v>11</v>
      </c>
      <c r="G352" s="13" t="str">
        <f t="shared" si="24"/>
        <v xml:space="preserve">WEEK INT, </v>
      </c>
      <c r="H352" s="13"/>
      <c r="I352" s="26" t="s">
        <v>916</v>
      </c>
    </row>
    <row r="353" spans="1:9" x14ac:dyDescent="0.3">
      <c r="A353" s="19" t="s">
        <v>724</v>
      </c>
      <c r="B353" s="41" t="s">
        <v>805</v>
      </c>
      <c r="C353" s="35" t="s">
        <v>876</v>
      </c>
      <c r="D353" s="13" t="s">
        <v>78</v>
      </c>
      <c r="E353" s="17" t="s">
        <v>900</v>
      </c>
      <c r="F353" s="13">
        <v>12</v>
      </c>
      <c r="G353" s="13" t="str">
        <f t="shared" si="24"/>
        <v xml:space="preserve">LEVEL INT, </v>
      </c>
      <c r="H353" s="13" t="s">
        <v>902</v>
      </c>
      <c r="I353" s="26" t="s">
        <v>916</v>
      </c>
    </row>
    <row r="354" spans="1:9" x14ac:dyDescent="0.3">
      <c r="A354" s="19" t="s">
        <v>724</v>
      </c>
      <c r="B354" s="41" t="s">
        <v>805</v>
      </c>
      <c r="C354" s="35" t="s">
        <v>0</v>
      </c>
      <c r="D354" s="11" t="s">
        <v>494</v>
      </c>
      <c r="E354" s="17" t="s">
        <v>901</v>
      </c>
      <c r="F354" s="13">
        <v>13</v>
      </c>
      <c r="G354" s="13" t="str">
        <f t="shared" si="24"/>
        <v xml:space="preserve">USE_YN CHAR(1) DEFAULT 'Y', </v>
      </c>
      <c r="H354" s="13"/>
      <c r="I354" s="26" t="s">
        <v>916</v>
      </c>
    </row>
    <row r="355" spans="1:9" x14ac:dyDescent="0.3">
      <c r="A355" s="19" t="s">
        <v>724</v>
      </c>
      <c r="B355" s="41" t="s">
        <v>805</v>
      </c>
      <c r="C355" s="35" t="s">
        <v>96</v>
      </c>
      <c r="D355" s="13" t="s">
        <v>449</v>
      </c>
      <c r="E355" s="17" t="s">
        <v>901</v>
      </c>
      <c r="F355" s="13">
        <v>13</v>
      </c>
      <c r="G355" s="13" t="str">
        <f t="shared" ref="G355" si="28">IF(F355=0,"CREATE TABLE "&amp;A355&amp;" ( ",IF(F355=100,C355&amp;" );",IF(F355=200,"ALTER TABLE "&amp;A355&amp;" ADD INDEX "&amp;A355&amp;"_IDX"&amp;C355&amp;"("&amp;D355&amp;");",C355&amp;" "&amp;D355&amp;", ")))</f>
        <v xml:space="preserve">ORD INT DEFAULT 0, </v>
      </c>
      <c r="H355" s="13"/>
      <c r="I355" s="26" t="s">
        <v>916</v>
      </c>
    </row>
    <row r="356" spans="1:9" x14ac:dyDescent="0.3">
      <c r="A356" s="19" t="s">
        <v>724</v>
      </c>
      <c r="B356" s="41" t="s">
        <v>805</v>
      </c>
      <c r="C356" s="35" t="s">
        <v>66</v>
      </c>
      <c r="D356" s="13" t="s">
        <v>77</v>
      </c>
      <c r="E356" s="17" t="s">
        <v>43</v>
      </c>
      <c r="F356" s="13">
        <v>14</v>
      </c>
      <c r="G356" s="13" t="str">
        <f t="shared" si="24"/>
        <v xml:space="preserve">CREATE_DATE DATETIME, </v>
      </c>
      <c r="H356" s="13"/>
      <c r="I356" s="26"/>
    </row>
    <row r="357" spans="1:9" x14ac:dyDescent="0.3">
      <c r="A357" s="19" t="s">
        <v>724</v>
      </c>
      <c r="B357" s="41" t="s">
        <v>805</v>
      </c>
      <c r="C357" s="35" t="s">
        <v>68</v>
      </c>
      <c r="D357" s="13" t="s">
        <v>74</v>
      </c>
      <c r="E357" s="17" t="s">
        <v>71</v>
      </c>
      <c r="F357" s="13">
        <v>15</v>
      </c>
      <c r="G357" s="13" t="str">
        <f t="shared" si="24"/>
        <v xml:space="preserve">CREATE_USER VARCHAR(15), </v>
      </c>
      <c r="H357" s="13"/>
      <c r="I357" s="26"/>
    </row>
    <row r="358" spans="1:9" x14ac:dyDescent="0.3">
      <c r="A358" s="19" t="s">
        <v>724</v>
      </c>
      <c r="B358" s="41" t="s">
        <v>805</v>
      </c>
      <c r="C358" s="35" t="s">
        <v>67</v>
      </c>
      <c r="D358" s="13" t="s">
        <v>77</v>
      </c>
      <c r="E358" s="17" t="s">
        <v>53</v>
      </c>
      <c r="F358" s="13">
        <v>16</v>
      </c>
      <c r="G358" s="13" t="str">
        <f t="shared" si="24"/>
        <v xml:space="preserve">UPDATE_DATE DATETIME, </v>
      </c>
      <c r="H358" s="13"/>
      <c r="I358" s="26"/>
    </row>
    <row r="359" spans="1:9" x14ac:dyDescent="0.3">
      <c r="A359" s="19" t="s">
        <v>724</v>
      </c>
      <c r="B359" s="41" t="s">
        <v>805</v>
      </c>
      <c r="C359" s="35" t="s">
        <v>69</v>
      </c>
      <c r="D359" s="13" t="s">
        <v>74</v>
      </c>
      <c r="E359" s="17" t="s">
        <v>73</v>
      </c>
      <c r="F359" s="13">
        <v>17</v>
      </c>
      <c r="G359" s="13" t="str">
        <f t="shared" si="24"/>
        <v xml:space="preserve">UPDATE_USER VARCHAR(15), </v>
      </c>
      <c r="H359" s="13"/>
      <c r="I359" s="26"/>
    </row>
    <row r="360" spans="1:9" x14ac:dyDescent="0.3">
      <c r="A360" s="19" t="s">
        <v>724</v>
      </c>
      <c r="B360" s="41" t="s">
        <v>805</v>
      </c>
      <c r="C360" s="35" t="s">
        <v>488</v>
      </c>
      <c r="D360" s="13"/>
      <c r="E360" s="17"/>
      <c r="F360" s="13">
        <v>100</v>
      </c>
      <c r="G360" s="13" t="str">
        <f t="shared" si="24"/>
        <v>PRIMARY KEY(COURSE_CODE,SEQ) );</v>
      </c>
      <c r="H360" s="13"/>
      <c r="I360" s="26"/>
    </row>
    <row r="361" spans="1:9" x14ac:dyDescent="0.3">
      <c r="A361" s="19" t="s">
        <v>878</v>
      </c>
      <c r="B361" s="41" t="s">
        <v>879</v>
      </c>
      <c r="C361" s="35"/>
      <c r="D361" s="13"/>
      <c r="E361" s="17"/>
      <c r="F361" s="13">
        <v>0</v>
      </c>
      <c r="G361" s="13" t="str">
        <f t="shared" si="24"/>
        <v xml:space="preserve">CREATE TABLE COURSE_EXAM_TYPE ( </v>
      </c>
      <c r="H361" s="13"/>
      <c r="I361" s="26" t="s">
        <v>903</v>
      </c>
    </row>
    <row r="362" spans="1:9" x14ac:dyDescent="0.3">
      <c r="A362" s="19" t="s">
        <v>878</v>
      </c>
      <c r="B362" s="41" t="s">
        <v>879</v>
      </c>
      <c r="C362" s="35" t="s">
        <v>49</v>
      </c>
      <c r="D362" s="13" t="s">
        <v>100</v>
      </c>
      <c r="E362" s="17"/>
      <c r="F362" s="13">
        <v>1</v>
      </c>
      <c r="G362" s="13" t="str">
        <f t="shared" si="24"/>
        <v xml:space="preserve">SEQ INT NOT NULL auto_increment, </v>
      </c>
      <c r="H362" s="13"/>
      <c r="I362" s="26" t="s">
        <v>903</v>
      </c>
    </row>
    <row r="363" spans="1:9" x14ac:dyDescent="0.3">
      <c r="A363" s="19" t="s">
        <v>878</v>
      </c>
      <c r="B363" s="41" t="s">
        <v>879</v>
      </c>
      <c r="C363" s="35" t="s">
        <v>725</v>
      </c>
      <c r="D363" s="13" t="s">
        <v>143</v>
      </c>
      <c r="E363" s="17"/>
      <c r="F363" s="13">
        <v>2</v>
      </c>
      <c r="G363" s="13" t="str">
        <f t="shared" si="24"/>
        <v xml:space="preserve">COURSE_CODE VARCHAR(10), </v>
      </c>
      <c r="H363" s="13"/>
      <c r="I363" s="26" t="s">
        <v>903</v>
      </c>
    </row>
    <row r="364" spans="1:9" x14ac:dyDescent="0.3">
      <c r="A364" s="19" t="s">
        <v>878</v>
      </c>
      <c r="B364" s="41" t="s">
        <v>879</v>
      </c>
      <c r="C364" s="35" t="s">
        <v>881</v>
      </c>
      <c r="D364" s="13" t="s">
        <v>477</v>
      </c>
      <c r="E364" s="17" t="s">
        <v>943</v>
      </c>
      <c r="F364" s="13">
        <v>3</v>
      </c>
      <c r="G364" s="13" t="str">
        <f t="shared" si="24"/>
        <v xml:space="preserve">TYPE_NAME VARCHAR(400), </v>
      </c>
      <c r="H364" s="13"/>
      <c r="I364" s="26" t="s">
        <v>903</v>
      </c>
    </row>
    <row r="365" spans="1:9" x14ac:dyDescent="0.3">
      <c r="A365" s="19" t="s">
        <v>878</v>
      </c>
      <c r="B365" s="41" t="s">
        <v>879</v>
      </c>
      <c r="C365" s="35" t="s">
        <v>904</v>
      </c>
      <c r="D365" s="13" t="s">
        <v>78</v>
      </c>
      <c r="E365" s="17" t="s">
        <v>905</v>
      </c>
      <c r="F365" s="13">
        <v>4</v>
      </c>
      <c r="G365" s="13" t="str">
        <f t="shared" si="24"/>
        <v xml:space="preserve">QUESTION_CNT INT, </v>
      </c>
      <c r="H365" s="13"/>
      <c r="I365" s="26" t="s">
        <v>903</v>
      </c>
    </row>
    <row r="366" spans="1:9" x14ac:dyDescent="0.3">
      <c r="A366" s="19" t="s">
        <v>878</v>
      </c>
      <c r="B366" s="41" t="s">
        <v>879</v>
      </c>
      <c r="C366" s="35" t="s">
        <v>0</v>
      </c>
      <c r="D366" s="11" t="s">
        <v>494</v>
      </c>
      <c r="E366" s="17" t="s">
        <v>493</v>
      </c>
      <c r="F366" s="13">
        <v>5</v>
      </c>
      <c r="G366" s="13" t="str">
        <f t="shared" si="24"/>
        <v xml:space="preserve">USE_YN CHAR(1) DEFAULT 'Y', </v>
      </c>
      <c r="H366" s="13"/>
      <c r="I366" s="26" t="s">
        <v>903</v>
      </c>
    </row>
    <row r="367" spans="1:9" x14ac:dyDescent="0.3">
      <c r="A367" s="19" t="s">
        <v>878</v>
      </c>
      <c r="B367" s="41" t="s">
        <v>879</v>
      </c>
      <c r="C367" s="35" t="s">
        <v>944</v>
      </c>
      <c r="D367" s="13" t="s">
        <v>78</v>
      </c>
      <c r="E367" s="17" t="s">
        <v>946</v>
      </c>
      <c r="F367" s="13">
        <v>6</v>
      </c>
      <c r="G367" s="13" t="str">
        <f t="shared" si="24"/>
        <v xml:space="preserve">TOTAL_RATIO INT, </v>
      </c>
      <c r="H367" s="13"/>
      <c r="I367" s="26" t="s">
        <v>941</v>
      </c>
    </row>
    <row r="368" spans="1:9" x14ac:dyDescent="0.3">
      <c r="A368" s="19" t="s">
        <v>878</v>
      </c>
      <c r="B368" s="41" t="s">
        <v>879</v>
      </c>
      <c r="C368" s="35" t="s">
        <v>945</v>
      </c>
      <c r="D368" s="13" t="s">
        <v>78</v>
      </c>
      <c r="E368" s="17" t="s">
        <v>947</v>
      </c>
      <c r="F368" s="13">
        <v>7</v>
      </c>
      <c r="G368" s="13" t="str">
        <f t="shared" si="24"/>
        <v xml:space="preserve">WEEK_RATIO INT, </v>
      </c>
      <c r="H368" s="13"/>
      <c r="I368" s="26" t="s">
        <v>941</v>
      </c>
    </row>
    <row r="369" spans="1:9" x14ac:dyDescent="0.3">
      <c r="A369" s="19" t="s">
        <v>878</v>
      </c>
      <c r="B369" s="41" t="s">
        <v>879</v>
      </c>
      <c r="C369" s="35" t="s">
        <v>66</v>
      </c>
      <c r="D369" s="13" t="s">
        <v>77</v>
      </c>
      <c r="E369" s="17" t="s">
        <v>43</v>
      </c>
      <c r="F369" s="13">
        <v>8</v>
      </c>
      <c r="G369" s="13" t="str">
        <f t="shared" ref="G369:G372" si="29">IF(F369=0,"CREATE TABLE "&amp;A369&amp;" ( ",IF(F369=100,C369&amp;" );",IF(F369=200,"ALTER TABLE "&amp;A369&amp;" ADD INDEX "&amp;A369&amp;"_IDX"&amp;C369&amp;"("&amp;D369&amp;");",C369&amp;" "&amp;D369&amp;", ")))</f>
        <v xml:space="preserve">CREATE_DATE DATETIME, </v>
      </c>
      <c r="H369" s="13"/>
      <c r="I369" s="26" t="s">
        <v>903</v>
      </c>
    </row>
    <row r="370" spans="1:9" x14ac:dyDescent="0.3">
      <c r="A370" s="19" t="s">
        <v>878</v>
      </c>
      <c r="B370" s="41" t="s">
        <v>879</v>
      </c>
      <c r="C370" s="35" t="s">
        <v>68</v>
      </c>
      <c r="D370" s="13" t="s">
        <v>74</v>
      </c>
      <c r="E370" s="17" t="s">
        <v>71</v>
      </c>
      <c r="F370" s="13">
        <v>9</v>
      </c>
      <c r="G370" s="13" t="str">
        <f t="shared" si="29"/>
        <v xml:space="preserve">CREATE_USER VARCHAR(15), </v>
      </c>
      <c r="H370" s="13"/>
      <c r="I370" s="26" t="s">
        <v>903</v>
      </c>
    </row>
    <row r="371" spans="1:9" x14ac:dyDescent="0.3">
      <c r="A371" s="19" t="s">
        <v>878</v>
      </c>
      <c r="B371" s="41" t="s">
        <v>879</v>
      </c>
      <c r="C371" s="35" t="s">
        <v>67</v>
      </c>
      <c r="D371" s="13" t="s">
        <v>77</v>
      </c>
      <c r="E371" s="17" t="s">
        <v>53</v>
      </c>
      <c r="F371" s="13">
        <v>10</v>
      </c>
      <c r="G371" s="13" t="str">
        <f t="shared" si="29"/>
        <v xml:space="preserve">UPDATE_DATE DATETIME, </v>
      </c>
      <c r="H371" s="13"/>
      <c r="I371" s="26" t="s">
        <v>903</v>
      </c>
    </row>
    <row r="372" spans="1:9" x14ac:dyDescent="0.3">
      <c r="A372" s="19" t="s">
        <v>878</v>
      </c>
      <c r="B372" s="41" t="s">
        <v>879</v>
      </c>
      <c r="C372" s="35" t="s">
        <v>69</v>
      </c>
      <c r="D372" s="13" t="s">
        <v>74</v>
      </c>
      <c r="E372" s="17" t="s">
        <v>73</v>
      </c>
      <c r="F372" s="13">
        <v>11</v>
      </c>
      <c r="G372" s="13" t="str">
        <f t="shared" si="29"/>
        <v xml:space="preserve">UPDATE_USER VARCHAR(15), </v>
      </c>
      <c r="H372" s="13"/>
      <c r="I372" s="26" t="s">
        <v>903</v>
      </c>
    </row>
    <row r="373" spans="1:9" x14ac:dyDescent="0.3">
      <c r="A373" s="19" t="s">
        <v>878</v>
      </c>
      <c r="B373" s="41" t="s">
        <v>879</v>
      </c>
      <c r="C373" s="35" t="s">
        <v>123</v>
      </c>
      <c r="D373" s="13"/>
      <c r="E373" s="17"/>
      <c r="F373" s="13">
        <v>100</v>
      </c>
      <c r="G373" s="13" t="str">
        <f t="shared" si="24"/>
        <v>PRIMARY KEY(SEQ) );</v>
      </c>
      <c r="H373" s="13"/>
      <c r="I373" s="26" t="s">
        <v>903</v>
      </c>
    </row>
    <row r="374" spans="1:9" x14ac:dyDescent="0.3">
      <c r="A374" s="19" t="s">
        <v>925</v>
      </c>
      <c r="B374" s="41" t="s">
        <v>924</v>
      </c>
      <c r="C374" s="35"/>
      <c r="D374" s="13"/>
      <c r="E374" s="17"/>
      <c r="F374" s="13">
        <v>0</v>
      </c>
      <c r="G374" s="13" t="str">
        <f t="shared" ref="G374:G380" si="30">IF(F374=0,"CREATE TABLE "&amp;A374&amp;" ( ",IF(F374=100,C374&amp;" );",IF(F374=200,"ALTER TABLE "&amp;A374&amp;" ADD INDEX "&amp;A374&amp;"_IDX"&amp;C374&amp;"("&amp;D374&amp;");",C374&amp;" "&amp;D374&amp;", ")))</f>
        <v xml:space="preserve">CREATE TABLE COURSE_EXAM_TYPE_STANDARD ( </v>
      </c>
      <c r="H374" s="13"/>
      <c r="I374" s="26" t="s">
        <v>916</v>
      </c>
    </row>
    <row r="375" spans="1:9" x14ac:dyDescent="0.3">
      <c r="A375" s="19" t="s">
        <v>925</v>
      </c>
      <c r="B375" s="41" t="s">
        <v>924</v>
      </c>
      <c r="C375" s="35" t="s">
        <v>49</v>
      </c>
      <c r="D375" s="13" t="s">
        <v>100</v>
      </c>
      <c r="E375" s="17"/>
      <c r="F375" s="13">
        <v>1</v>
      </c>
      <c r="G375" s="13" t="str">
        <f t="shared" si="30"/>
        <v xml:space="preserve">SEQ INT NOT NULL auto_increment, </v>
      </c>
      <c r="H375" s="13"/>
      <c r="I375" s="26" t="s">
        <v>916</v>
      </c>
    </row>
    <row r="376" spans="1:9" x14ac:dyDescent="0.3">
      <c r="A376" s="19" t="s">
        <v>925</v>
      </c>
      <c r="B376" s="41" t="s">
        <v>924</v>
      </c>
      <c r="C376" s="35" t="s">
        <v>922</v>
      </c>
      <c r="D376" s="13" t="s">
        <v>78</v>
      </c>
      <c r="E376" s="17" t="s">
        <v>923</v>
      </c>
      <c r="F376" s="13">
        <v>2</v>
      </c>
      <c r="G376" s="13" t="str">
        <f t="shared" si="30"/>
        <v xml:space="preserve">EXAM_TYPE_SEQ INT, </v>
      </c>
      <c r="H376" s="13"/>
      <c r="I376" s="26" t="s">
        <v>916</v>
      </c>
    </row>
    <row r="377" spans="1:9" x14ac:dyDescent="0.3">
      <c r="A377" s="19" t="s">
        <v>925</v>
      </c>
      <c r="B377" s="41" t="s">
        <v>924</v>
      </c>
      <c r="C377" s="35" t="s">
        <v>931</v>
      </c>
      <c r="D377" s="13" t="s">
        <v>950</v>
      </c>
      <c r="E377" s="17" t="s">
        <v>932</v>
      </c>
      <c r="F377" s="13">
        <v>3</v>
      </c>
      <c r="G377" s="13" t="str">
        <f t="shared" si="30"/>
        <v xml:space="preserve">EXAM_KIND VARCHAR(5), </v>
      </c>
      <c r="H377" s="13" t="s">
        <v>949</v>
      </c>
      <c r="I377" s="26"/>
    </row>
    <row r="378" spans="1:9" x14ac:dyDescent="0.3">
      <c r="A378" s="19" t="s">
        <v>925</v>
      </c>
      <c r="B378" s="41" t="s">
        <v>924</v>
      </c>
      <c r="C378" s="35" t="s">
        <v>882</v>
      </c>
      <c r="D378" s="13" t="s">
        <v>78</v>
      </c>
      <c r="E378" s="17"/>
      <c r="F378" s="13">
        <v>4</v>
      </c>
      <c r="G378" s="13" t="str">
        <f t="shared" si="30"/>
        <v xml:space="preserve">WEEK_FROM INT, </v>
      </c>
      <c r="H378" s="13"/>
      <c r="I378" s="26" t="s">
        <v>916</v>
      </c>
    </row>
    <row r="379" spans="1:9" x14ac:dyDescent="0.3">
      <c r="A379" s="19" t="s">
        <v>925</v>
      </c>
      <c r="B379" s="41" t="s">
        <v>924</v>
      </c>
      <c r="C379" s="35" t="s">
        <v>883</v>
      </c>
      <c r="D379" s="13" t="s">
        <v>78</v>
      </c>
      <c r="E379" s="17"/>
      <c r="F379" s="13">
        <v>5</v>
      </c>
      <c r="G379" s="13" t="str">
        <f t="shared" si="30"/>
        <v xml:space="preserve">WEEK_TO INT, </v>
      </c>
      <c r="H379" s="13"/>
      <c r="I379" s="26" t="s">
        <v>916</v>
      </c>
    </row>
    <row r="380" spans="1:9" ht="24" x14ac:dyDescent="0.3">
      <c r="A380" s="19" t="s">
        <v>925</v>
      </c>
      <c r="B380" s="41" t="s">
        <v>924</v>
      </c>
      <c r="C380" s="35" t="s">
        <v>468</v>
      </c>
      <c r="D380" s="13" t="s">
        <v>76</v>
      </c>
      <c r="E380" s="17" t="s">
        <v>188</v>
      </c>
      <c r="F380" s="13">
        <v>6</v>
      </c>
      <c r="G380" s="13" t="str">
        <f t="shared" si="30"/>
        <v xml:space="preserve">TYPE CHAR(1), </v>
      </c>
      <c r="H380" s="19" t="s">
        <v>481</v>
      </c>
      <c r="I380" s="26" t="s">
        <v>941</v>
      </c>
    </row>
    <row r="381" spans="1:9" x14ac:dyDescent="0.3">
      <c r="A381" s="19" t="s">
        <v>925</v>
      </c>
      <c r="B381" s="41" t="s">
        <v>924</v>
      </c>
      <c r="C381" s="17" t="s">
        <v>930</v>
      </c>
      <c r="D381" s="13" t="s">
        <v>78</v>
      </c>
      <c r="E381" s="17" t="s">
        <v>900</v>
      </c>
      <c r="F381" s="13">
        <v>7</v>
      </c>
      <c r="G381" s="13" t="str">
        <f t="shared" ref="G381:G388" si="31">IF(F381=0,"CREATE TABLE "&amp;A381&amp;" ( ",IF(F381=100,C381&amp;" );",IF(F381=200,"ALTER TABLE "&amp;A381&amp;" ADD INDEX "&amp;A381&amp;"_IDX"&amp;C381&amp;"("&amp;D381&amp;");",C381&amp;" "&amp;D381&amp;", ")))</f>
        <v xml:space="preserve">LEVEL INT, </v>
      </c>
      <c r="H381" s="13" t="s">
        <v>902</v>
      </c>
      <c r="I381" s="26" t="s">
        <v>916</v>
      </c>
    </row>
    <row r="382" spans="1:9" x14ac:dyDescent="0.3">
      <c r="A382" s="19" t="s">
        <v>925</v>
      </c>
      <c r="B382" s="41" t="s">
        <v>924</v>
      </c>
      <c r="C382" s="35" t="s">
        <v>904</v>
      </c>
      <c r="D382" s="13" t="s">
        <v>78</v>
      </c>
      <c r="E382" s="17" t="s">
        <v>905</v>
      </c>
      <c r="F382" s="13">
        <v>8</v>
      </c>
      <c r="G382" s="13" t="str">
        <f t="shared" si="31"/>
        <v xml:space="preserve">QUESTION_CNT INT, </v>
      </c>
      <c r="H382" s="13"/>
      <c r="I382" s="26" t="s">
        <v>916</v>
      </c>
    </row>
    <row r="383" spans="1:9" x14ac:dyDescent="0.3">
      <c r="A383" s="19" t="s">
        <v>925</v>
      </c>
      <c r="B383" s="41" t="s">
        <v>924</v>
      </c>
      <c r="C383" s="35" t="s">
        <v>877</v>
      </c>
      <c r="D383" s="11" t="s">
        <v>494</v>
      </c>
      <c r="E383" s="17" t="s">
        <v>901</v>
      </c>
      <c r="F383" s="13">
        <v>9</v>
      </c>
      <c r="G383" s="13" t="str">
        <f t="shared" si="31"/>
        <v xml:space="preserve">USE_YN CHAR(1) DEFAULT 'Y', </v>
      </c>
      <c r="H383" s="13" t="s">
        <v>493</v>
      </c>
      <c r="I383" s="26" t="s">
        <v>916</v>
      </c>
    </row>
    <row r="384" spans="1:9" x14ac:dyDescent="0.3">
      <c r="A384" s="19" t="s">
        <v>925</v>
      </c>
      <c r="B384" s="41" t="s">
        <v>924</v>
      </c>
      <c r="C384" s="35" t="s">
        <v>66</v>
      </c>
      <c r="D384" s="13" t="s">
        <v>77</v>
      </c>
      <c r="E384" s="17" t="s">
        <v>43</v>
      </c>
      <c r="F384" s="13">
        <v>10</v>
      </c>
      <c r="G384" s="13" t="str">
        <f t="shared" si="31"/>
        <v xml:space="preserve">CREATE_DATE DATETIME, </v>
      </c>
      <c r="H384" s="13"/>
      <c r="I384" s="26" t="s">
        <v>916</v>
      </c>
    </row>
    <row r="385" spans="1:9" x14ac:dyDescent="0.3">
      <c r="A385" s="19" t="s">
        <v>925</v>
      </c>
      <c r="B385" s="41" t="s">
        <v>924</v>
      </c>
      <c r="C385" s="35" t="s">
        <v>68</v>
      </c>
      <c r="D385" s="13" t="s">
        <v>74</v>
      </c>
      <c r="E385" s="17" t="s">
        <v>71</v>
      </c>
      <c r="F385" s="13">
        <v>11</v>
      </c>
      <c r="G385" s="13" t="str">
        <f t="shared" si="31"/>
        <v xml:space="preserve">CREATE_USER VARCHAR(15), </v>
      </c>
      <c r="H385" s="13"/>
      <c r="I385" s="26" t="s">
        <v>916</v>
      </c>
    </row>
    <row r="386" spans="1:9" x14ac:dyDescent="0.3">
      <c r="A386" s="19" t="s">
        <v>925</v>
      </c>
      <c r="B386" s="41" t="s">
        <v>924</v>
      </c>
      <c r="C386" s="35" t="s">
        <v>67</v>
      </c>
      <c r="D386" s="13" t="s">
        <v>77</v>
      </c>
      <c r="E386" s="17" t="s">
        <v>53</v>
      </c>
      <c r="F386" s="13">
        <v>12</v>
      </c>
      <c r="G386" s="13" t="str">
        <f t="shared" si="31"/>
        <v xml:space="preserve">UPDATE_DATE DATETIME, </v>
      </c>
      <c r="H386" s="13"/>
      <c r="I386" s="26" t="s">
        <v>916</v>
      </c>
    </row>
    <row r="387" spans="1:9" x14ac:dyDescent="0.3">
      <c r="A387" s="19" t="s">
        <v>925</v>
      </c>
      <c r="B387" s="41" t="s">
        <v>924</v>
      </c>
      <c r="C387" s="35" t="s">
        <v>69</v>
      </c>
      <c r="D387" s="13" t="s">
        <v>74</v>
      </c>
      <c r="E387" s="17" t="s">
        <v>73</v>
      </c>
      <c r="F387" s="13">
        <v>13</v>
      </c>
      <c r="G387" s="13" t="str">
        <f t="shared" si="31"/>
        <v xml:space="preserve">UPDATE_USER VARCHAR(15), </v>
      </c>
      <c r="H387" s="13"/>
      <c r="I387" s="26" t="s">
        <v>916</v>
      </c>
    </row>
    <row r="388" spans="1:9" x14ac:dyDescent="0.3">
      <c r="A388" s="19" t="s">
        <v>925</v>
      </c>
      <c r="B388" s="41" t="s">
        <v>924</v>
      </c>
      <c r="C388" s="35" t="s">
        <v>123</v>
      </c>
      <c r="D388" s="13"/>
      <c r="E388" s="17"/>
      <c r="F388" s="13">
        <v>100</v>
      </c>
      <c r="G388" s="13" t="str">
        <f t="shared" si="31"/>
        <v>PRIMARY KEY(SEQ) );</v>
      </c>
      <c r="H388" s="13"/>
      <c r="I388" s="26" t="s">
        <v>916</v>
      </c>
    </row>
    <row r="389" spans="1:9" x14ac:dyDescent="0.3">
      <c r="A389" s="19" t="s">
        <v>803</v>
      </c>
      <c r="B389" s="41" t="s">
        <v>804</v>
      </c>
      <c r="C389" s="35"/>
      <c r="D389" s="13"/>
      <c r="E389" s="13"/>
      <c r="F389" s="13">
        <v>0</v>
      </c>
      <c r="G389" s="13" t="str">
        <f t="shared" si="24"/>
        <v xml:space="preserve">CREATE TABLE COURSE_MASTER ( </v>
      </c>
      <c r="H389" s="13"/>
      <c r="I389" s="26"/>
    </row>
    <row r="390" spans="1:9" x14ac:dyDescent="0.3">
      <c r="A390" s="19" t="s">
        <v>803</v>
      </c>
      <c r="B390" s="41" t="s">
        <v>804</v>
      </c>
      <c r="C390" s="35" t="s">
        <v>778</v>
      </c>
      <c r="D390" s="13" t="s">
        <v>186</v>
      </c>
      <c r="E390" s="17" t="s">
        <v>5</v>
      </c>
      <c r="F390" s="13">
        <v>1</v>
      </c>
      <c r="G390" s="13" t="str">
        <f t="shared" si="24"/>
        <v xml:space="preserve">COURSE_CODE VARCHAR(10), </v>
      </c>
      <c r="H390" s="13"/>
      <c r="I390" s="26"/>
    </row>
    <row r="391" spans="1:9" x14ac:dyDescent="0.3">
      <c r="A391" s="19" t="s">
        <v>803</v>
      </c>
      <c r="B391" s="41" t="s">
        <v>804</v>
      </c>
      <c r="C391" s="35" t="s">
        <v>175</v>
      </c>
      <c r="D391" s="13" t="s">
        <v>74</v>
      </c>
      <c r="E391" s="17" t="s">
        <v>168</v>
      </c>
      <c r="F391" s="13">
        <v>2</v>
      </c>
      <c r="G391" s="13" t="str">
        <f t="shared" si="24"/>
        <v xml:space="preserve">TUTOR_ID VARCHAR(15), </v>
      </c>
      <c r="H391" s="13"/>
      <c r="I391" s="26"/>
    </row>
    <row r="392" spans="1:9" x14ac:dyDescent="0.3">
      <c r="A392" s="19" t="s">
        <v>803</v>
      </c>
      <c r="B392" s="41" t="s">
        <v>804</v>
      </c>
      <c r="C392" s="35" t="s">
        <v>27</v>
      </c>
      <c r="D392" s="13" t="s">
        <v>170</v>
      </c>
      <c r="E392" s="17" t="s">
        <v>19</v>
      </c>
      <c r="F392" s="13">
        <v>4</v>
      </c>
      <c r="G392" s="13" t="str">
        <f t="shared" si="24"/>
        <v xml:space="preserve">LEARING_GOAL TEXT, </v>
      </c>
      <c r="H392" s="13"/>
      <c r="I392" s="26"/>
    </row>
    <row r="393" spans="1:9" x14ac:dyDescent="0.3">
      <c r="A393" s="19" t="s">
        <v>803</v>
      </c>
      <c r="B393" s="41" t="s">
        <v>804</v>
      </c>
      <c r="C393" s="35" t="s">
        <v>28</v>
      </c>
      <c r="D393" s="13" t="s">
        <v>170</v>
      </c>
      <c r="E393" s="17" t="s">
        <v>20</v>
      </c>
      <c r="F393" s="13">
        <v>5</v>
      </c>
      <c r="G393" s="13" t="str">
        <f t="shared" si="24"/>
        <v xml:space="preserve">LEARING_CONTENT TEXT, </v>
      </c>
      <c r="H393" s="13"/>
      <c r="I393" s="26"/>
    </row>
    <row r="394" spans="1:9" x14ac:dyDescent="0.3">
      <c r="A394" s="19" t="s">
        <v>803</v>
      </c>
      <c r="B394" s="41" t="s">
        <v>804</v>
      </c>
      <c r="C394" s="35" t="s">
        <v>29</v>
      </c>
      <c r="D394" s="13" t="s">
        <v>170</v>
      </c>
      <c r="E394" s="17" t="s">
        <v>21</v>
      </c>
      <c r="F394" s="13">
        <v>6</v>
      </c>
      <c r="G394" s="13" t="str">
        <f t="shared" si="24"/>
        <v xml:space="preserve">EVAL_METHOD TEXT, </v>
      </c>
      <c r="H394" s="13"/>
      <c r="I394" s="26"/>
    </row>
    <row r="395" spans="1:9" x14ac:dyDescent="0.3">
      <c r="A395" s="19" t="s">
        <v>803</v>
      </c>
      <c r="B395" s="41" t="s">
        <v>804</v>
      </c>
      <c r="C395" s="35" t="s">
        <v>30</v>
      </c>
      <c r="D395" s="13" t="s">
        <v>170</v>
      </c>
      <c r="E395" s="17" t="s">
        <v>22</v>
      </c>
      <c r="F395" s="13">
        <v>7</v>
      </c>
      <c r="G395" s="13" t="str">
        <f t="shared" si="24"/>
        <v xml:space="preserve">LEARING_TARGET TEXT, </v>
      </c>
      <c r="H395" s="13"/>
      <c r="I395" s="26"/>
    </row>
    <row r="396" spans="1:9" x14ac:dyDescent="0.3">
      <c r="A396" s="19" t="s">
        <v>803</v>
      </c>
      <c r="B396" s="41" t="s">
        <v>804</v>
      </c>
      <c r="C396" s="35" t="s">
        <v>375</v>
      </c>
      <c r="D396" s="13" t="s">
        <v>170</v>
      </c>
      <c r="E396" s="17" t="s">
        <v>376</v>
      </c>
      <c r="F396" s="13">
        <v>8</v>
      </c>
      <c r="G396" s="13" t="str">
        <f t="shared" si="24"/>
        <v xml:space="preserve">LEARING_COST TEXT, </v>
      </c>
      <c r="H396" s="13"/>
      <c r="I396" s="26"/>
    </row>
    <row r="397" spans="1:9" x14ac:dyDescent="0.3">
      <c r="A397" s="19" t="s">
        <v>803</v>
      </c>
      <c r="B397" s="41" t="s">
        <v>804</v>
      </c>
      <c r="C397" s="35" t="s">
        <v>440</v>
      </c>
      <c r="D397" s="13" t="s">
        <v>449</v>
      </c>
      <c r="E397" s="17" t="s">
        <v>442</v>
      </c>
      <c r="F397" s="13">
        <v>9</v>
      </c>
      <c r="G397" s="13" t="str">
        <f t="shared" si="24"/>
        <v xml:space="preserve">COURSE_COST INT DEFAULT 0, </v>
      </c>
      <c r="H397" s="13"/>
      <c r="I397" s="26"/>
    </row>
    <row r="398" spans="1:9" x14ac:dyDescent="0.3">
      <c r="A398" s="19" t="s">
        <v>803</v>
      </c>
      <c r="B398" s="41" t="s">
        <v>804</v>
      </c>
      <c r="C398" s="35" t="s">
        <v>703</v>
      </c>
      <c r="D398" s="13" t="s">
        <v>701</v>
      </c>
      <c r="E398" s="17" t="s">
        <v>702</v>
      </c>
      <c r="F398" s="13">
        <v>10</v>
      </c>
      <c r="G398" s="13" t="str">
        <f t="shared" si="24"/>
        <v xml:space="preserve">WEEK_COST_YN CHAR(1) DEFAULT 'N', </v>
      </c>
      <c r="H398" s="13"/>
      <c r="I398" s="26"/>
    </row>
    <row r="399" spans="1:9" x14ac:dyDescent="0.3">
      <c r="A399" s="19" t="s">
        <v>803</v>
      </c>
      <c r="B399" s="41" t="s">
        <v>804</v>
      </c>
      <c r="C399" s="35" t="s">
        <v>920</v>
      </c>
      <c r="D399" s="13" t="s">
        <v>550</v>
      </c>
      <c r="E399" s="17" t="s">
        <v>23</v>
      </c>
      <c r="F399" s="13">
        <v>11</v>
      </c>
      <c r="G399" s="13" t="str">
        <f t="shared" si="24"/>
        <v xml:space="preserve">REPORT_RATE INT DEFAULT 0, </v>
      </c>
      <c r="H399" s="13"/>
      <c r="I399" s="26"/>
    </row>
    <row r="400" spans="1:9" x14ac:dyDescent="0.3">
      <c r="A400" s="19" t="s">
        <v>803</v>
      </c>
      <c r="B400" s="41" t="s">
        <v>804</v>
      </c>
      <c r="C400" s="35" t="s">
        <v>32</v>
      </c>
      <c r="D400" s="13" t="s">
        <v>550</v>
      </c>
      <c r="E400" s="17" t="s">
        <v>24</v>
      </c>
      <c r="F400" s="13">
        <v>12</v>
      </c>
      <c r="G400" s="13" t="str">
        <f t="shared" si="24"/>
        <v xml:space="preserve">EXAM_RATE INT DEFAULT 0, </v>
      </c>
      <c r="H400" s="13"/>
      <c r="I400" s="26"/>
    </row>
    <row r="401" spans="1:9" x14ac:dyDescent="0.3">
      <c r="A401" s="19" t="s">
        <v>803</v>
      </c>
      <c r="B401" s="41" t="s">
        <v>804</v>
      </c>
      <c r="C401" s="35" t="s">
        <v>921</v>
      </c>
      <c r="D401" s="13" t="s">
        <v>550</v>
      </c>
      <c r="E401" s="17" t="s">
        <v>25</v>
      </c>
      <c r="F401" s="13">
        <v>13</v>
      </c>
      <c r="G401" s="13" t="str">
        <f t="shared" si="24"/>
        <v xml:space="preserve">DISCUSSION_RATE INT DEFAULT 0, </v>
      </c>
      <c r="H401" s="13"/>
      <c r="I401" s="26"/>
    </row>
    <row r="402" spans="1:9" x14ac:dyDescent="0.3">
      <c r="A402" s="19" t="s">
        <v>803</v>
      </c>
      <c r="B402" s="41" t="s">
        <v>804</v>
      </c>
      <c r="C402" s="35" t="s">
        <v>90</v>
      </c>
      <c r="D402" s="13" t="s">
        <v>550</v>
      </c>
      <c r="E402" s="17" t="s">
        <v>26</v>
      </c>
      <c r="F402" s="13">
        <v>14</v>
      </c>
      <c r="G402" s="13" t="str">
        <f t="shared" si="24"/>
        <v xml:space="preserve">PROGRESS_RATE INT DEFAULT 0, </v>
      </c>
      <c r="H402" s="13"/>
      <c r="I402" s="26"/>
    </row>
    <row r="403" spans="1:9" x14ac:dyDescent="0.3">
      <c r="A403" s="19" t="s">
        <v>803</v>
      </c>
      <c r="B403" s="41" t="s">
        <v>804</v>
      </c>
      <c r="C403" s="35" t="s">
        <v>699</v>
      </c>
      <c r="D403" s="13" t="s">
        <v>701</v>
      </c>
      <c r="E403" s="17" t="s">
        <v>700</v>
      </c>
      <c r="F403" s="13">
        <v>15</v>
      </c>
      <c r="G403" s="13" t="str">
        <f t="shared" si="24"/>
        <v xml:space="preserve">PROMOTION_VIDEO_YN CHAR(1) DEFAULT 'N', </v>
      </c>
      <c r="H403" s="13"/>
      <c r="I403" s="26"/>
    </row>
    <row r="404" spans="1:9" x14ac:dyDescent="0.3">
      <c r="A404" s="19" t="s">
        <v>803</v>
      </c>
      <c r="B404" s="41" t="s">
        <v>804</v>
      </c>
      <c r="C404" s="35" t="s">
        <v>1077</v>
      </c>
      <c r="D404" s="13" t="s">
        <v>449</v>
      </c>
      <c r="E404" s="17" t="s">
        <v>1084</v>
      </c>
      <c r="F404" s="13">
        <v>16</v>
      </c>
      <c r="G404" s="13" t="str">
        <f t="shared" si="24"/>
        <v xml:space="preserve">CP_COST_RATE INT DEFAULT 0, </v>
      </c>
      <c r="H404" s="13"/>
      <c r="I404" s="26"/>
    </row>
    <row r="405" spans="1:9" x14ac:dyDescent="0.3">
      <c r="A405" s="19" t="s">
        <v>803</v>
      </c>
      <c r="B405" s="41" t="s">
        <v>804</v>
      </c>
      <c r="C405" s="35" t="s">
        <v>1078</v>
      </c>
      <c r="D405" s="13" t="s">
        <v>449</v>
      </c>
      <c r="E405" s="17" t="s">
        <v>1083</v>
      </c>
      <c r="F405" s="13">
        <v>17</v>
      </c>
      <c r="G405" s="13" t="str">
        <f t="shared" si="24"/>
        <v xml:space="preserve">TEACHER_COST_RATE INT DEFAULT 0, </v>
      </c>
      <c r="H405" s="13"/>
      <c r="I405" s="26"/>
    </row>
    <row r="406" spans="1:9" x14ac:dyDescent="0.3">
      <c r="A406" s="19" t="s">
        <v>803</v>
      </c>
      <c r="B406" s="41" t="s">
        <v>804</v>
      </c>
      <c r="C406" s="35" t="s">
        <v>1079</v>
      </c>
      <c r="D406" s="13" t="s">
        <v>449</v>
      </c>
      <c r="E406" s="17" t="s">
        <v>1086</v>
      </c>
      <c r="F406" s="13">
        <v>18</v>
      </c>
      <c r="G406" s="13" t="str">
        <f t="shared" si="24"/>
        <v xml:space="preserve">REPORT_COST INT DEFAULT 0, </v>
      </c>
      <c r="H406" s="13"/>
      <c r="I406" s="26"/>
    </row>
    <row r="407" spans="1:9" x14ac:dyDescent="0.3">
      <c r="A407" s="19" t="s">
        <v>803</v>
      </c>
      <c r="B407" s="41" t="s">
        <v>804</v>
      </c>
      <c r="C407" s="35" t="s">
        <v>1080</v>
      </c>
      <c r="D407" s="13" t="s">
        <v>449</v>
      </c>
      <c r="E407" s="17" t="s">
        <v>1085</v>
      </c>
      <c r="F407" s="13">
        <v>19</v>
      </c>
      <c r="G407" s="13" t="str">
        <f t="shared" si="24"/>
        <v xml:space="preserve">EVAL_COST INT DEFAULT 0, </v>
      </c>
      <c r="H407" s="13"/>
      <c r="I407" s="26"/>
    </row>
    <row r="408" spans="1:9" x14ac:dyDescent="0.3">
      <c r="A408" s="19" t="s">
        <v>803</v>
      </c>
      <c r="B408" s="41" t="s">
        <v>804</v>
      </c>
      <c r="C408" s="35" t="s">
        <v>1081</v>
      </c>
      <c r="D408" s="13" t="s">
        <v>449</v>
      </c>
      <c r="E408" s="17" t="s">
        <v>1087</v>
      </c>
      <c r="F408" s="13">
        <v>20</v>
      </c>
      <c r="G408" s="13" t="str">
        <f t="shared" si="24"/>
        <v xml:space="preserve">DATA_COST INT DEFAULT 0, </v>
      </c>
      <c r="H408" s="13"/>
      <c r="I408" s="26"/>
    </row>
    <row r="409" spans="1:9" x14ac:dyDescent="0.3">
      <c r="A409" s="19" t="s">
        <v>803</v>
      </c>
      <c r="B409" s="41" t="s">
        <v>804</v>
      </c>
      <c r="C409" s="35" t="s">
        <v>1082</v>
      </c>
      <c r="D409" s="13" t="s">
        <v>449</v>
      </c>
      <c r="E409" s="17" t="s">
        <v>1088</v>
      </c>
      <c r="F409" s="13">
        <v>21</v>
      </c>
      <c r="G409" s="13" t="str">
        <f t="shared" si="24"/>
        <v xml:space="preserve">ANSWER_COST INT DEFAULT 0, </v>
      </c>
      <c r="H409" s="13"/>
      <c r="I409" s="26"/>
    </row>
    <row r="410" spans="1:9" x14ac:dyDescent="0.3">
      <c r="A410" s="19" t="s">
        <v>803</v>
      </c>
      <c r="B410" s="41" t="s">
        <v>804</v>
      </c>
      <c r="C410" s="35" t="s">
        <v>763</v>
      </c>
      <c r="D410" s="13" t="s">
        <v>701</v>
      </c>
      <c r="E410" s="17" t="s">
        <v>769</v>
      </c>
      <c r="F410" s="13">
        <v>22</v>
      </c>
      <c r="G410" s="13" t="str">
        <f t="shared" si="24"/>
        <v xml:space="preserve">SWF CHAR(1) DEFAULT 'N', </v>
      </c>
      <c r="H410" s="13"/>
      <c r="I410" s="26"/>
    </row>
    <row r="411" spans="1:9" x14ac:dyDescent="0.3">
      <c r="A411" s="19" t="s">
        <v>803</v>
      </c>
      <c r="B411" s="41" t="s">
        <v>804</v>
      </c>
      <c r="C411" s="35" t="s">
        <v>779</v>
      </c>
      <c r="D411" s="13" t="s">
        <v>701</v>
      </c>
      <c r="E411" s="17" t="s">
        <v>771</v>
      </c>
      <c r="F411" s="13">
        <v>23</v>
      </c>
      <c r="G411" s="13" t="str">
        <f t="shared" si="24"/>
        <v xml:space="preserve">B_IMG CHAR(1) DEFAULT 'N', </v>
      </c>
      <c r="H411" s="13"/>
      <c r="I411" s="26"/>
    </row>
    <row r="412" spans="1:9" x14ac:dyDescent="0.3">
      <c r="A412" s="19" t="s">
        <v>803</v>
      </c>
      <c r="B412" s="41" t="s">
        <v>804</v>
      </c>
      <c r="C412" s="35" t="s">
        <v>780</v>
      </c>
      <c r="D412" s="13" t="s">
        <v>701</v>
      </c>
      <c r="E412" s="17" t="s">
        <v>770</v>
      </c>
      <c r="F412" s="13">
        <v>24</v>
      </c>
      <c r="G412" s="13" t="str">
        <f t="shared" si="24"/>
        <v xml:space="preserve">C_IMG CHAR(1) DEFAULT 'N', </v>
      </c>
      <c r="H412" s="13"/>
      <c r="I412" s="26"/>
    </row>
    <row r="413" spans="1:9" ht="11.25" customHeight="1" x14ac:dyDescent="0.3">
      <c r="A413" s="19" t="s">
        <v>803</v>
      </c>
      <c r="B413" s="41" t="s">
        <v>804</v>
      </c>
      <c r="C413" s="35" t="s">
        <v>781</v>
      </c>
      <c r="D413" s="13" t="s">
        <v>701</v>
      </c>
      <c r="E413" s="17" t="s">
        <v>775</v>
      </c>
      <c r="F413" s="13">
        <v>25</v>
      </c>
      <c r="G413" s="13" t="str">
        <f t="shared" si="24"/>
        <v xml:space="preserve">M_IMG1 CHAR(1) DEFAULT 'N', </v>
      </c>
      <c r="H413" s="13"/>
      <c r="I413" s="26"/>
    </row>
    <row r="414" spans="1:9" hidden="1" x14ac:dyDescent="0.3">
      <c r="A414" s="19" t="s">
        <v>803</v>
      </c>
      <c r="B414" s="41" t="s">
        <v>804</v>
      </c>
      <c r="C414" s="35" t="s">
        <v>767</v>
      </c>
      <c r="D414" s="13" t="s">
        <v>701</v>
      </c>
      <c r="E414" s="17" t="s">
        <v>776</v>
      </c>
      <c r="F414" s="13">
        <v>26</v>
      </c>
      <c r="G414" s="13" t="str">
        <f t="shared" si="24"/>
        <v xml:space="preserve">M_IMG2 CHAR(1) DEFAULT 'N', </v>
      </c>
      <c r="H414" s="13"/>
      <c r="I414" s="26"/>
    </row>
    <row r="415" spans="1:9" x14ac:dyDescent="0.3">
      <c r="A415" s="19" t="s">
        <v>803</v>
      </c>
      <c r="B415" s="41" t="s">
        <v>804</v>
      </c>
      <c r="C415" s="35" t="s">
        <v>768</v>
      </c>
      <c r="D415" s="13" t="s">
        <v>701</v>
      </c>
      <c r="E415" s="17" t="s">
        <v>777</v>
      </c>
      <c r="F415" s="13">
        <v>27</v>
      </c>
      <c r="G415" s="13" t="str">
        <f t="shared" si="24"/>
        <v xml:space="preserve">M_IMG3 CHAR(1) DEFAULT 'N', </v>
      </c>
      <c r="H415" s="13"/>
      <c r="I415" s="26"/>
    </row>
    <row r="416" spans="1:9" x14ac:dyDescent="0.3">
      <c r="A416" s="19" t="s">
        <v>803</v>
      </c>
      <c r="B416" s="41" t="s">
        <v>804</v>
      </c>
      <c r="C416" s="35" t="s">
        <v>764</v>
      </c>
      <c r="D416" s="13" t="s">
        <v>701</v>
      </c>
      <c r="E416" s="17" t="s">
        <v>772</v>
      </c>
      <c r="F416" s="13">
        <v>28</v>
      </c>
      <c r="G416" s="13" t="str">
        <f t="shared" si="24"/>
        <v xml:space="preserve">S_IMG1 CHAR(1) DEFAULT 'N', </v>
      </c>
      <c r="H416" s="13"/>
      <c r="I416" s="26"/>
    </row>
    <row r="417" spans="1:9" x14ac:dyDescent="0.3">
      <c r="A417" s="19" t="s">
        <v>803</v>
      </c>
      <c r="B417" s="41" t="s">
        <v>804</v>
      </c>
      <c r="C417" s="35" t="s">
        <v>765</v>
      </c>
      <c r="D417" s="13" t="s">
        <v>701</v>
      </c>
      <c r="E417" s="17" t="s">
        <v>773</v>
      </c>
      <c r="F417" s="13">
        <v>29</v>
      </c>
      <c r="G417" s="13" t="str">
        <f t="shared" si="24"/>
        <v xml:space="preserve">S_IMG2 CHAR(1) DEFAULT 'N', </v>
      </c>
      <c r="H417" s="13"/>
      <c r="I417" s="26"/>
    </row>
    <row r="418" spans="1:9" x14ac:dyDescent="0.3">
      <c r="A418" s="19" t="s">
        <v>803</v>
      </c>
      <c r="B418" s="41" t="s">
        <v>804</v>
      </c>
      <c r="C418" s="35" t="s">
        <v>766</v>
      </c>
      <c r="D418" s="13" t="s">
        <v>701</v>
      </c>
      <c r="E418" s="17" t="s">
        <v>774</v>
      </c>
      <c r="F418" s="13">
        <v>30</v>
      </c>
      <c r="G418" s="13" t="str">
        <f t="shared" si="24"/>
        <v xml:space="preserve">S_IMG3 CHAR(1) DEFAULT 'N', </v>
      </c>
      <c r="H418" s="13"/>
      <c r="I418" s="26"/>
    </row>
    <row r="419" spans="1:9" x14ac:dyDescent="0.3">
      <c r="A419" s="19" t="s">
        <v>803</v>
      </c>
      <c r="B419" s="41" t="s">
        <v>804</v>
      </c>
      <c r="C419" s="13" t="s">
        <v>1268</v>
      </c>
      <c r="D419" s="13" t="s">
        <v>533</v>
      </c>
      <c r="E419" s="17" t="s">
        <v>1271</v>
      </c>
      <c r="F419" s="13">
        <v>31</v>
      </c>
      <c r="G419" s="13" t="str">
        <f t="shared" si="24"/>
        <v xml:space="preserve">POPULAR_IMG1 CHAR(1) DEFAULT 'N', </v>
      </c>
      <c r="H419" s="13"/>
      <c r="I419" s="26"/>
    </row>
    <row r="420" spans="1:9" x14ac:dyDescent="0.3">
      <c r="A420" s="19" t="s">
        <v>803</v>
      </c>
      <c r="B420" s="41" t="s">
        <v>804</v>
      </c>
      <c r="C420" s="13" t="s">
        <v>1269</v>
      </c>
      <c r="D420" s="13" t="s">
        <v>533</v>
      </c>
      <c r="E420" s="17" t="s">
        <v>1272</v>
      </c>
      <c r="F420" s="13">
        <v>32</v>
      </c>
      <c r="G420" s="13" t="str">
        <f t="shared" si="24"/>
        <v xml:space="preserve">POPULAR_IMG2 CHAR(1) DEFAULT 'N', </v>
      </c>
      <c r="H420" s="13"/>
      <c r="I420" s="26"/>
    </row>
    <row r="421" spans="1:9" x14ac:dyDescent="0.3">
      <c r="A421" s="19" t="s">
        <v>803</v>
      </c>
      <c r="B421" s="41" t="s">
        <v>804</v>
      </c>
      <c r="C421" s="13" t="s">
        <v>1248</v>
      </c>
      <c r="D421" s="13" t="s">
        <v>533</v>
      </c>
      <c r="E421" s="17" t="s">
        <v>1252</v>
      </c>
      <c r="F421" s="13">
        <v>33</v>
      </c>
      <c r="G421" s="13" t="str">
        <f t="shared" si="24"/>
        <v xml:space="preserve">NEW_IMG1 CHAR(1) DEFAULT 'N', </v>
      </c>
      <c r="H421" s="13"/>
      <c r="I421" s="26"/>
    </row>
    <row r="422" spans="1:9" x14ac:dyDescent="0.3">
      <c r="A422" s="19" t="s">
        <v>803</v>
      </c>
      <c r="B422" s="41" t="s">
        <v>804</v>
      </c>
      <c r="C422" s="13" t="s">
        <v>1249</v>
      </c>
      <c r="D422" s="13" t="s">
        <v>533</v>
      </c>
      <c r="E422" s="17" t="s">
        <v>1253</v>
      </c>
      <c r="F422" s="13">
        <v>34</v>
      </c>
      <c r="G422" s="13" t="str">
        <f t="shared" si="24"/>
        <v xml:space="preserve">NEW_IMG2 CHAR(1) DEFAULT 'N', </v>
      </c>
      <c r="H422" s="13"/>
      <c r="I422" s="26"/>
    </row>
    <row r="423" spans="1:9" x14ac:dyDescent="0.3">
      <c r="A423" s="19" t="s">
        <v>803</v>
      </c>
      <c r="B423" s="41" t="s">
        <v>804</v>
      </c>
      <c r="C423" s="13" t="s">
        <v>1250</v>
      </c>
      <c r="D423" s="13" t="s">
        <v>533</v>
      </c>
      <c r="E423" s="17" t="s">
        <v>1254</v>
      </c>
      <c r="F423" s="13">
        <v>35</v>
      </c>
      <c r="G423" s="13" t="str">
        <f t="shared" si="24"/>
        <v xml:space="preserve">RECOMMEND_IMG1 CHAR(1) DEFAULT 'N', </v>
      </c>
      <c r="H423" s="13"/>
      <c r="I423" s="26"/>
    </row>
    <row r="424" spans="1:9" x14ac:dyDescent="0.3">
      <c r="A424" s="19" t="s">
        <v>803</v>
      </c>
      <c r="B424" s="41" t="s">
        <v>804</v>
      </c>
      <c r="C424" s="13" t="s">
        <v>1251</v>
      </c>
      <c r="D424" s="13" t="s">
        <v>533</v>
      </c>
      <c r="E424" s="17" t="s">
        <v>1255</v>
      </c>
      <c r="F424" s="13">
        <v>36</v>
      </c>
      <c r="G424" s="13" t="str">
        <f t="shared" si="24"/>
        <v xml:space="preserve">RECOMMEND_IMG2 CHAR(1) DEFAULT 'N', </v>
      </c>
      <c r="H424" s="13"/>
      <c r="I424" s="26"/>
    </row>
    <row r="425" spans="1:9" x14ac:dyDescent="0.3">
      <c r="A425" s="19" t="s">
        <v>803</v>
      </c>
      <c r="B425" s="41" t="s">
        <v>804</v>
      </c>
      <c r="C425" s="13" t="s">
        <v>1270</v>
      </c>
      <c r="D425" s="13" t="s">
        <v>1261</v>
      </c>
      <c r="E425" s="17" t="s">
        <v>1260</v>
      </c>
      <c r="F425" s="13">
        <v>37</v>
      </c>
      <c r="G425" s="13" t="str">
        <f t="shared" si="24"/>
        <v xml:space="preserve">POPULAR_COLOR VARCHAR(6), </v>
      </c>
      <c r="H425" s="13"/>
      <c r="I425" s="26"/>
    </row>
    <row r="426" spans="1:9" x14ac:dyDescent="0.3">
      <c r="A426" s="19" t="s">
        <v>803</v>
      </c>
      <c r="B426" s="41" t="s">
        <v>804</v>
      </c>
      <c r="C426" s="13" t="s">
        <v>1257</v>
      </c>
      <c r="D426" s="13" t="s">
        <v>1261</v>
      </c>
      <c r="E426" s="17" t="s">
        <v>1259</v>
      </c>
      <c r="F426" s="13">
        <v>38</v>
      </c>
      <c r="G426" s="13" t="str">
        <f t="shared" si="24"/>
        <v xml:space="preserve">NEW_COLOR VARCHAR(6), </v>
      </c>
      <c r="H426" s="13"/>
      <c r="I426" s="26"/>
    </row>
    <row r="427" spans="1:9" x14ac:dyDescent="0.3">
      <c r="A427" s="19" t="s">
        <v>803</v>
      </c>
      <c r="B427" s="41" t="s">
        <v>804</v>
      </c>
      <c r="C427" s="13" t="s">
        <v>1256</v>
      </c>
      <c r="D427" s="13" t="s">
        <v>1261</v>
      </c>
      <c r="E427" s="17" t="s">
        <v>1258</v>
      </c>
      <c r="F427" s="13">
        <v>39</v>
      </c>
      <c r="G427" s="13" t="str">
        <f t="shared" si="24"/>
        <v xml:space="preserve">RECOMMEND_COLOR VARCHAR(6), </v>
      </c>
      <c r="H427" s="13"/>
      <c r="I427" s="26"/>
    </row>
    <row r="428" spans="1:9" x14ac:dyDescent="0.3">
      <c r="A428" s="19" t="s">
        <v>803</v>
      </c>
      <c r="B428" s="41" t="s">
        <v>804</v>
      </c>
      <c r="C428" s="13" t="s">
        <v>1308</v>
      </c>
      <c r="D428" s="13" t="s">
        <v>533</v>
      </c>
      <c r="E428" s="17" t="s">
        <v>1309</v>
      </c>
      <c r="F428" s="13">
        <v>36</v>
      </c>
      <c r="G428" s="13" t="str">
        <f t="shared" ref="G428" si="32">IF(F428=0,"CREATE TABLE "&amp;A428&amp;" ( ",IF(F428=100,C428&amp;" );",IF(F428=200,"ALTER TABLE "&amp;A428&amp;" ADD INDEX "&amp;A428&amp;"_IDX"&amp;C428&amp;"("&amp;D428&amp;");",C428&amp;" "&amp;D428&amp;", ")))</f>
        <v xml:space="preserve">MAIN_OPEN_YN CHAR(1) DEFAULT 'N', </v>
      </c>
      <c r="H428" s="13"/>
      <c r="I428" s="26"/>
    </row>
    <row r="429" spans="1:9" x14ac:dyDescent="0.3">
      <c r="A429" s="19" t="s">
        <v>803</v>
      </c>
      <c r="B429" s="41" t="s">
        <v>804</v>
      </c>
      <c r="C429" s="35" t="s">
        <v>1159</v>
      </c>
      <c r="D429" s="13" t="s">
        <v>533</v>
      </c>
      <c r="E429" s="17" t="s">
        <v>1160</v>
      </c>
      <c r="F429" s="13">
        <v>40</v>
      </c>
      <c r="G429" s="13" t="str">
        <f t="shared" si="24"/>
        <v xml:space="preserve">MOBILE_YN CHAR(1) DEFAULT 'N', </v>
      </c>
      <c r="H429" s="13"/>
      <c r="I429" s="26"/>
    </row>
    <row r="430" spans="1:9" x14ac:dyDescent="0.3">
      <c r="A430" s="19" t="s">
        <v>803</v>
      </c>
      <c r="B430" s="41" t="s">
        <v>804</v>
      </c>
      <c r="C430" s="35" t="s">
        <v>1429</v>
      </c>
      <c r="D430" s="13" t="s">
        <v>533</v>
      </c>
      <c r="E430" s="17" t="s">
        <v>1430</v>
      </c>
      <c r="F430" s="13">
        <v>40</v>
      </c>
      <c r="G430" s="13" t="str">
        <f t="shared" ref="G430" si="33">IF(F430=0,"CREATE TABLE "&amp;A430&amp;" ( ",IF(F430=100,C430&amp;" );",IF(F430=200,"ALTER TABLE "&amp;A430&amp;" ADD INDEX "&amp;A430&amp;"_IDX"&amp;C430&amp;"("&amp;D430&amp;");",C430&amp;" "&amp;D430&amp;", ")))</f>
        <v xml:space="preserve">RESPONSIVE_CONTENTS_YN CHAR(1) DEFAULT 'N', </v>
      </c>
      <c r="H430" s="13"/>
      <c r="I430" s="26"/>
    </row>
    <row r="431" spans="1:9" x14ac:dyDescent="0.3">
      <c r="A431" s="19" t="s">
        <v>803</v>
      </c>
      <c r="B431" s="41" t="s">
        <v>804</v>
      </c>
      <c r="C431" s="35" t="s">
        <v>1345</v>
      </c>
      <c r="D431" s="13" t="s">
        <v>449</v>
      </c>
      <c r="E431" s="17" t="s">
        <v>1346</v>
      </c>
      <c r="F431" s="13">
        <v>41</v>
      </c>
      <c r="G431" s="13" t="str">
        <f t="shared" ref="G431:G434" si="34">IF(F431=0,"CREATE TABLE "&amp;A431&amp;" ( ",IF(F431=100,C431&amp;" );",IF(F431=200,"ALTER TABLE "&amp;A431&amp;" ADD INDEX "&amp;A431&amp;"_IDX"&amp;C431&amp;"("&amp;D431&amp;");",C431&amp;" "&amp;D431&amp;", ")))</f>
        <v xml:space="preserve">STUDY_MAX_WEEK INT DEFAULT 0, </v>
      </c>
      <c r="H431" s="13"/>
      <c r="I431" s="26"/>
    </row>
    <row r="432" spans="1:9" x14ac:dyDescent="0.3">
      <c r="A432" s="19" t="s">
        <v>803</v>
      </c>
      <c r="B432" s="41" t="s">
        <v>804</v>
      </c>
      <c r="C432" s="35" t="s">
        <v>1408</v>
      </c>
      <c r="D432" s="13" t="s">
        <v>533</v>
      </c>
      <c r="E432" s="17" t="s">
        <v>1404</v>
      </c>
      <c r="F432" s="13">
        <v>42</v>
      </c>
      <c r="G432" s="13" t="str">
        <f t="shared" si="34"/>
        <v xml:space="preserve">WORKER_CARD_YN CHAR(1) DEFAULT 'N', </v>
      </c>
      <c r="H432" s="13"/>
      <c r="I432" s="26"/>
    </row>
    <row r="433" spans="1:9" x14ac:dyDescent="0.3">
      <c r="A433" s="19" t="s">
        <v>803</v>
      </c>
      <c r="B433" s="41" t="s">
        <v>804</v>
      </c>
      <c r="C433" s="35" t="s">
        <v>1409</v>
      </c>
      <c r="D433" s="13" t="s">
        <v>533</v>
      </c>
      <c r="E433" s="17" t="s">
        <v>1405</v>
      </c>
      <c r="F433" s="13">
        <v>43</v>
      </c>
      <c r="G433" s="13" t="str">
        <f t="shared" si="34"/>
        <v xml:space="preserve">SUPPORT_EMPLOYER_YN CHAR(1) DEFAULT 'N', </v>
      </c>
      <c r="H433" s="13"/>
      <c r="I433" s="26"/>
    </row>
    <row r="434" spans="1:9" x14ac:dyDescent="0.3">
      <c r="A434" s="19" t="s">
        <v>803</v>
      </c>
      <c r="B434" s="41" t="s">
        <v>804</v>
      </c>
      <c r="C434" s="35" t="s">
        <v>1407</v>
      </c>
      <c r="D434" s="13" t="s">
        <v>494</v>
      </c>
      <c r="E434" s="17" t="s">
        <v>1406</v>
      </c>
      <c r="F434" s="13">
        <v>44</v>
      </c>
      <c r="G434" s="13" t="str">
        <f t="shared" si="34"/>
        <v xml:space="preserve">NORMAL_COURSE_YN CHAR(1) DEFAULT 'Y', </v>
      </c>
      <c r="H434" s="13"/>
      <c r="I434" s="26"/>
    </row>
    <row r="435" spans="1:9" x14ac:dyDescent="0.3">
      <c r="A435" s="19" t="s">
        <v>803</v>
      </c>
      <c r="B435" s="41" t="s">
        <v>804</v>
      </c>
      <c r="C435" s="35" t="s">
        <v>66</v>
      </c>
      <c r="D435" s="13" t="s">
        <v>77</v>
      </c>
      <c r="E435" s="17" t="s">
        <v>43</v>
      </c>
      <c r="F435" s="13">
        <v>45</v>
      </c>
      <c r="G435" s="13" t="str">
        <f t="shared" si="24"/>
        <v xml:space="preserve">CREATE_DATE DATETIME, </v>
      </c>
      <c r="H435" s="13"/>
      <c r="I435" s="26"/>
    </row>
    <row r="436" spans="1:9" x14ac:dyDescent="0.3">
      <c r="A436" s="19" t="s">
        <v>803</v>
      </c>
      <c r="B436" s="41" t="s">
        <v>804</v>
      </c>
      <c r="C436" s="35" t="s">
        <v>68</v>
      </c>
      <c r="D436" s="13" t="s">
        <v>74</v>
      </c>
      <c r="E436" s="17" t="s">
        <v>71</v>
      </c>
      <c r="F436" s="13">
        <v>46</v>
      </c>
      <c r="G436" s="13" t="str">
        <f t="shared" si="24"/>
        <v xml:space="preserve">CREATE_USER VARCHAR(15), </v>
      </c>
      <c r="H436" s="13"/>
      <c r="I436" s="26"/>
    </row>
    <row r="437" spans="1:9" x14ac:dyDescent="0.3">
      <c r="A437" s="19" t="s">
        <v>803</v>
      </c>
      <c r="B437" s="41" t="s">
        <v>804</v>
      </c>
      <c r="C437" s="35" t="s">
        <v>67</v>
      </c>
      <c r="D437" s="13" t="s">
        <v>77</v>
      </c>
      <c r="E437" s="17" t="s">
        <v>53</v>
      </c>
      <c r="F437" s="13">
        <v>47</v>
      </c>
      <c r="G437" s="13" t="str">
        <f t="shared" si="24"/>
        <v xml:space="preserve">UPDATE_DATE DATETIME, </v>
      </c>
      <c r="H437" s="13"/>
      <c r="I437" s="26"/>
    </row>
    <row r="438" spans="1:9" x14ac:dyDescent="0.3">
      <c r="A438" s="19" t="s">
        <v>803</v>
      </c>
      <c r="B438" s="41" t="s">
        <v>804</v>
      </c>
      <c r="C438" s="35" t="s">
        <v>69</v>
      </c>
      <c r="D438" s="13" t="s">
        <v>74</v>
      </c>
      <c r="E438" s="17" t="s">
        <v>73</v>
      </c>
      <c r="F438" s="13">
        <v>48</v>
      </c>
      <c r="G438" s="13" t="str">
        <f t="shared" si="24"/>
        <v xml:space="preserve">UPDATE_USER VARCHAR(15), </v>
      </c>
      <c r="H438" s="13"/>
      <c r="I438" s="26"/>
    </row>
    <row r="439" spans="1:9" x14ac:dyDescent="0.3">
      <c r="A439" s="19" t="s">
        <v>803</v>
      </c>
      <c r="B439" s="41" t="s">
        <v>804</v>
      </c>
      <c r="C439" s="35" t="s">
        <v>80</v>
      </c>
      <c r="D439" s="13"/>
      <c r="E439" s="17"/>
      <c r="F439" s="13">
        <v>100</v>
      </c>
      <c r="G439" s="13" t="str">
        <f t="shared" si="24"/>
        <v>PRIMARY KEY(COURSE_CODE) );</v>
      </c>
      <c r="H439" s="13"/>
      <c r="I439" s="26"/>
    </row>
    <row r="440" spans="1:9" x14ac:dyDescent="0.3">
      <c r="A440" s="19" t="s">
        <v>799</v>
      </c>
      <c r="B440" s="42" t="s">
        <v>800</v>
      </c>
      <c r="C440" s="35" t="s">
        <v>753</v>
      </c>
      <c r="D440" s="13"/>
      <c r="E440" s="13" t="s">
        <v>563</v>
      </c>
      <c r="F440" s="13">
        <v>0</v>
      </c>
      <c r="G440" s="13" t="str">
        <f t="shared" si="24"/>
        <v xml:space="preserve">CREATE TABLE COURSE_REGISTER ( </v>
      </c>
      <c r="H440" s="13"/>
      <c r="I440" s="26"/>
    </row>
    <row r="441" spans="1:9" x14ac:dyDescent="0.3">
      <c r="A441" s="19" t="s">
        <v>549</v>
      </c>
      <c r="B441" s="42" t="s">
        <v>800</v>
      </c>
      <c r="C441" s="35" t="s">
        <v>346</v>
      </c>
      <c r="D441" s="13" t="s">
        <v>347</v>
      </c>
      <c r="E441" s="13" t="s">
        <v>345</v>
      </c>
      <c r="F441" s="13">
        <v>1</v>
      </c>
      <c r="G441" s="13" t="str">
        <f t="shared" si="24"/>
        <v xml:space="preserve">COURSE_ID INT, </v>
      </c>
      <c r="H441" s="13"/>
      <c r="I441" s="26"/>
    </row>
    <row r="442" spans="1:9" x14ac:dyDescent="0.3">
      <c r="A442" s="19" t="s">
        <v>799</v>
      </c>
      <c r="B442" s="42" t="s">
        <v>800</v>
      </c>
      <c r="C442" s="35" t="s">
        <v>349</v>
      </c>
      <c r="D442" s="13" t="s">
        <v>350</v>
      </c>
      <c r="E442" s="13" t="s">
        <v>348</v>
      </c>
      <c r="F442" s="13">
        <v>2</v>
      </c>
      <c r="G442" s="13" t="str">
        <f t="shared" si="24"/>
        <v xml:space="preserve">USER_ID VARCHAR(15), </v>
      </c>
      <c r="H442" s="13"/>
      <c r="I442" s="26"/>
    </row>
    <row r="443" spans="1:9" ht="48" x14ac:dyDescent="0.3">
      <c r="A443" s="19" t="s">
        <v>549</v>
      </c>
      <c r="B443" s="42" t="s">
        <v>800</v>
      </c>
      <c r="C443" s="35" t="s">
        <v>101</v>
      </c>
      <c r="D443" s="13" t="s">
        <v>643</v>
      </c>
      <c r="E443" s="19" t="s">
        <v>351</v>
      </c>
      <c r="F443" s="13">
        <v>3</v>
      </c>
      <c r="G443" s="13" t="str">
        <f t="shared" si="24"/>
        <v xml:space="preserve">STATUS CHAR(1), </v>
      </c>
      <c r="H443" s="19" t="s">
        <v>975</v>
      </c>
      <c r="I443" s="77"/>
    </row>
    <row r="444" spans="1:9" x14ac:dyDescent="0.3">
      <c r="A444" s="19" t="s">
        <v>799</v>
      </c>
      <c r="B444" s="42" t="s">
        <v>800</v>
      </c>
      <c r="C444" s="38" t="s">
        <v>440</v>
      </c>
      <c r="D444" s="13" t="s">
        <v>550</v>
      </c>
      <c r="E444" s="13" t="s">
        <v>561</v>
      </c>
      <c r="F444" s="13">
        <v>4</v>
      </c>
      <c r="G444" s="13" t="str">
        <f t="shared" si="24"/>
        <v xml:space="preserve">COURSE_COST INT DEFAULT 0, </v>
      </c>
      <c r="H444" s="13"/>
      <c r="I444" s="26"/>
    </row>
    <row r="445" spans="1:9" x14ac:dyDescent="0.3">
      <c r="A445" s="19" t="s">
        <v>799</v>
      </c>
      <c r="B445" s="42" t="s">
        <v>800</v>
      </c>
      <c r="C445" s="38" t="s">
        <v>534</v>
      </c>
      <c r="D445" s="13" t="s">
        <v>736</v>
      </c>
      <c r="E445" s="11" t="s">
        <v>535</v>
      </c>
      <c r="F445" s="13">
        <v>8</v>
      </c>
      <c r="G445" s="13" t="str">
        <f t="shared" ref="G445:G521" si="35">IF(F445=0,"CREATE TABLE "&amp;A445&amp;" ( ",IF(F445=100,C445&amp;" );",IF(F445=200,"ALTER TABLE "&amp;A445&amp;" ADD INDEX "&amp;A445&amp;"_IDX"&amp;C445&amp;"("&amp;D445&amp;");",C445&amp;" "&amp;D445&amp;", ")))</f>
        <v xml:space="preserve">APPROVAL_ID VARCHAR(30), </v>
      </c>
      <c r="H445" s="11"/>
      <c r="I445" s="49"/>
    </row>
    <row r="446" spans="1:9" x14ac:dyDescent="0.3">
      <c r="A446" s="19" t="s">
        <v>799</v>
      </c>
      <c r="B446" s="42" t="s">
        <v>800</v>
      </c>
      <c r="C446" s="35" t="s">
        <v>551</v>
      </c>
      <c r="D446" s="13" t="s">
        <v>77</v>
      </c>
      <c r="E446" s="13" t="s">
        <v>552</v>
      </c>
      <c r="F446" s="13">
        <v>9</v>
      </c>
      <c r="G446" s="13" t="str">
        <f t="shared" si="35"/>
        <v xml:space="preserve">CONFIRM_DATE DATETIME, </v>
      </c>
      <c r="H446" s="13"/>
      <c r="I446" s="26"/>
    </row>
    <row r="447" spans="1:9" x14ac:dyDescent="0.3">
      <c r="A447" s="19" t="s">
        <v>799</v>
      </c>
      <c r="B447" s="42" t="s">
        <v>800</v>
      </c>
      <c r="C447" s="38" t="s">
        <v>546</v>
      </c>
      <c r="D447" s="13" t="s">
        <v>710</v>
      </c>
      <c r="E447" s="13" t="s">
        <v>547</v>
      </c>
      <c r="F447" s="13">
        <v>10</v>
      </c>
      <c r="G447" s="13" t="str">
        <f t="shared" si="35"/>
        <v xml:space="preserve">COST_ID INT DEFAULT 0, </v>
      </c>
      <c r="H447" s="11"/>
      <c r="I447" s="49"/>
    </row>
    <row r="448" spans="1:9" x14ac:dyDescent="0.3">
      <c r="A448" s="19" t="s">
        <v>799</v>
      </c>
      <c r="B448" s="42" t="s">
        <v>800</v>
      </c>
      <c r="C448" s="35" t="s">
        <v>113</v>
      </c>
      <c r="D448" s="13" t="s">
        <v>77</v>
      </c>
      <c r="E448" s="13" t="s">
        <v>43</v>
      </c>
      <c r="F448" s="13">
        <v>12</v>
      </c>
      <c r="G448" s="13" t="str">
        <f t="shared" si="35"/>
        <v xml:space="preserve">CREATE_DATE DATETIME, </v>
      </c>
      <c r="H448" s="13"/>
      <c r="I448" s="26"/>
    </row>
    <row r="449" spans="1:9" x14ac:dyDescent="0.3">
      <c r="A449" s="19" t="s">
        <v>799</v>
      </c>
      <c r="B449" s="42" t="s">
        <v>800</v>
      </c>
      <c r="C449" s="35" t="s">
        <v>68</v>
      </c>
      <c r="D449" s="13" t="s">
        <v>74</v>
      </c>
      <c r="E449" s="13" t="s">
        <v>71</v>
      </c>
      <c r="F449" s="13">
        <v>13</v>
      </c>
      <c r="G449" s="13" t="str">
        <f t="shared" si="35"/>
        <v xml:space="preserve">CREATE_USER VARCHAR(15), </v>
      </c>
      <c r="H449" s="13"/>
      <c r="I449" s="26"/>
    </row>
    <row r="450" spans="1:9" x14ac:dyDescent="0.3">
      <c r="A450" s="19" t="s">
        <v>799</v>
      </c>
      <c r="B450" s="42" t="s">
        <v>800</v>
      </c>
      <c r="C450" s="35" t="s">
        <v>67</v>
      </c>
      <c r="D450" s="13" t="s">
        <v>77</v>
      </c>
      <c r="E450" s="13" t="s">
        <v>53</v>
      </c>
      <c r="F450" s="13">
        <v>14</v>
      </c>
      <c r="G450" s="13" t="str">
        <f t="shared" si="35"/>
        <v xml:space="preserve">UPDATE_DATE DATETIME, </v>
      </c>
      <c r="H450" s="13"/>
      <c r="I450" s="26"/>
    </row>
    <row r="451" spans="1:9" x14ac:dyDescent="0.3">
      <c r="A451" s="19" t="s">
        <v>799</v>
      </c>
      <c r="B451" s="42" t="s">
        <v>800</v>
      </c>
      <c r="C451" s="35" t="s">
        <v>69</v>
      </c>
      <c r="D451" s="13" t="s">
        <v>74</v>
      </c>
      <c r="E451" s="13" t="s">
        <v>73</v>
      </c>
      <c r="F451" s="13">
        <v>15</v>
      </c>
      <c r="G451" s="13" t="str">
        <f t="shared" si="35"/>
        <v xml:space="preserve">UPDATE_USER VARCHAR(15), </v>
      </c>
      <c r="H451" s="13"/>
      <c r="I451" s="26"/>
    </row>
    <row r="452" spans="1:9" x14ac:dyDescent="0.3">
      <c r="A452" s="19" t="s">
        <v>799</v>
      </c>
      <c r="B452" s="42" t="s">
        <v>800</v>
      </c>
      <c r="C452" s="35" t="s">
        <v>85</v>
      </c>
      <c r="D452" s="13"/>
      <c r="E452" s="13"/>
      <c r="F452" s="13">
        <v>100</v>
      </c>
      <c r="G452" s="13" t="str">
        <f t="shared" si="35"/>
        <v>PRIMARY KEY(COURSE_ID,USER_ID) );</v>
      </c>
      <c r="H452" s="13"/>
      <c r="I452" s="26"/>
    </row>
    <row r="453" spans="1:9" x14ac:dyDescent="0.3">
      <c r="A453" s="19" t="s">
        <v>799</v>
      </c>
      <c r="B453" s="42" t="s">
        <v>800</v>
      </c>
      <c r="C453" s="35" t="s">
        <v>976</v>
      </c>
      <c r="D453" s="13" t="s">
        <v>798</v>
      </c>
      <c r="E453" s="13"/>
      <c r="F453" s="13">
        <v>200</v>
      </c>
      <c r="G453" s="13" t="str">
        <f t="shared" si="35"/>
        <v>ALTER TABLE COURSE_REGISTER ADD INDEX COURSE_REGISTER_IDX1(APPROVAL_ID);</v>
      </c>
      <c r="H453" s="26"/>
      <c r="I453" s="26"/>
    </row>
    <row r="454" spans="1:9" x14ac:dyDescent="0.3">
      <c r="A454" s="19" t="s">
        <v>935</v>
      </c>
      <c r="B454" s="42" t="s">
        <v>936</v>
      </c>
      <c r="C454" s="55"/>
      <c r="F454" s="55">
        <v>0</v>
      </c>
      <c r="G454" s="13" t="str">
        <f t="shared" si="35"/>
        <v xml:space="preserve">CREATE TABLE COURSE_REPORT ( </v>
      </c>
      <c r="H454" s="26"/>
      <c r="I454" s="26" t="s">
        <v>937</v>
      </c>
    </row>
    <row r="455" spans="1:9" x14ac:dyDescent="0.3">
      <c r="A455" s="19" t="s">
        <v>935</v>
      </c>
      <c r="B455" s="42" t="s">
        <v>936</v>
      </c>
      <c r="C455" s="35" t="s">
        <v>49</v>
      </c>
      <c r="D455" s="13" t="s">
        <v>100</v>
      </c>
      <c r="E455" s="17"/>
      <c r="F455" s="13">
        <v>1</v>
      </c>
      <c r="G455" s="13" t="str">
        <f>IF(F455=0,"CREATE TABLE "&amp;A454&amp;" ( ",IF(F455=100,C455&amp;" );",IF(F455=200,"ALTER TABLE "&amp;A454&amp;" ADD INDEX "&amp;A454&amp;"_IDX"&amp;C455&amp;"("&amp;D455&amp;");",C455&amp;" "&amp;D455&amp;", ")))</f>
        <v xml:space="preserve">SEQ INT NOT NULL auto_increment, </v>
      </c>
      <c r="H455" s="26"/>
      <c r="I455" s="26" t="s">
        <v>937</v>
      </c>
    </row>
    <row r="456" spans="1:9" x14ac:dyDescent="0.3">
      <c r="A456" s="19" t="s">
        <v>935</v>
      </c>
      <c r="B456" s="42" t="s">
        <v>936</v>
      </c>
      <c r="C456" s="35" t="s">
        <v>725</v>
      </c>
      <c r="D456" s="13" t="s">
        <v>143</v>
      </c>
      <c r="E456" s="17"/>
      <c r="F456" s="13">
        <v>2</v>
      </c>
      <c r="G456" s="13" t="str">
        <f>IF(F456=0,"CREATE TABLE "&amp;A455&amp;" ( ",IF(F456=100,C456&amp;" );",IF(F456=200,"ALTER TABLE "&amp;A455&amp;" ADD INDEX "&amp;A455&amp;"_IDX"&amp;C456&amp;"("&amp;D456&amp;");",C456&amp;" "&amp;D456&amp;", ")))</f>
        <v xml:space="preserve">COURSE_CODE VARCHAR(10), </v>
      </c>
      <c r="H456" s="26"/>
      <c r="I456" s="26" t="s">
        <v>937</v>
      </c>
    </row>
    <row r="457" spans="1:9" x14ac:dyDescent="0.3">
      <c r="A457" s="19" t="s">
        <v>935</v>
      </c>
      <c r="B457" s="42" t="s">
        <v>936</v>
      </c>
      <c r="C457" s="35" t="s">
        <v>938</v>
      </c>
      <c r="D457" s="13" t="s">
        <v>81</v>
      </c>
      <c r="E457" s="13" t="s">
        <v>44</v>
      </c>
      <c r="F457" s="13">
        <v>3</v>
      </c>
      <c r="G457" s="13" t="str">
        <f t="shared" ref="G457:G458" si="36">IF(F457=0,"CREATE TABLE "&amp;A457&amp;" ( ",IF(F457=100,C457&amp;" );",IF(F457=200,"ALTER TABLE "&amp;A457&amp;" ADD INDEX "&amp;A457&amp;"_IDX"&amp;C457&amp;"("&amp;D457&amp;");",C457&amp;" "&amp;D457&amp;", ")))</f>
        <v xml:space="preserve">TITLE VARCHAR(200), </v>
      </c>
      <c r="H457" s="26"/>
      <c r="I457" s="26" t="s">
        <v>937</v>
      </c>
    </row>
    <row r="458" spans="1:9" x14ac:dyDescent="0.3">
      <c r="A458" s="19" t="s">
        <v>935</v>
      </c>
      <c r="B458" s="42" t="s">
        <v>936</v>
      </c>
      <c r="C458" s="35" t="s">
        <v>48</v>
      </c>
      <c r="D458" s="13" t="s">
        <v>170</v>
      </c>
      <c r="E458" s="13" t="s">
        <v>45</v>
      </c>
      <c r="F458" s="13">
        <v>4</v>
      </c>
      <c r="G458" s="13" t="str">
        <f t="shared" si="36"/>
        <v xml:space="preserve">CONTENTS TEXT, </v>
      </c>
      <c r="H458" s="26"/>
      <c r="I458" s="26" t="s">
        <v>937</v>
      </c>
    </row>
    <row r="459" spans="1:9" x14ac:dyDescent="0.3">
      <c r="A459" s="19" t="s">
        <v>935</v>
      </c>
      <c r="B459" s="42" t="s">
        <v>936</v>
      </c>
      <c r="C459" s="35" t="s">
        <v>0</v>
      </c>
      <c r="D459" s="11" t="s">
        <v>494</v>
      </c>
      <c r="E459" s="17" t="s">
        <v>4</v>
      </c>
      <c r="F459" s="13">
        <v>5</v>
      </c>
      <c r="G459" s="13" t="str">
        <f t="shared" ref="G459:G465" si="37">IF(F459=0,"CREATE TABLE "&amp;A458&amp;" ( ",IF(F459=100,C459&amp;" );",IF(F459=200,"ALTER TABLE "&amp;A458&amp;" ADD INDEX "&amp;A458&amp;"_IDX"&amp;C459&amp;"("&amp;D459&amp;");",C459&amp;" "&amp;D459&amp;", ")))</f>
        <v xml:space="preserve">USE_YN CHAR(1) DEFAULT 'Y', </v>
      </c>
      <c r="H459" s="26"/>
      <c r="I459" s="26" t="s">
        <v>937</v>
      </c>
    </row>
    <row r="460" spans="1:9" x14ac:dyDescent="0.3">
      <c r="A460" s="19" t="s">
        <v>935</v>
      </c>
      <c r="B460" s="42" t="s">
        <v>936</v>
      </c>
      <c r="C460" s="35" t="s">
        <v>66</v>
      </c>
      <c r="D460" s="13" t="s">
        <v>77</v>
      </c>
      <c r="E460" s="17" t="s">
        <v>43</v>
      </c>
      <c r="F460" s="13">
        <v>6</v>
      </c>
      <c r="G460" s="13" t="str">
        <f t="shared" si="37"/>
        <v xml:space="preserve">CREATE_DATE DATETIME, </v>
      </c>
      <c r="H460" s="26"/>
      <c r="I460" s="26" t="s">
        <v>937</v>
      </c>
    </row>
    <row r="461" spans="1:9" x14ac:dyDescent="0.3">
      <c r="A461" s="19" t="s">
        <v>935</v>
      </c>
      <c r="B461" s="42" t="s">
        <v>936</v>
      </c>
      <c r="C461" s="35" t="s">
        <v>68</v>
      </c>
      <c r="D461" s="13" t="s">
        <v>74</v>
      </c>
      <c r="E461" s="17" t="s">
        <v>71</v>
      </c>
      <c r="F461" s="13">
        <v>7</v>
      </c>
      <c r="G461" s="13" t="str">
        <f t="shared" si="37"/>
        <v xml:space="preserve">CREATE_USER VARCHAR(15), </v>
      </c>
      <c r="H461" s="26"/>
      <c r="I461" s="26" t="s">
        <v>937</v>
      </c>
    </row>
    <row r="462" spans="1:9" x14ac:dyDescent="0.3">
      <c r="A462" s="19" t="s">
        <v>935</v>
      </c>
      <c r="B462" s="42" t="s">
        <v>936</v>
      </c>
      <c r="C462" s="35" t="s">
        <v>67</v>
      </c>
      <c r="D462" s="13" t="s">
        <v>77</v>
      </c>
      <c r="E462" s="17" t="s">
        <v>53</v>
      </c>
      <c r="F462" s="13">
        <v>8</v>
      </c>
      <c r="G462" s="13" t="str">
        <f t="shared" si="37"/>
        <v xml:space="preserve">UPDATE_DATE DATETIME, </v>
      </c>
      <c r="H462" s="26"/>
      <c r="I462" s="26" t="s">
        <v>937</v>
      </c>
    </row>
    <row r="463" spans="1:9" x14ac:dyDescent="0.3">
      <c r="A463" s="19" t="s">
        <v>935</v>
      </c>
      <c r="B463" s="42" t="s">
        <v>936</v>
      </c>
      <c r="C463" s="35" t="s">
        <v>69</v>
      </c>
      <c r="D463" s="13" t="s">
        <v>74</v>
      </c>
      <c r="E463" s="17" t="s">
        <v>73</v>
      </c>
      <c r="F463" s="13">
        <v>9</v>
      </c>
      <c r="G463" s="13" t="str">
        <f t="shared" si="37"/>
        <v xml:space="preserve">UPDATE_USER VARCHAR(15), </v>
      </c>
      <c r="H463" s="26"/>
      <c r="I463" s="26" t="s">
        <v>937</v>
      </c>
    </row>
    <row r="464" spans="1:9" x14ac:dyDescent="0.3">
      <c r="A464" s="19" t="s">
        <v>935</v>
      </c>
      <c r="B464" s="42" t="s">
        <v>936</v>
      </c>
      <c r="C464" s="35" t="s">
        <v>123</v>
      </c>
      <c r="D464" s="13"/>
      <c r="E464" s="17"/>
      <c r="F464" s="13">
        <v>100</v>
      </c>
      <c r="G464" s="13" t="str">
        <f t="shared" si="37"/>
        <v>PRIMARY KEY(SEQ) );</v>
      </c>
      <c r="H464" s="26"/>
      <c r="I464" s="26" t="s">
        <v>937</v>
      </c>
    </row>
    <row r="465" spans="1:9" x14ac:dyDescent="0.3">
      <c r="A465" s="19" t="s">
        <v>935</v>
      </c>
      <c r="B465" s="42" t="s">
        <v>936</v>
      </c>
      <c r="C465" s="35">
        <v>1</v>
      </c>
      <c r="D465" s="35" t="s">
        <v>725</v>
      </c>
      <c r="E465" s="13"/>
      <c r="F465" s="13">
        <v>200</v>
      </c>
      <c r="G465" s="13" t="str">
        <f t="shared" si="37"/>
        <v>ALTER TABLE COURSE_REPORT ADD INDEX COURSE_REPORT_IDX1(COURSE_CODE);</v>
      </c>
      <c r="H465" s="26"/>
      <c r="I465" s="26" t="s">
        <v>937</v>
      </c>
    </row>
    <row r="466" spans="1:9" x14ac:dyDescent="0.3">
      <c r="A466" s="19" t="s">
        <v>801</v>
      </c>
      <c r="B466" s="41" t="s">
        <v>802</v>
      </c>
      <c r="C466" s="35"/>
      <c r="D466" s="13"/>
      <c r="E466" s="13"/>
      <c r="F466" s="13">
        <v>0</v>
      </c>
      <c r="G466" s="13" t="str">
        <f t="shared" si="35"/>
        <v xml:space="preserve">CREATE TABLE COURSE_RESOURCE ( </v>
      </c>
      <c r="H466" s="11"/>
      <c r="I466" s="49"/>
    </row>
    <row r="467" spans="1:9" x14ac:dyDescent="0.3">
      <c r="A467" s="19" t="s">
        <v>801</v>
      </c>
      <c r="B467" s="41" t="s">
        <v>802</v>
      </c>
      <c r="C467" s="35" t="s">
        <v>1</v>
      </c>
      <c r="D467" s="13" t="s">
        <v>186</v>
      </c>
      <c r="E467" s="13" t="s">
        <v>12</v>
      </c>
      <c r="F467" s="13">
        <v>1</v>
      </c>
      <c r="G467" s="13" t="str">
        <f t="shared" si="35"/>
        <v xml:space="preserve">COURSE_CODE VARCHAR(10), </v>
      </c>
      <c r="H467" s="11"/>
      <c r="I467" s="49"/>
    </row>
    <row r="468" spans="1:9" x14ac:dyDescent="0.3">
      <c r="A468" s="19" t="s">
        <v>801</v>
      </c>
      <c r="B468" s="41" t="s">
        <v>802</v>
      </c>
      <c r="C468" s="35" t="s">
        <v>17</v>
      </c>
      <c r="D468" s="13" t="s">
        <v>79</v>
      </c>
      <c r="E468" s="13" t="s">
        <v>14</v>
      </c>
      <c r="F468" s="13">
        <v>2</v>
      </c>
      <c r="G468" s="13" t="str">
        <f t="shared" si="35"/>
        <v xml:space="preserve">WEEK INT, </v>
      </c>
      <c r="H468" s="11"/>
      <c r="I468" s="49"/>
    </row>
    <row r="469" spans="1:9" x14ac:dyDescent="0.3">
      <c r="A469" s="19" t="s">
        <v>801</v>
      </c>
      <c r="B469" s="41" t="s">
        <v>802</v>
      </c>
      <c r="C469" s="35" t="s">
        <v>16</v>
      </c>
      <c r="D469" s="13" t="s">
        <v>169</v>
      </c>
      <c r="E469" s="13" t="s">
        <v>13</v>
      </c>
      <c r="F469" s="13">
        <v>3</v>
      </c>
      <c r="G469" s="13" t="str">
        <f t="shared" si="35"/>
        <v xml:space="preserve">TITLE VARCHAR(255), </v>
      </c>
      <c r="H469" s="11"/>
      <c r="I469" s="49"/>
    </row>
    <row r="470" spans="1:9" x14ac:dyDescent="0.3">
      <c r="A470" s="19" t="s">
        <v>801</v>
      </c>
      <c r="B470" s="41" t="s">
        <v>802</v>
      </c>
      <c r="C470" s="35" t="s">
        <v>18</v>
      </c>
      <c r="D470" s="13" t="s">
        <v>75</v>
      </c>
      <c r="E470" s="13" t="s">
        <v>15</v>
      </c>
      <c r="F470" s="13">
        <v>4</v>
      </c>
      <c r="G470" s="13" t="str">
        <f t="shared" si="35"/>
        <v xml:space="preserve">DIRECTORY VARCHAR(100), </v>
      </c>
      <c r="H470" s="11"/>
      <c r="I470" s="49"/>
    </row>
    <row r="471" spans="1:9" x14ac:dyDescent="0.3">
      <c r="A471" s="19" t="s">
        <v>801</v>
      </c>
      <c r="B471" s="41" t="s">
        <v>802</v>
      </c>
      <c r="C471" s="35" t="s">
        <v>161</v>
      </c>
      <c r="D471" s="13" t="s">
        <v>501</v>
      </c>
      <c r="E471" s="13" t="s">
        <v>159</v>
      </c>
      <c r="F471" s="13">
        <v>5</v>
      </c>
      <c r="G471" s="13" t="str">
        <f t="shared" si="35"/>
        <v xml:space="preserve">PAGE_CNT INT DEFAULT 0, </v>
      </c>
      <c r="H471" s="11"/>
      <c r="I471" s="49"/>
    </row>
    <row r="472" spans="1:9" x14ac:dyDescent="0.3">
      <c r="A472" s="19" t="s">
        <v>801</v>
      </c>
      <c r="B472" s="41" t="s">
        <v>802</v>
      </c>
      <c r="C472" s="35" t="s">
        <v>697</v>
      </c>
      <c r="D472" s="13" t="s">
        <v>501</v>
      </c>
      <c r="E472" s="13" t="s">
        <v>698</v>
      </c>
      <c r="F472" s="13">
        <v>6</v>
      </c>
      <c r="G472" s="13" t="str">
        <f t="shared" si="35"/>
        <v xml:space="preserve">PREVIEW_PAGE INT DEFAULT 0, </v>
      </c>
      <c r="H472" s="11"/>
      <c r="I472" s="49"/>
    </row>
    <row r="473" spans="1:9" x14ac:dyDescent="0.3">
      <c r="A473" s="19" t="s">
        <v>801</v>
      </c>
      <c r="B473" s="41" t="s">
        <v>802</v>
      </c>
      <c r="C473" s="35" t="s">
        <v>695</v>
      </c>
      <c r="D473" s="13" t="s">
        <v>501</v>
      </c>
      <c r="E473" s="17" t="s">
        <v>696</v>
      </c>
      <c r="F473" s="13">
        <v>7</v>
      </c>
      <c r="G473" s="13" t="str">
        <f t="shared" si="35"/>
        <v xml:space="preserve">WEEK_COST INT DEFAULT 0, </v>
      </c>
      <c r="H473" s="11"/>
      <c r="I473" s="49"/>
    </row>
    <row r="474" spans="1:9" x14ac:dyDescent="0.3">
      <c r="A474" s="19" t="s">
        <v>801</v>
      </c>
      <c r="B474" s="41" t="s">
        <v>802</v>
      </c>
      <c r="C474" s="35" t="s">
        <v>1186</v>
      </c>
      <c r="D474" s="13" t="s">
        <v>449</v>
      </c>
      <c r="E474" s="17" t="s">
        <v>1187</v>
      </c>
      <c r="F474" s="13">
        <v>7</v>
      </c>
      <c r="G474" s="13" t="str">
        <f t="shared" ref="G474" si="38">IF(F474=0,"CREATE TABLE "&amp;A474&amp;" ( ",IF(F474=100,C474&amp;" );",IF(F474=200,"ALTER TABLE "&amp;A474&amp;" ADD INDEX "&amp;A474&amp;"_IDX"&amp;C474&amp;"("&amp;D474&amp;");",C474&amp;" "&amp;D474&amp;", ")))</f>
        <v xml:space="preserve">WEEK_TIME INT DEFAULT 0, </v>
      </c>
      <c r="H474" s="11"/>
      <c r="I474" s="49"/>
    </row>
    <row r="475" spans="1:9" x14ac:dyDescent="0.3">
      <c r="A475" s="19" t="s">
        <v>801</v>
      </c>
      <c r="B475" s="41" t="s">
        <v>802</v>
      </c>
      <c r="C475" s="35" t="s">
        <v>66</v>
      </c>
      <c r="D475" s="13" t="s">
        <v>77</v>
      </c>
      <c r="E475" s="13" t="s">
        <v>70</v>
      </c>
      <c r="F475" s="13">
        <v>8</v>
      </c>
      <c r="G475" s="13" t="str">
        <f t="shared" si="35"/>
        <v xml:space="preserve">CREATE_DATE DATETIME, </v>
      </c>
      <c r="H475" s="11"/>
      <c r="I475" s="49"/>
    </row>
    <row r="476" spans="1:9" x14ac:dyDescent="0.3">
      <c r="A476" s="19" t="s">
        <v>801</v>
      </c>
      <c r="B476" s="41" t="s">
        <v>802</v>
      </c>
      <c r="C476" s="35" t="s">
        <v>68</v>
      </c>
      <c r="D476" s="13" t="s">
        <v>74</v>
      </c>
      <c r="E476" s="13" t="s">
        <v>71</v>
      </c>
      <c r="F476" s="13">
        <v>9</v>
      </c>
      <c r="G476" s="13" t="str">
        <f t="shared" si="35"/>
        <v xml:space="preserve">CREATE_USER VARCHAR(15), </v>
      </c>
      <c r="H476" s="11"/>
      <c r="I476" s="49"/>
    </row>
    <row r="477" spans="1:9" x14ac:dyDescent="0.3">
      <c r="A477" s="19" t="s">
        <v>801</v>
      </c>
      <c r="B477" s="41" t="s">
        <v>802</v>
      </c>
      <c r="C477" s="35" t="s">
        <v>67</v>
      </c>
      <c r="D477" s="13" t="s">
        <v>77</v>
      </c>
      <c r="E477" s="13" t="s">
        <v>72</v>
      </c>
      <c r="F477" s="13">
        <v>10</v>
      </c>
      <c r="G477" s="13" t="str">
        <f t="shared" si="35"/>
        <v xml:space="preserve">UPDATE_DATE DATETIME, </v>
      </c>
      <c r="H477" s="11"/>
      <c r="I477" s="49"/>
    </row>
    <row r="478" spans="1:9" x14ac:dyDescent="0.3">
      <c r="A478" s="19" t="s">
        <v>801</v>
      </c>
      <c r="B478" s="41" t="s">
        <v>802</v>
      </c>
      <c r="C478" s="35" t="s">
        <v>69</v>
      </c>
      <c r="D478" s="13" t="s">
        <v>74</v>
      </c>
      <c r="E478" s="13" t="s">
        <v>73</v>
      </c>
      <c r="F478" s="13">
        <v>11</v>
      </c>
      <c r="G478" s="13" t="str">
        <f t="shared" si="35"/>
        <v xml:space="preserve">UPDATE_USER VARCHAR(15), </v>
      </c>
      <c r="H478" s="11"/>
      <c r="I478" s="49"/>
    </row>
    <row r="479" spans="1:9" x14ac:dyDescent="0.3">
      <c r="A479" s="19" t="s">
        <v>801</v>
      </c>
      <c r="B479" s="41" t="s">
        <v>802</v>
      </c>
      <c r="C479" s="35" t="s">
        <v>82</v>
      </c>
      <c r="D479" s="13"/>
      <c r="E479" s="13"/>
      <c r="F479" s="13">
        <v>100</v>
      </c>
      <c r="G479" s="13" t="str">
        <f t="shared" si="35"/>
        <v>PRIMARY KEY(COURSE_CODE,WEEK) );</v>
      </c>
      <c r="H479" s="11"/>
      <c r="I479" s="49"/>
    </row>
    <row r="480" spans="1:9" x14ac:dyDescent="0.3">
      <c r="A480" s="19" t="s">
        <v>1038</v>
      </c>
      <c r="B480" s="41" t="s">
        <v>1039</v>
      </c>
      <c r="C480" s="35"/>
      <c r="D480" s="13"/>
      <c r="E480" s="13"/>
      <c r="F480" s="13">
        <v>0</v>
      </c>
      <c r="G480" s="13" t="str">
        <f t="shared" ref="G480:G486" si="39">IF(F480=0,"CREATE TABLE "&amp;A480&amp;" ( ",IF(F480=100,C480&amp;" );",IF(F480=200,"ALTER TABLE "&amp;A480&amp;" ADD INDEX "&amp;A480&amp;"_IDX"&amp;C480&amp;"("&amp;D480&amp;");",C480&amp;" "&amp;D480&amp;", ")))</f>
        <v xml:space="preserve">CREATE TABLE COURSE_TUTOR ( </v>
      </c>
      <c r="H480" s="11"/>
      <c r="I480" s="49" t="s">
        <v>1015</v>
      </c>
    </row>
    <row r="481" spans="1:10" x14ac:dyDescent="0.3">
      <c r="A481" s="19" t="s">
        <v>1038</v>
      </c>
      <c r="B481" s="41" t="s">
        <v>1039</v>
      </c>
      <c r="C481" s="38" t="s">
        <v>38</v>
      </c>
      <c r="D481" s="11" t="s">
        <v>78</v>
      </c>
      <c r="E481" s="11" t="s">
        <v>37</v>
      </c>
      <c r="F481" s="13">
        <v>1</v>
      </c>
      <c r="G481" s="13" t="str">
        <f t="shared" si="39"/>
        <v xml:space="preserve">COURSE_ID INT, </v>
      </c>
      <c r="H481" s="11"/>
      <c r="I481" s="49" t="s">
        <v>1015</v>
      </c>
    </row>
    <row r="482" spans="1:10" x14ac:dyDescent="0.3">
      <c r="A482" s="19" t="s">
        <v>1038</v>
      </c>
      <c r="B482" s="41" t="s">
        <v>1039</v>
      </c>
      <c r="C482" s="38" t="s">
        <v>175</v>
      </c>
      <c r="D482" s="11" t="s">
        <v>74</v>
      </c>
      <c r="E482" s="11" t="s">
        <v>35</v>
      </c>
      <c r="F482" s="13">
        <v>2</v>
      </c>
      <c r="G482" s="13" t="str">
        <f t="shared" si="39"/>
        <v xml:space="preserve">TUTOR_ID VARCHAR(15), </v>
      </c>
      <c r="H482" s="11"/>
      <c r="I482" s="49" t="s">
        <v>1015</v>
      </c>
    </row>
    <row r="483" spans="1:10" x14ac:dyDescent="0.3">
      <c r="A483" s="19" t="s">
        <v>1038</v>
      </c>
      <c r="B483" s="41" t="s">
        <v>1039</v>
      </c>
      <c r="C483" s="38" t="s">
        <v>1040</v>
      </c>
      <c r="D483" s="11" t="s">
        <v>78</v>
      </c>
      <c r="E483" s="11" t="s">
        <v>14</v>
      </c>
      <c r="F483" s="13">
        <v>3</v>
      </c>
      <c r="G483" s="13" t="str">
        <f t="shared" si="39"/>
        <v xml:space="preserve">FROM_CNT INT, </v>
      </c>
      <c r="H483" s="11"/>
      <c r="I483" s="49" t="s">
        <v>1015</v>
      </c>
    </row>
    <row r="484" spans="1:10" x14ac:dyDescent="0.3">
      <c r="A484" s="19" t="s">
        <v>1038</v>
      </c>
      <c r="B484" s="41" t="s">
        <v>1039</v>
      </c>
      <c r="C484" s="38" t="s">
        <v>1041</v>
      </c>
      <c r="D484" s="11" t="s">
        <v>78</v>
      </c>
      <c r="E484" s="11" t="s">
        <v>39</v>
      </c>
      <c r="F484" s="13">
        <v>4</v>
      </c>
      <c r="G484" s="13" t="str">
        <f t="shared" si="39"/>
        <v xml:space="preserve">TO_CNT INT, </v>
      </c>
      <c r="H484" s="11"/>
      <c r="I484" s="49" t="s">
        <v>1015</v>
      </c>
    </row>
    <row r="485" spans="1:10" x14ac:dyDescent="0.3">
      <c r="A485" s="19" t="s">
        <v>1038</v>
      </c>
      <c r="B485" s="41" t="s">
        <v>1039</v>
      </c>
      <c r="C485" s="35" t="s">
        <v>0</v>
      </c>
      <c r="D485" s="11" t="s">
        <v>494</v>
      </c>
      <c r="E485" s="17" t="s">
        <v>4</v>
      </c>
      <c r="F485" s="13">
        <v>5</v>
      </c>
      <c r="G485" s="13" t="str">
        <f t="shared" ref="G485" si="40">IF(F485=0,"CREATE TABLE "&amp;A484&amp;" ( ",IF(F485=100,C485&amp;" );",IF(F485=200,"ALTER TABLE "&amp;A484&amp;" ADD INDEX "&amp;A484&amp;"_IDX"&amp;C485&amp;"("&amp;D485&amp;");",C485&amp;" "&amp;D485&amp;", ")))</f>
        <v xml:space="preserve">USE_YN CHAR(1) DEFAULT 'Y', </v>
      </c>
      <c r="H485" s="26"/>
      <c r="I485" s="26" t="s">
        <v>937</v>
      </c>
    </row>
    <row r="486" spans="1:10" x14ac:dyDescent="0.3">
      <c r="A486" s="19" t="s">
        <v>1038</v>
      </c>
      <c r="B486" s="41" t="s">
        <v>1039</v>
      </c>
      <c r="C486" s="35" t="s">
        <v>1042</v>
      </c>
      <c r="D486" s="13"/>
      <c r="E486" s="13"/>
      <c r="F486" s="13">
        <v>100</v>
      </c>
      <c r="G486" s="13" t="str">
        <f t="shared" si="39"/>
        <v>PRIMARY KEY(COURSE_ID,TUTOR_ID) );</v>
      </c>
      <c r="H486" s="11"/>
      <c r="I486" s="49" t="s">
        <v>1015</v>
      </c>
    </row>
    <row r="487" spans="1:10" x14ac:dyDescent="0.3">
      <c r="A487" s="44" t="s">
        <v>982</v>
      </c>
      <c r="B487" s="40" t="s">
        <v>813</v>
      </c>
      <c r="C487" s="38"/>
      <c r="D487" s="11"/>
      <c r="E487" s="13"/>
      <c r="F487" s="13">
        <v>0</v>
      </c>
      <c r="G487" s="13" t="str">
        <f t="shared" si="35"/>
        <v xml:space="preserve">CREATE TABLE COURSE_WEEK ( </v>
      </c>
      <c r="H487" s="11"/>
      <c r="I487" s="49"/>
      <c r="J487" s="56"/>
    </row>
    <row r="488" spans="1:10" x14ac:dyDescent="0.3">
      <c r="A488" s="44" t="s">
        <v>706</v>
      </c>
      <c r="B488" s="40" t="s">
        <v>813</v>
      </c>
      <c r="C488" s="38" t="s">
        <v>38</v>
      </c>
      <c r="D488" s="11" t="s">
        <v>78</v>
      </c>
      <c r="E488" s="11" t="s">
        <v>37</v>
      </c>
      <c r="F488" s="13">
        <v>1</v>
      </c>
      <c r="G488" s="13" t="str">
        <f t="shared" si="35"/>
        <v xml:space="preserve">COURSE_ID INT, </v>
      </c>
      <c r="H488" s="11"/>
      <c r="I488" s="49"/>
      <c r="J488" s="56"/>
    </row>
    <row r="489" spans="1:10" x14ac:dyDescent="0.3">
      <c r="A489" s="44" t="s">
        <v>706</v>
      </c>
      <c r="B489" s="40" t="s">
        <v>813</v>
      </c>
      <c r="C489" s="38" t="s">
        <v>36</v>
      </c>
      <c r="D489" s="11" t="s">
        <v>74</v>
      </c>
      <c r="E489" s="11" t="s">
        <v>694</v>
      </c>
      <c r="F489" s="13">
        <v>2</v>
      </c>
      <c r="G489" s="13" t="str">
        <f t="shared" si="35"/>
        <v xml:space="preserve">USER_ID VARCHAR(15), </v>
      </c>
      <c r="H489" s="11"/>
      <c r="I489" s="49"/>
      <c r="J489" s="56"/>
    </row>
    <row r="490" spans="1:10" x14ac:dyDescent="0.3">
      <c r="A490" s="44" t="s">
        <v>706</v>
      </c>
      <c r="B490" s="40" t="s">
        <v>813</v>
      </c>
      <c r="C490" s="38" t="s">
        <v>17</v>
      </c>
      <c r="D490" s="11" t="s">
        <v>79</v>
      </c>
      <c r="E490" s="11" t="s">
        <v>14</v>
      </c>
      <c r="F490" s="13">
        <v>3</v>
      </c>
      <c r="G490" s="13" t="str">
        <f t="shared" si="35"/>
        <v xml:space="preserve">WEEK INT, </v>
      </c>
      <c r="H490" s="11"/>
      <c r="I490" s="49"/>
      <c r="J490" s="56"/>
    </row>
    <row r="491" spans="1:10" x14ac:dyDescent="0.3">
      <c r="A491" s="44" t="s">
        <v>706</v>
      </c>
      <c r="B491" s="40" t="s">
        <v>813</v>
      </c>
      <c r="C491" s="38" t="s">
        <v>34</v>
      </c>
      <c r="D491" s="11" t="s">
        <v>79</v>
      </c>
      <c r="E491" s="11" t="s">
        <v>39</v>
      </c>
      <c r="F491" s="13">
        <v>4</v>
      </c>
      <c r="G491" s="13" t="str">
        <f t="shared" si="35"/>
        <v xml:space="preserve">PROGRESS_RATE INT, </v>
      </c>
      <c r="H491" s="11"/>
      <c r="I491" s="49"/>
      <c r="J491" s="56"/>
    </row>
    <row r="492" spans="1:10" x14ac:dyDescent="0.3">
      <c r="A492" s="44" t="s">
        <v>706</v>
      </c>
      <c r="B492" s="40" t="s">
        <v>813</v>
      </c>
      <c r="C492" s="38" t="s">
        <v>102</v>
      </c>
      <c r="D492" s="11" t="s">
        <v>77</v>
      </c>
      <c r="E492" s="11" t="s">
        <v>40</v>
      </c>
      <c r="F492" s="13">
        <v>5</v>
      </c>
      <c r="G492" s="13" t="str">
        <f t="shared" si="35"/>
        <v xml:space="preserve">STUDY_START DATETIME, </v>
      </c>
      <c r="H492" s="11"/>
      <c r="I492" s="49"/>
      <c r="J492" s="56"/>
    </row>
    <row r="493" spans="1:10" x14ac:dyDescent="0.3">
      <c r="A493" s="44" t="s">
        <v>706</v>
      </c>
      <c r="B493" s="40" t="s">
        <v>813</v>
      </c>
      <c r="C493" s="38" t="s">
        <v>103</v>
      </c>
      <c r="D493" s="11" t="s">
        <v>77</v>
      </c>
      <c r="E493" s="11" t="s">
        <v>41</v>
      </c>
      <c r="F493" s="13">
        <v>6</v>
      </c>
      <c r="G493" s="13" t="str">
        <f t="shared" si="35"/>
        <v xml:space="preserve">STUDY_END DATETIME, </v>
      </c>
      <c r="H493" s="11"/>
      <c r="I493" s="49"/>
      <c r="J493" s="56"/>
    </row>
    <row r="494" spans="1:10" x14ac:dyDescent="0.3">
      <c r="A494" s="44" t="s">
        <v>706</v>
      </c>
      <c r="B494" s="40" t="s">
        <v>813</v>
      </c>
      <c r="C494" s="38" t="s">
        <v>91</v>
      </c>
      <c r="D494" s="11"/>
      <c r="E494" s="11"/>
      <c r="F494" s="13">
        <v>100</v>
      </c>
      <c r="G494" s="13" t="str">
        <f t="shared" si="35"/>
        <v>PRIMARY KEY(COURSE_ID,USER_ID,WEEK) );</v>
      </c>
      <c r="H494" s="11"/>
      <c r="I494" s="49"/>
      <c r="J494" s="56"/>
    </row>
    <row r="495" spans="1:10" x14ac:dyDescent="0.3">
      <c r="A495" s="44" t="s">
        <v>166</v>
      </c>
      <c r="B495" s="40" t="s">
        <v>814</v>
      </c>
      <c r="C495" s="38"/>
      <c r="D495" s="11"/>
      <c r="E495" s="13"/>
      <c r="F495" s="13">
        <v>0</v>
      </c>
      <c r="G495" s="13" t="str">
        <f t="shared" si="35"/>
        <v xml:space="preserve">CREATE TABLE COURSE_WEEK_PAGE ( </v>
      </c>
      <c r="H495" s="11"/>
      <c r="I495" s="49"/>
      <c r="J495" s="56"/>
    </row>
    <row r="496" spans="1:10" x14ac:dyDescent="0.3">
      <c r="A496" s="44" t="s">
        <v>166</v>
      </c>
      <c r="B496" s="40" t="s">
        <v>814</v>
      </c>
      <c r="C496" s="38" t="s">
        <v>38</v>
      </c>
      <c r="D496" s="11" t="s">
        <v>78</v>
      </c>
      <c r="E496" s="11" t="s">
        <v>37</v>
      </c>
      <c r="F496" s="13">
        <v>1</v>
      </c>
      <c r="G496" s="13" t="str">
        <f t="shared" si="35"/>
        <v xml:space="preserve">COURSE_ID INT, </v>
      </c>
      <c r="H496" s="11"/>
      <c r="I496" s="49"/>
      <c r="J496" s="56"/>
    </row>
    <row r="497" spans="1:10" x14ac:dyDescent="0.3">
      <c r="A497" s="44" t="s">
        <v>166</v>
      </c>
      <c r="B497" s="40" t="s">
        <v>814</v>
      </c>
      <c r="C497" s="38" t="s">
        <v>36</v>
      </c>
      <c r="D497" s="11" t="s">
        <v>74</v>
      </c>
      <c r="E497" s="11" t="s">
        <v>35</v>
      </c>
      <c r="F497" s="13">
        <v>2</v>
      </c>
      <c r="G497" s="13" t="str">
        <f t="shared" si="35"/>
        <v xml:space="preserve">USER_ID VARCHAR(15), </v>
      </c>
      <c r="H497" s="11"/>
      <c r="I497" s="49"/>
      <c r="J497" s="56"/>
    </row>
    <row r="498" spans="1:10" x14ac:dyDescent="0.3">
      <c r="A498" s="44" t="s">
        <v>166</v>
      </c>
      <c r="B498" s="40" t="s">
        <v>814</v>
      </c>
      <c r="C498" s="38" t="s">
        <v>17</v>
      </c>
      <c r="D498" s="11" t="s">
        <v>78</v>
      </c>
      <c r="E498" s="11" t="s">
        <v>14</v>
      </c>
      <c r="F498" s="13">
        <v>3</v>
      </c>
      <c r="G498" s="13" t="str">
        <f t="shared" si="35"/>
        <v xml:space="preserve">WEEK INT, </v>
      </c>
      <c r="H498" s="11"/>
      <c r="I498" s="49"/>
      <c r="J498" s="56"/>
    </row>
    <row r="499" spans="1:10" x14ac:dyDescent="0.3">
      <c r="A499" s="44" t="s">
        <v>166</v>
      </c>
      <c r="B499" s="40" t="s">
        <v>814</v>
      </c>
      <c r="C499" s="38" t="s">
        <v>160</v>
      </c>
      <c r="D499" s="11" t="s">
        <v>78</v>
      </c>
      <c r="E499" s="11" t="s">
        <v>159</v>
      </c>
      <c r="F499" s="13">
        <v>4</v>
      </c>
      <c r="G499" s="13" t="str">
        <f t="shared" si="35"/>
        <v xml:space="preserve">PAGE INT, </v>
      </c>
      <c r="H499" s="11"/>
      <c r="I499" s="49"/>
      <c r="J499" s="56"/>
    </row>
    <row r="500" spans="1:10" x14ac:dyDescent="0.3">
      <c r="A500" s="44" t="s">
        <v>166</v>
      </c>
      <c r="B500" s="40" t="s">
        <v>814</v>
      </c>
      <c r="C500" s="38" t="s">
        <v>102</v>
      </c>
      <c r="D500" s="11" t="s">
        <v>77</v>
      </c>
      <c r="E500" s="11" t="s">
        <v>40</v>
      </c>
      <c r="F500" s="13">
        <v>5</v>
      </c>
      <c r="G500" s="13" t="str">
        <f t="shared" si="35"/>
        <v xml:space="preserve">STUDY_START DATETIME, </v>
      </c>
      <c r="H500" s="11"/>
      <c r="I500" s="49"/>
      <c r="J500" s="56"/>
    </row>
    <row r="501" spans="1:10" x14ac:dyDescent="0.3">
      <c r="A501" s="44" t="s">
        <v>166</v>
      </c>
      <c r="B501" s="40" t="s">
        <v>814</v>
      </c>
      <c r="C501" s="38" t="s">
        <v>103</v>
      </c>
      <c r="D501" s="11" t="s">
        <v>77</v>
      </c>
      <c r="E501" s="11" t="s">
        <v>41</v>
      </c>
      <c r="F501" s="13">
        <v>6</v>
      </c>
      <c r="G501" s="13" t="str">
        <f t="shared" si="35"/>
        <v xml:space="preserve">STUDY_END DATETIME, </v>
      </c>
      <c r="H501" s="11"/>
      <c r="I501" s="49"/>
      <c r="J501" s="56"/>
    </row>
    <row r="502" spans="1:10" x14ac:dyDescent="0.3">
      <c r="A502" s="44" t="s">
        <v>166</v>
      </c>
      <c r="B502" s="40" t="s">
        <v>814</v>
      </c>
      <c r="C502" s="38" t="s">
        <v>167</v>
      </c>
      <c r="D502" s="11"/>
      <c r="E502" s="11"/>
      <c r="F502" s="13">
        <v>100</v>
      </c>
      <c r="G502" s="13" t="str">
        <f t="shared" si="35"/>
        <v>PRIMARY KEY(COURSE_ID,USER_ID,WEEK,PAGE) );</v>
      </c>
      <c r="H502" s="11"/>
      <c r="I502" s="49"/>
      <c r="J502" s="56"/>
    </row>
    <row r="503" spans="1:10" x14ac:dyDescent="0.3">
      <c r="A503" s="19" t="s">
        <v>784</v>
      </c>
      <c r="B503" s="41" t="s">
        <v>838</v>
      </c>
      <c r="C503" s="35"/>
      <c r="D503" s="13"/>
      <c r="E503" s="13"/>
      <c r="F503" s="13">
        <v>0</v>
      </c>
      <c r="G503" s="13" t="str">
        <f t="shared" si="35"/>
        <v xml:space="preserve">CREATE TABLE MAIL ( </v>
      </c>
      <c r="H503" s="13"/>
      <c r="I503" s="26"/>
    </row>
    <row r="504" spans="1:10" x14ac:dyDescent="0.3">
      <c r="A504" s="19" t="s">
        <v>784</v>
      </c>
      <c r="B504" s="41" t="s">
        <v>838</v>
      </c>
      <c r="C504" s="38" t="s">
        <v>49</v>
      </c>
      <c r="D504" s="11" t="s">
        <v>100</v>
      </c>
      <c r="E504" s="11" t="s">
        <v>50</v>
      </c>
      <c r="F504" s="11">
        <v>1</v>
      </c>
      <c r="G504" s="13" t="str">
        <f t="shared" si="35"/>
        <v xml:space="preserve">SEQ INT NOT NULL auto_increment, </v>
      </c>
      <c r="H504" s="13"/>
      <c r="I504" s="26"/>
    </row>
    <row r="505" spans="1:10" x14ac:dyDescent="0.3">
      <c r="A505" s="19" t="s">
        <v>784</v>
      </c>
      <c r="B505" s="41" t="s">
        <v>838</v>
      </c>
      <c r="C505" s="35" t="s">
        <v>783</v>
      </c>
      <c r="D505" s="11" t="s">
        <v>786</v>
      </c>
      <c r="E505" s="13" t="s">
        <v>745</v>
      </c>
      <c r="F505" s="13">
        <v>2</v>
      </c>
      <c r="G505" s="13" t="str">
        <f t="shared" si="35"/>
        <v xml:space="preserve">KIND VARCHAR(40), </v>
      </c>
      <c r="H505" s="13"/>
      <c r="I505" s="26"/>
    </row>
    <row r="506" spans="1:10" x14ac:dyDescent="0.3">
      <c r="A506" s="19" t="s">
        <v>784</v>
      </c>
      <c r="B506" s="41" t="s">
        <v>838</v>
      </c>
      <c r="C506" s="35" t="s">
        <v>782</v>
      </c>
      <c r="D506" s="11" t="s">
        <v>785</v>
      </c>
      <c r="E506" s="11" t="s">
        <v>517</v>
      </c>
      <c r="F506" s="11">
        <v>3</v>
      </c>
      <c r="G506" s="13" t="str">
        <f t="shared" si="35"/>
        <v xml:space="preserve">EMAIL VARCHAR(50), </v>
      </c>
      <c r="H506" s="13"/>
      <c r="I506" s="26"/>
    </row>
    <row r="507" spans="1:10" x14ac:dyDescent="0.3">
      <c r="A507" s="19" t="s">
        <v>784</v>
      </c>
      <c r="B507" s="41" t="s">
        <v>838</v>
      </c>
      <c r="C507" s="38" t="s">
        <v>123</v>
      </c>
      <c r="D507" s="11"/>
      <c r="E507" s="11"/>
      <c r="F507" s="11">
        <v>100</v>
      </c>
      <c r="G507" s="13" t="str">
        <f t="shared" si="35"/>
        <v>PRIMARY KEY(SEQ) );</v>
      </c>
      <c r="H507" s="13"/>
      <c r="I507" s="26"/>
    </row>
    <row r="508" spans="1:10" x14ac:dyDescent="0.3">
      <c r="A508" s="19" t="s">
        <v>784</v>
      </c>
      <c r="B508" s="41" t="s">
        <v>838</v>
      </c>
      <c r="C508" s="38">
        <v>1</v>
      </c>
      <c r="D508" s="11" t="s">
        <v>843</v>
      </c>
      <c r="E508" s="11"/>
      <c r="F508" s="11">
        <v>200</v>
      </c>
      <c r="G508" s="13" t="str">
        <f t="shared" si="35"/>
        <v>ALTER TABLE MAIL ADD INDEX MAIL_IDX1(SEQ);</v>
      </c>
      <c r="H508" s="13"/>
      <c r="I508" s="26"/>
    </row>
    <row r="509" spans="1:10" x14ac:dyDescent="0.3">
      <c r="A509" s="78" t="s">
        <v>575</v>
      </c>
      <c r="B509" s="79" t="s">
        <v>497</v>
      </c>
      <c r="C509" s="35"/>
      <c r="D509" s="13"/>
      <c r="E509" s="13"/>
      <c r="F509" s="13">
        <v>0</v>
      </c>
      <c r="G509" s="13" t="str">
        <f t="shared" si="35"/>
        <v xml:space="preserve">CREATE TABLE POINT ( </v>
      </c>
      <c r="H509" s="11"/>
      <c r="I509" s="49"/>
    </row>
    <row r="510" spans="1:10" x14ac:dyDescent="0.3">
      <c r="A510" s="78" t="s">
        <v>497</v>
      </c>
      <c r="B510" s="79" t="s">
        <v>497</v>
      </c>
      <c r="C510" s="38" t="s">
        <v>49</v>
      </c>
      <c r="D510" s="11" t="s">
        <v>100</v>
      </c>
      <c r="E510" s="11" t="s">
        <v>50</v>
      </c>
      <c r="F510" s="13">
        <v>1</v>
      </c>
      <c r="G510" s="13" t="str">
        <f t="shared" si="35"/>
        <v xml:space="preserve">SEQ INT NOT NULL auto_increment, </v>
      </c>
      <c r="H510" s="11"/>
      <c r="I510" s="49"/>
    </row>
    <row r="511" spans="1:10" x14ac:dyDescent="0.3">
      <c r="A511" s="78" t="s">
        <v>497</v>
      </c>
      <c r="B511" s="79" t="s">
        <v>497</v>
      </c>
      <c r="C511" s="35" t="s">
        <v>576</v>
      </c>
      <c r="D511" s="13" t="s">
        <v>577</v>
      </c>
      <c r="E511" s="13" t="s">
        <v>578</v>
      </c>
      <c r="F511" s="13">
        <v>1</v>
      </c>
      <c r="G511" s="13" t="str">
        <f t="shared" si="35"/>
        <v xml:space="preserve">USER_ID VARCHAR(15), </v>
      </c>
      <c r="H511" s="11"/>
      <c r="I511" s="49"/>
    </row>
    <row r="512" spans="1:10" x14ac:dyDescent="0.3">
      <c r="A512" s="78" t="s">
        <v>497</v>
      </c>
      <c r="B512" s="79" t="s">
        <v>497</v>
      </c>
      <c r="C512" s="35" t="s">
        <v>579</v>
      </c>
      <c r="D512" s="13" t="s">
        <v>577</v>
      </c>
      <c r="E512" s="13" t="s">
        <v>580</v>
      </c>
      <c r="F512" s="13">
        <v>2</v>
      </c>
      <c r="G512" s="13" t="str">
        <f t="shared" si="35"/>
        <v xml:space="preserve">KIND VARCHAR(15), </v>
      </c>
      <c r="H512" s="11"/>
      <c r="I512" s="49"/>
    </row>
    <row r="513" spans="1:9" x14ac:dyDescent="0.3">
      <c r="A513" s="78" t="s">
        <v>497</v>
      </c>
      <c r="B513" s="79" t="s">
        <v>497</v>
      </c>
      <c r="C513" s="35" t="s">
        <v>581</v>
      </c>
      <c r="D513" s="13" t="s">
        <v>582</v>
      </c>
      <c r="E513" s="13" t="s">
        <v>583</v>
      </c>
      <c r="F513" s="13">
        <v>3</v>
      </c>
      <c r="G513" s="13" t="str">
        <f t="shared" si="35"/>
        <v xml:space="preserve">IN_POINT INT, </v>
      </c>
      <c r="H513" s="11"/>
      <c r="I513" s="49"/>
    </row>
    <row r="514" spans="1:9" x14ac:dyDescent="0.3">
      <c r="A514" s="78" t="s">
        <v>497</v>
      </c>
      <c r="B514" s="79" t="s">
        <v>497</v>
      </c>
      <c r="C514" s="35" t="s">
        <v>584</v>
      </c>
      <c r="D514" s="13" t="s">
        <v>582</v>
      </c>
      <c r="E514" s="13" t="s">
        <v>585</v>
      </c>
      <c r="F514" s="13">
        <v>4</v>
      </c>
      <c r="G514" s="13" t="str">
        <f t="shared" si="35"/>
        <v xml:space="preserve">OUT_POINT INT, </v>
      </c>
      <c r="H514" s="11"/>
      <c r="I514" s="49"/>
    </row>
    <row r="515" spans="1:9" x14ac:dyDescent="0.3">
      <c r="A515" s="78" t="s">
        <v>497</v>
      </c>
      <c r="B515" s="79" t="s">
        <v>497</v>
      </c>
      <c r="C515" s="35" t="s">
        <v>586</v>
      </c>
      <c r="D515" s="13" t="s">
        <v>582</v>
      </c>
      <c r="E515" s="13" t="s">
        <v>587</v>
      </c>
      <c r="F515" s="13">
        <v>5</v>
      </c>
      <c r="G515" s="13" t="str">
        <f t="shared" si="35"/>
        <v xml:space="preserve">REF_ID INT, </v>
      </c>
      <c r="H515" s="11"/>
      <c r="I515" s="49"/>
    </row>
    <row r="516" spans="1:9" x14ac:dyDescent="0.3">
      <c r="A516" s="78" t="s">
        <v>497</v>
      </c>
      <c r="B516" s="79" t="s">
        <v>497</v>
      </c>
      <c r="C516" s="35" t="s">
        <v>588</v>
      </c>
      <c r="D516" s="13" t="s">
        <v>589</v>
      </c>
      <c r="E516" s="13" t="s">
        <v>590</v>
      </c>
      <c r="F516" s="13">
        <v>6</v>
      </c>
      <c r="G516" s="13" t="str">
        <f t="shared" si="35"/>
        <v xml:space="preserve">CREATE_DATE DATETIME, </v>
      </c>
      <c r="H516" s="11"/>
      <c r="I516" s="49"/>
    </row>
    <row r="517" spans="1:9" x14ac:dyDescent="0.3">
      <c r="A517" s="78" t="s">
        <v>497</v>
      </c>
      <c r="B517" s="79" t="s">
        <v>497</v>
      </c>
      <c r="C517" s="38" t="s">
        <v>849</v>
      </c>
      <c r="D517" s="13"/>
      <c r="E517" s="13"/>
      <c r="F517" s="13">
        <v>100</v>
      </c>
      <c r="G517" s="13" t="str">
        <f t="shared" si="35"/>
        <v>PRIMARY KEY(SEQ) );</v>
      </c>
      <c r="H517" s="11"/>
      <c r="I517" s="49"/>
    </row>
    <row r="518" spans="1:9" x14ac:dyDescent="0.3">
      <c r="A518" s="78" t="s">
        <v>497</v>
      </c>
      <c r="B518" s="79" t="s">
        <v>497</v>
      </c>
      <c r="C518" s="35" t="s">
        <v>839</v>
      </c>
      <c r="D518" s="13" t="s">
        <v>36</v>
      </c>
      <c r="E518" s="13"/>
      <c r="F518" s="13">
        <v>200</v>
      </c>
      <c r="G518" s="13" t="str">
        <f t="shared" si="35"/>
        <v>ALTER TABLE POINT ADD INDEX POINT_IDX1(USER_ID);</v>
      </c>
      <c r="H518" s="11"/>
      <c r="I518" s="49"/>
    </row>
    <row r="519" spans="1:9" x14ac:dyDescent="0.3">
      <c r="A519" s="44" t="s">
        <v>754</v>
      </c>
      <c r="B519" s="40" t="s">
        <v>831</v>
      </c>
      <c r="C519" s="38"/>
      <c r="D519" s="11"/>
      <c r="E519" s="13"/>
      <c r="F519" s="13">
        <v>0</v>
      </c>
      <c r="G519" s="13" t="str">
        <f t="shared" si="35"/>
        <v xml:space="preserve">CREATE TABLE POSTSCRIPT ( </v>
      </c>
      <c r="H519" s="13"/>
      <c r="I519" s="26"/>
    </row>
    <row r="520" spans="1:9" x14ac:dyDescent="0.3">
      <c r="A520" s="44" t="s">
        <v>754</v>
      </c>
      <c r="B520" s="40" t="s">
        <v>831</v>
      </c>
      <c r="C520" s="38" t="s">
        <v>719</v>
      </c>
      <c r="D520" s="11" t="s">
        <v>78</v>
      </c>
      <c r="E520" s="11" t="s">
        <v>37</v>
      </c>
      <c r="F520" s="11">
        <v>1</v>
      </c>
      <c r="G520" s="13" t="str">
        <f t="shared" si="35"/>
        <v xml:space="preserve">COURSE_ID INT, </v>
      </c>
      <c r="H520" s="13"/>
      <c r="I520" s="26"/>
    </row>
    <row r="521" spans="1:9" x14ac:dyDescent="0.3">
      <c r="A521" s="44" t="s">
        <v>754</v>
      </c>
      <c r="B521" s="40" t="s">
        <v>831</v>
      </c>
      <c r="C521" s="38" t="s">
        <v>36</v>
      </c>
      <c r="D521" s="11" t="s">
        <v>74</v>
      </c>
      <c r="E521" s="11" t="s">
        <v>35</v>
      </c>
      <c r="F521" s="11">
        <v>2</v>
      </c>
      <c r="G521" s="13" t="str">
        <f t="shared" si="35"/>
        <v xml:space="preserve">USER_ID VARCHAR(15), </v>
      </c>
      <c r="H521" s="13"/>
      <c r="I521" s="26"/>
    </row>
    <row r="522" spans="1:9" x14ac:dyDescent="0.3">
      <c r="A522" s="44" t="s">
        <v>754</v>
      </c>
      <c r="B522" s="40" t="s">
        <v>831</v>
      </c>
      <c r="C522" s="38" t="s">
        <v>48</v>
      </c>
      <c r="D522" s="11" t="s">
        <v>170</v>
      </c>
      <c r="E522" s="11" t="s">
        <v>45</v>
      </c>
      <c r="F522" s="11">
        <v>3</v>
      </c>
      <c r="G522" s="13" t="str">
        <f t="shared" ref="G522:G590" si="41">IF(F522=0,"CREATE TABLE "&amp;A522&amp;" ( ",IF(F522=100,C522&amp;" );",IF(F522=200,"ALTER TABLE "&amp;A522&amp;" ADD INDEX "&amp;A522&amp;"_IDX"&amp;C522&amp;"("&amp;D522&amp;");",C522&amp;" "&amp;D522&amp;", ")))</f>
        <v xml:space="preserve">CONTENTS TEXT, </v>
      </c>
      <c r="H522" s="13"/>
      <c r="I522" s="26"/>
    </row>
    <row r="523" spans="1:9" x14ac:dyDescent="0.3">
      <c r="A523" s="44" t="s">
        <v>754</v>
      </c>
      <c r="B523" s="40" t="s">
        <v>831</v>
      </c>
      <c r="C523" s="38" t="s">
        <v>518</v>
      </c>
      <c r="D523" s="11" t="s">
        <v>519</v>
      </c>
      <c r="E523" s="11" t="s">
        <v>520</v>
      </c>
      <c r="F523" s="11">
        <v>4</v>
      </c>
      <c r="G523" s="13" t="str">
        <f t="shared" si="41"/>
        <v xml:space="preserve">EVAL INT, </v>
      </c>
      <c r="H523" s="13"/>
      <c r="I523" s="26"/>
    </row>
    <row r="524" spans="1:9" x14ac:dyDescent="0.3">
      <c r="A524" s="44" t="s">
        <v>754</v>
      </c>
      <c r="B524" s="40" t="s">
        <v>831</v>
      </c>
      <c r="C524" s="38" t="s">
        <v>113</v>
      </c>
      <c r="D524" s="11" t="s">
        <v>77</v>
      </c>
      <c r="E524" s="11" t="s">
        <v>43</v>
      </c>
      <c r="F524" s="11">
        <v>5</v>
      </c>
      <c r="G524" s="13" t="str">
        <f t="shared" si="41"/>
        <v xml:space="preserve">CREATE_DATE DATETIME, </v>
      </c>
      <c r="H524" s="13"/>
      <c r="I524" s="26"/>
    </row>
    <row r="525" spans="1:9" x14ac:dyDescent="0.3">
      <c r="A525" s="44" t="s">
        <v>754</v>
      </c>
      <c r="B525" s="40" t="s">
        <v>831</v>
      </c>
      <c r="C525" s="38" t="s">
        <v>67</v>
      </c>
      <c r="D525" s="11" t="s">
        <v>77</v>
      </c>
      <c r="E525" s="11" t="s">
        <v>53</v>
      </c>
      <c r="F525" s="11">
        <v>6</v>
      </c>
      <c r="G525" s="13" t="str">
        <f t="shared" si="41"/>
        <v xml:space="preserve">UPDATE_DATE DATETIME, </v>
      </c>
      <c r="H525" s="13"/>
      <c r="I525" s="26"/>
    </row>
    <row r="526" spans="1:9" x14ac:dyDescent="0.3">
      <c r="A526" s="44" t="s">
        <v>754</v>
      </c>
      <c r="B526" s="40" t="s">
        <v>831</v>
      </c>
      <c r="C526" s="38" t="s">
        <v>720</v>
      </c>
      <c r="D526" s="11"/>
      <c r="E526" s="11"/>
      <c r="F526" s="11">
        <v>100</v>
      </c>
      <c r="G526" s="13" t="str">
        <f t="shared" si="41"/>
        <v>PRIMARY KEY(COURSE_ID,USER_ID) );</v>
      </c>
      <c r="H526" s="13"/>
      <c r="I526" s="26"/>
    </row>
    <row r="527" spans="1:9" x14ac:dyDescent="0.3">
      <c r="A527" s="19" t="s">
        <v>708</v>
      </c>
      <c r="B527" s="42" t="s">
        <v>818</v>
      </c>
      <c r="C527" s="35"/>
      <c r="D527" s="13"/>
      <c r="E527" s="13"/>
      <c r="F527" s="13">
        <v>0</v>
      </c>
      <c r="G527" s="13" t="str">
        <f t="shared" si="41"/>
        <v xml:space="preserve">CREATE TABLE QUEST ( </v>
      </c>
      <c r="H527" s="13"/>
      <c r="I527" s="26"/>
    </row>
    <row r="528" spans="1:9" x14ac:dyDescent="0.3">
      <c r="A528" s="19" t="s">
        <v>708</v>
      </c>
      <c r="B528" s="42" t="s">
        <v>818</v>
      </c>
      <c r="C528" s="35" t="s">
        <v>665</v>
      </c>
      <c r="D528" s="13" t="s">
        <v>474</v>
      </c>
      <c r="E528" s="13" t="s">
        <v>491</v>
      </c>
      <c r="F528" s="13">
        <v>1</v>
      </c>
      <c r="G528" s="13" t="str">
        <f t="shared" si="41"/>
        <v xml:space="preserve">QG_ID INT, </v>
      </c>
      <c r="H528" s="13"/>
      <c r="I528" s="26"/>
    </row>
    <row r="529" spans="1:9" x14ac:dyDescent="0.3">
      <c r="A529" s="19" t="s">
        <v>708</v>
      </c>
      <c r="B529" s="42" t="s">
        <v>818</v>
      </c>
      <c r="C529" s="35" t="s">
        <v>495</v>
      </c>
      <c r="D529" s="13" t="s">
        <v>496</v>
      </c>
      <c r="E529" s="13" t="s">
        <v>565</v>
      </c>
      <c r="F529" s="13">
        <v>2</v>
      </c>
      <c r="G529" s="13" t="str">
        <f t="shared" si="41"/>
        <v xml:space="preserve">SEQ INT, </v>
      </c>
      <c r="H529" s="13"/>
      <c r="I529" s="26"/>
    </row>
    <row r="530" spans="1:9" x14ac:dyDescent="0.3">
      <c r="A530" s="19" t="s">
        <v>708</v>
      </c>
      <c r="B530" s="42" t="s">
        <v>818</v>
      </c>
      <c r="C530" s="35" t="s">
        <v>468</v>
      </c>
      <c r="D530" s="13" t="s">
        <v>475</v>
      </c>
      <c r="E530" s="17" t="s">
        <v>480</v>
      </c>
      <c r="F530" s="13">
        <v>3</v>
      </c>
      <c r="G530" s="13" t="str">
        <f t="shared" si="41"/>
        <v xml:space="preserve">TYPE CHAR(1), </v>
      </c>
      <c r="H530" s="13" t="s">
        <v>898</v>
      </c>
      <c r="I530" s="26"/>
    </row>
    <row r="531" spans="1:9" x14ac:dyDescent="0.3">
      <c r="A531" s="19" t="s">
        <v>708</v>
      </c>
      <c r="B531" s="42" t="s">
        <v>818</v>
      </c>
      <c r="C531" s="35" t="s">
        <v>467</v>
      </c>
      <c r="D531" s="13" t="s">
        <v>477</v>
      </c>
      <c r="E531" s="17" t="s">
        <v>482</v>
      </c>
      <c r="F531" s="13">
        <v>4</v>
      </c>
      <c r="G531" s="13" t="str">
        <f t="shared" si="41"/>
        <v xml:space="preserve">QUESTION VARCHAR(400), </v>
      </c>
      <c r="H531" s="13"/>
      <c r="I531" s="26"/>
    </row>
    <row r="532" spans="1:9" x14ac:dyDescent="0.3">
      <c r="A532" s="19" t="s">
        <v>708</v>
      </c>
      <c r="B532" s="42" t="s">
        <v>818</v>
      </c>
      <c r="C532" s="35" t="s">
        <v>469</v>
      </c>
      <c r="D532" s="13" t="s">
        <v>476</v>
      </c>
      <c r="E532" s="17" t="s">
        <v>483</v>
      </c>
      <c r="F532" s="13">
        <v>5</v>
      </c>
      <c r="G532" s="13" t="str">
        <f t="shared" si="41"/>
        <v xml:space="preserve">QA1 VARCHAR(200), </v>
      </c>
      <c r="H532" s="13"/>
      <c r="I532" s="26"/>
    </row>
    <row r="533" spans="1:9" x14ac:dyDescent="0.3">
      <c r="A533" s="19" t="s">
        <v>708</v>
      </c>
      <c r="B533" s="42" t="s">
        <v>818</v>
      </c>
      <c r="C533" s="35" t="s">
        <v>470</v>
      </c>
      <c r="D533" s="13" t="s">
        <v>476</v>
      </c>
      <c r="E533" s="17" t="s">
        <v>484</v>
      </c>
      <c r="F533" s="13">
        <v>6</v>
      </c>
      <c r="G533" s="13" t="str">
        <f t="shared" si="41"/>
        <v xml:space="preserve">QA2 VARCHAR(200), </v>
      </c>
      <c r="H533" s="13"/>
      <c r="I533" s="26"/>
    </row>
    <row r="534" spans="1:9" x14ac:dyDescent="0.3">
      <c r="A534" s="19" t="s">
        <v>708</v>
      </c>
      <c r="B534" s="42" t="s">
        <v>818</v>
      </c>
      <c r="C534" s="35" t="s">
        <v>471</v>
      </c>
      <c r="D534" s="13" t="s">
        <v>476</v>
      </c>
      <c r="E534" s="17" t="s">
        <v>485</v>
      </c>
      <c r="F534" s="13">
        <v>7</v>
      </c>
      <c r="G534" s="13" t="str">
        <f t="shared" si="41"/>
        <v xml:space="preserve">QA3 VARCHAR(200), </v>
      </c>
      <c r="H534" s="13"/>
      <c r="I534" s="26"/>
    </row>
    <row r="535" spans="1:9" x14ac:dyDescent="0.3">
      <c r="A535" s="19" t="s">
        <v>708</v>
      </c>
      <c r="B535" s="42" t="s">
        <v>818</v>
      </c>
      <c r="C535" s="35" t="s">
        <v>472</v>
      </c>
      <c r="D535" s="13" t="s">
        <v>476</v>
      </c>
      <c r="E535" s="17" t="s">
        <v>486</v>
      </c>
      <c r="F535" s="13">
        <v>8</v>
      </c>
      <c r="G535" s="13" t="str">
        <f t="shared" si="41"/>
        <v xml:space="preserve">QA4 VARCHAR(200), </v>
      </c>
      <c r="H535" s="13"/>
      <c r="I535" s="26"/>
    </row>
    <row r="536" spans="1:9" x14ac:dyDescent="0.3">
      <c r="A536" s="19" t="s">
        <v>708</v>
      </c>
      <c r="B536" s="42" t="s">
        <v>818</v>
      </c>
      <c r="C536" s="35" t="s">
        <v>913</v>
      </c>
      <c r="D536" s="13" t="s">
        <v>494</v>
      </c>
      <c r="E536" s="17" t="s">
        <v>901</v>
      </c>
      <c r="F536" s="13">
        <v>9</v>
      </c>
      <c r="G536" s="13" t="str">
        <f t="shared" si="41"/>
        <v xml:space="preserve">USE_YN CHAR(1) DEFAULT 'Y', </v>
      </c>
      <c r="H536" s="13"/>
      <c r="I536" s="26" t="s">
        <v>916</v>
      </c>
    </row>
    <row r="537" spans="1:9" x14ac:dyDescent="0.3">
      <c r="A537" s="19" t="s">
        <v>708</v>
      </c>
      <c r="B537" s="42" t="s">
        <v>818</v>
      </c>
      <c r="C537" s="35" t="s">
        <v>914</v>
      </c>
      <c r="D537" s="13" t="s">
        <v>449</v>
      </c>
      <c r="E537" s="17" t="s">
        <v>915</v>
      </c>
      <c r="F537" s="13">
        <v>10</v>
      </c>
      <c r="G537" s="13" t="str">
        <f t="shared" si="41"/>
        <v xml:space="preserve">ORD INT DEFAULT 0, </v>
      </c>
      <c r="H537" s="13"/>
      <c r="I537" s="26" t="s">
        <v>916</v>
      </c>
    </row>
    <row r="538" spans="1:9" x14ac:dyDescent="0.3">
      <c r="A538" s="19" t="s">
        <v>708</v>
      </c>
      <c r="B538" s="42" t="s">
        <v>818</v>
      </c>
      <c r="C538" s="35" t="s">
        <v>66</v>
      </c>
      <c r="D538" s="13" t="s">
        <v>77</v>
      </c>
      <c r="E538" s="13" t="s">
        <v>43</v>
      </c>
      <c r="F538" s="13">
        <v>11</v>
      </c>
      <c r="G538" s="13" t="str">
        <f t="shared" si="41"/>
        <v xml:space="preserve">CREATE_DATE DATETIME, </v>
      </c>
      <c r="H538" s="13"/>
      <c r="I538" s="26"/>
    </row>
    <row r="539" spans="1:9" x14ac:dyDescent="0.3">
      <c r="A539" s="19" t="s">
        <v>708</v>
      </c>
      <c r="B539" s="42" t="s">
        <v>818</v>
      </c>
      <c r="C539" s="35" t="s">
        <v>68</v>
      </c>
      <c r="D539" s="13" t="s">
        <v>74</v>
      </c>
      <c r="E539" s="13" t="s">
        <v>71</v>
      </c>
      <c r="F539" s="13">
        <v>12</v>
      </c>
      <c r="G539" s="13" t="str">
        <f t="shared" si="41"/>
        <v xml:space="preserve">CREATE_USER VARCHAR(15), </v>
      </c>
      <c r="H539" s="13"/>
      <c r="I539" s="26"/>
    </row>
    <row r="540" spans="1:9" x14ac:dyDescent="0.3">
      <c r="A540" s="19" t="s">
        <v>708</v>
      </c>
      <c r="B540" s="42" t="s">
        <v>818</v>
      </c>
      <c r="C540" s="35" t="s">
        <v>67</v>
      </c>
      <c r="D540" s="13" t="s">
        <v>77</v>
      </c>
      <c r="E540" s="17" t="s">
        <v>53</v>
      </c>
      <c r="F540" s="13">
        <v>13</v>
      </c>
      <c r="G540" s="13" t="str">
        <f t="shared" si="41"/>
        <v xml:space="preserve">UPDATE_DATE DATETIME, </v>
      </c>
      <c r="H540" s="13"/>
      <c r="I540" s="26"/>
    </row>
    <row r="541" spans="1:9" x14ac:dyDescent="0.3">
      <c r="A541" s="19" t="s">
        <v>708</v>
      </c>
      <c r="B541" s="42" t="s">
        <v>818</v>
      </c>
      <c r="C541" s="35" t="s">
        <v>69</v>
      </c>
      <c r="D541" s="13" t="s">
        <v>74</v>
      </c>
      <c r="E541" s="17" t="s">
        <v>73</v>
      </c>
      <c r="F541" s="13">
        <v>14</v>
      </c>
      <c r="G541" s="13" t="str">
        <f t="shared" si="41"/>
        <v xml:space="preserve">UPDATE_USER VARCHAR(15), </v>
      </c>
      <c r="H541" s="13"/>
      <c r="I541" s="26"/>
    </row>
    <row r="542" spans="1:9" x14ac:dyDescent="0.3">
      <c r="A542" s="19" t="s">
        <v>708</v>
      </c>
      <c r="B542" s="42" t="s">
        <v>818</v>
      </c>
      <c r="C542" s="35" t="s">
        <v>715</v>
      </c>
      <c r="D542" s="13"/>
      <c r="E542" s="17"/>
      <c r="F542" s="13">
        <v>100</v>
      </c>
      <c r="G542" s="13" t="str">
        <f t="shared" si="41"/>
        <v>PRIMARY KEY(QG_ID,SEQ) );</v>
      </c>
      <c r="H542" s="13"/>
      <c r="I542" s="26"/>
    </row>
    <row r="543" spans="1:9" x14ac:dyDescent="0.3">
      <c r="A543" s="19" t="s">
        <v>717</v>
      </c>
      <c r="B543" s="42" t="s">
        <v>817</v>
      </c>
      <c r="C543" s="35"/>
      <c r="D543" s="13"/>
      <c r="E543" s="13"/>
      <c r="F543" s="13">
        <v>0</v>
      </c>
      <c r="G543" s="13" t="str">
        <f t="shared" si="41"/>
        <v xml:space="preserve">CREATE TABLE QUEST_GROUP ( </v>
      </c>
      <c r="H543" s="13"/>
      <c r="I543" s="26"/>
    </row>
    <row r="544" spans="1:9" x14ac:dyDescent="0.3">
      <c r="A544" s="19" t="s">
        <v>717</v>
      </c>
      <c r="B544" s="42" t="s">
        <v>817</v>
      </c>
      <c r="C544" s="35" t="s">
        <v>665</v>
      </c>
      <c r="D544" s="13" t="s">
        <v>100</v>
      </c>
      <c r="E544" s="13" t="s">
        <v>491</v>
      </c>
      <c r="F544" s="13">
        <v>1</v>
      </c>
      <c r="G544" s="13" t="str">
        <f t="shared" si="41"/>
        <v xml:space="preserve">QG_ID INT NOT NULL auto_increment, </v>
      </c>
      <c r="H544" s="13"/>
      <c r="I544" s="26"/>
    </row>
    <row r="545" spans="1:9" x14ac:dyDescent="0.3">
      <c r="A545" s="19" t="s">
        <v>717</v>
      </c>
      <c r="B545" s="42" t="s">
        <v>817</v>
      </c>
      <c r="C545" s="35" t="s">
        <v>489</v>
      </c>
      <c r="D545" s="13" t="s">
        <v>711</v>
      </c>
      <c r="E545" s="13" t="s">
        <v>492</v>
      </c>
      <c r="F545" s="13">
        <v>2</v>
      </c>
      <c r="G545" s="13" t="str">
        <f t="shared" si="41"/>
        <v xml:space="preserve">GROUP_NAME VARCHAR(200), </v>
      </c>
      <c r="H545" s="13"/>
      <c r="I545" s="26"/>
    </row>
    <row r="546" spans="1:9" x14ac:dyDescent="0.3">
      <c r="A546" s="19" t="s">
        <v>717</v>
      </c>
      <c r="B546" s="42" t="s">
        <v>817</v>
      </c>
      <c r="C546" s="35" t="s">
        <v>490</v>
      </c>
      <c r="D546" s="13" t="s">
        <v>494</v>
      </c>
      <c r="E546" s="13" t="s">
        <v>493</v>
      </c>
      <c r="F546" s="13">
        <v>3</v>
      </c>
      <c r="G546" s="13" t="str">
        <f t="shared" si="41"/>
        <v xml:space="preserve">USE_YN CHAR(1) DEFAULT 'Y', </v>
      </c>
      <c r="H546" s="13"/>
      <c r="I546" s="26"/>
    </row>
    <row r="547" spans="1:9" x14ac:dyDescent="0.3">
      <c r="A547" s="19" t="s">
        <v>717</v>
      </c>
      <c r="B547" s="42" t="s">
        <v>817</v>
      </c>
      <c r="C547" s="35" t="s">
        <v>707</v>
      </c>
      <c r="D547" s="13" t="s">
        <v>77</v>
      </c>
      <c r="E547" s="13" t="s">
        <v>43</v>
      </c>
      <c r="F547" s="13">
        <v>4</v>
      </c>
      <c r="G547" s="13" t="str">
        <f t="shared" si="41"/>
        <v xml:space="preserve">CREATE_DATE DATETIME, </v>
      </c>
      <c r="H547" s="13"/>
      <c r="I547" s="26"/>
    </row>
    <row r="548" spans="1:9" x14ac:dyDescent="0.3">
      <c r="A548" s="19" t="s">
        <v>717</v>
      </c>
      <c r="B548" s="42" t="s">
        <v>817</v>
      </c>
      <c r="C548" s="35" t="s">
        <v>68</v>
      </c>
      <c r="D548" s="13" t="s">
        <v>74</v>
      </c>
      <c r="E548" s="13" t="s">
        <v>71</v>
      </c>
      <c r="F548" s="13">
        <v>5</v>
      </c>
      <c r="G548" s="13" t="str">
        <f t="shared" si="41"/>
        <v xml:space="preserve">CREATE_USER VARCHAR(15), </v>
      </c>
      <c r="H548" s="13"/>
      <c r="I548" s="26"/>
    </row>
    <row r="549" spans="1:9" x14ac:dyDescent="0.3">
      <c r="A549" s="19" t="s">
        <v>717</v>
      </c>
      <c r="B549" s="42" t="s">
        <v>817</v>
      </c>
      <c r="C549" s="35" t="s">
        <v>67</v>
      </c>
      <c r="D549" s="13" t="s">
        <v>77</v>
      </c>
      <c r="E549" s="17" t="s">
        <v>53</v>
      </c>
      <c r="F549" s="13">
        <v>6</v>
      </c>
      <c r="G549" s="13" t="str">
        <f t="shared" si="41"/>
        <v xml:space="preserve">UPDATE_DATE DATETIME, </v>
      </c>
      <c r="H549" s="13"/>
      <c r="I549" s="26"/>
    </row>
    <row r="550" spans="1:9" x14ac:dyDescent="0.3">
      <c r="A550" s="19" t="s">
        <v>717</v>
      </c>
      <c r="B550" s="42" t="s">
        <v>817</v>
      </c>
      <c r="C550" s="35" t="s">
        <v>69</v>
      </c>
      <c r="D550" s="13" t="s">
        <v>74</v>
      </c>
      <c r="E550" s="17" t="s">
        <v>73</v>
      </c>
      <c r="F550" s="13">
        <v>7</v>
      </c>
      <c r="G550" s="13" t="str">
        <f t="shared" si="41"/>
        <v xml:space="preserve">UPDATE_USER VARCHAR(15), </v>
      </c>
      <c r="H550" s="13"/>
      <c r="I550" s="26"/>
    </row>
    <row r="551" spans="1:9" x14ac:dyDescent="0.3">
      <c r="A551" s="19" t="s">
        <v>717</v>
      </c>
      <c r="B551" s="42" t="s">
        <v>817</v>
      </c>
      <c r="C551" s="35" t="s">
        <v>666</v>
      </c>
      <c r="D551" s="13"/>
      <c r="E551" s="13"/>
      <c r="F551" s="13">
        <v>100</v>
      </c>
      <c r="G551" s="13" t="str">
        <f t="shared" si="41"/>
        <v>PRIMARY KEY(QG_ID) );</v>
      </c>
      <c r="H551" s="13"/>
      <c r="I551" s="26"/>
    </row>
    <row r="552" spans="1:9" x14ac:dyDescent="0.3">
      <c r="A552" s="19" t="s">
        <v>718</v>
      </c>
      <c r="B552" s="41" t="s">
        <v>833</v>
      </c>
      <c r="C552" s="35"/>
      <c r="D552" s="13"/>
      <c r="E552" s="13"/>
      <c r="F552" s="13">
        <v>0</v>
      </c>
      <c r="G552" s="13" t="str">
        <f t="shared" si="41"/>
        <v xml:space="preserve">CREATE TABLE RECOMMENDATION ( </v>
      </c>
      <c r="H552" s="13"/>
      <c r="I552" s="26"/>
    </row>
    <row r="553" spans="1:9" x14ac:dyDescent="0.3">
      <c r="A553" s="19" t="s">
        <v>718</v>
      </c>
      <c r="B553" s="41" t="s">
        <v>833</v>
      </c>
      <c r="C553" s="38" t="s">
        <v>49</v>
      </c>
      <c r="D553" s="11" t="s">
        <v>100</v>
      </c>
      <c r="E553" s="11" t="s">
        <v>50</v>
      </c>
      <c r="F553" s="11">
        <v>1</v>
      </c>
      <c r="G553" s="13" t="str">
        <f t="shared" si="41"/>
        <v xml:space="preserve">SEQ INT NOT NULL auto_increment, </v>
      </c>
      <c r="H553" s="13"/>
      <c r="I553" s="26"/>
    </row>
    <row r="554" spans="1:9" x14ac:dyDescent="0.3">
      <c r="A554" s="19" t="s">
        <v>718</v>
      </c>
      <c r="B554" s="41" t="s">
        <v>833</v>
      </c>
      <c r="C554" s="38" t="s">
        <v>38</v>
      </c>
      <c r="D554" s="11" t="s">
        <v>78</v>
      </c>
      <c r="E554" s="11" t="s">
        <v>37</v>
      </c>
      <c r="F554" s="11">
        <v>2</v>
      </c>
      <c r="G554" s="13" t="str">
        <f t="shared" si="41"/>
        <v xml:space="preserve">COURSE_ID INT, </v>
      </c>
      <c r="H554" s="13"/>
      <c r="I554" s="26"/>
    </row>
    <row r="555" spans="1:9" x14ac:dyDescent="0.3">
      <c r="A555" s="19" t="s">
        <v>718</v>
      </c>
      <c r="B555" s="41" t="s">
        <v>833</v>
      </c>
      <c r="C555" s="38" t="s">
        <v>36</v>
      </c>
      <c r="D555" s="11" t="s">
        <v>74</v>
      </c>
      <c r="E555" s="11" t="s">
        <v>35</v>
      </c>
      <c r="F555" s="11">
        <v>3</v>
      </c>
      <c r="G555" s="13" t="str">
        <f t="shared" si="41"/>
        <v xml:space="preserve">USER_ID VARCHAR(15), </v>
      </c>
      <c r="H555" s="13"/>
      <c r="I555" s="26"/>
    </row>
    <row r="556" spans="1:9" x14ac:dyDescent="0.3">
      <c r="A556" s="19" t="s">
        <v>718</v>
      </c>
      <c r="B556" s="41" t="s">
        <v>833</v>
      </c>
      <c r="C556" s="38" t="s">
        <v>113</v>
      </c>
      <c r="D556" s="11" t="s">
        <v>77</v>
      </c>
      <c r="E556" s="11" t="s">
        <v>43</v>
      </c>
      <c r="F556" s="11">
        <v>4</v>
      </c>
      <c r="G556" s="13" t="str">
        <f t="shared" si="41"/>
        <v xml:space="preserve">CREATE_DATE DATETIME, </v>
      </c>
      <c r="H556" s="13"/>
      <c r="I556" s="26"/>
    </row>
    <row r="557" spans="1:9" x14ac:dyDescent="0.3">
      <c r="A557" s="19" t="s">
        <v>718</v>
      </c>
      <c r="B557" s="41" t="s">
        <v>833</v>
      </c>
      <c r="C557" s="38" t="s">
        <v>123</v>
      </c>
      <c r="D557" s="11"/>
      <c r="E557" s="11"/>
      <c r="F557" s="11">
        <v>100</v>
      </c>
      <c r="G557" s="13" t="str">
        <f t="shared" si="41"/>
        <v>PRIMARY KEY(SEQ) );</v>
      </c>
      <c r="H557" s="13"/>
      <c r="I557" s="26"/>
    </row>
    <row r="558" spans="1:9" x14ac:dyDescent="0.3">
      <c r="A558" s="19" t="s">
        <v>718</v>
      </c>
      <c r="B558" s="41" t="s">
        <v>833</v>
      </c>
      <c r="C558" s="38">
        <v>1</v>
      </c>
      <c r="D558" s="11" t="s">
        <v>845</v>
      </c>
      <c r="E558" s="11"/>
      <c r="F558" s="11">
        <v>200</v>
      </c>
      <c r="G558" s="13" t="str">
        <f t="shared" si="41"/>
        <v>ALTER TABLE RECOMMENDATION ADD INDEX RECOMMENDATION_IDX1(COURSE_ID);</v>
      </c>
      <c r="H558" s="13"/>
      <c r="I558" s="26"/>
    </row>
    <row r="559" spans="1:9" x14ac:dyDescent="0.3">
      <c r="A559" s="44" t="s">
        <v>144</v>
      </c>
      <c r="B559" s="40" t="s">
        <v>830</v>
      </c>
      <c r="C559" s="38"/>
      <c r="D559" s="11"/>
      <c r="E559" s="13"/>
      <c r="F559" s="13">
        <v>0</v>
      </c>
      <c r="G559" s="13" t="str">
        <f t="shared" si="41"/>
        <v xml:space="preserve">CREATE TABLE REPLY ( </v>
      </c>
      <c r="H559" s="13"/>
      <c r="I559" s="26"/>
    </row>
    <row r="560" spans="1:9" x14ac:dyDescent="0.3">
      <c r="A560" s="44" t="s">
        <v>144</v>
      </c>
      <c r="B560" s="40" t="s">
        <v>830</v>
      </c>
      <c r="C560" s="38" t="s">
        <v>49</v>
      </c>
      <c r="D560" s="11" t="s">
        <v>100</v>
      </c>
      <c r="E560" s="11" t="s">
        <v>50</v>
      </c>
      <c r="F560" s="13">
        <v>1</v>
      </c>
      <c r="G560" s="13" t="str">
        <f t="shared" si="41"/>
        <v xml:space="preserve">SEQ INT NOT NULL auto_increment, </v>
      </c>
      <c r="H560" s="13"/>
      <c r="I560" s="26"/>
    </row>
    <row r="561" spans="1:9" x14ac:dyDescent="0.3">
      <c r="A561" s="44" t="s">
        <v>144</v>
      </c>
      <c r="B561" s="40" t="s">
        <v>830</v>
      </c>
      <c r="C561" s="38" t="s">
        <v>453</v>
      </c>
      <c r="D561" s="11" t="s">
        <v>455</v>
      </c>
      <c r="E561" s="11" t="s">
        <v>454</v>
      </c>
      <c r="F561" s="13">
        <v>2</v>
      </c>
      <c r="G561" s="13" t="str">
        <f t="shared" si="41"/>
        <v xml:space="preserve">KIND VARCHAR(10), </v>
      </c>
      <c r="H561" s="13"/>
      <c r="I561" s="26"/>
    </row>
    <row r="562" spans="1:9" x14ac:dyDescent="0.3">
      <c r="A562" s="44" t="s">
        <v>144</v>
      </c>
      <c r="B562" s="40" t="s">
        <v>830</v>
      </c>
      <c r="C562" s="38" t="s">
        <v>62</v>
      </c>
      <c r="D562" s="11" t="s">
        <v>78</v>
      </c>
      <c r="E562" s="11" t="s">
        <v>132</v>
      </c>
      <c r="F562" s="13">
        <v>3</v>
      </c>
      <c r="G562" s="13" t="str">
        <f t="shared" si="41"/>
        <v xml:space="preserve">P_SEQ INT, </v>
      </c>
      <c r="H562" s="13"/>
      <c r="I562" s="26"/>
    </row>
    <row r="563" spans="1:9" x14ac:dyDescent="0.3">
      <c r="A563" s="44" t="s">
        <v>144</v>
      </c>
      <c r="B563" s="40" t="s">
        <v>830</v>
      </c>
      <c r="C563" s="38" t="s">
        <v>1001</v>
      </c>
      <c r="D563" s="11" t="s">
        <v>170</v>
      </c>
      <c r="E563" s="11" t="s">
        <v>45</v>
      </c>
      <c r="F563" s="13">
        <v>4</v>
      </c>
      <c r="G563" s="13" t="str">
        <f t="shared" si="41"/>
        <v xml:space="preserve">CONTENTS TEXT, </v>
      </c>
      <c r="H563" s="13"/>
      <c r="I563" s="26"/>
    </row>
    <row r="564" spans="1:9" x14ac:dyDescent="0.3">
      <c r="A564" s="44" t="s">
        <v>144</v>
      </c>
      <c r="B564" s="40" t="s">
        <v>830</v>
      </c>
      <c r="C564" s="38" t="s">
        <v>36</v>
      </c>
      <c r="D564" s="11" t="s">
        <v>74</v>
      </c>
      <c r="E564" s="11" t="s">
        <v>35</v>
      </c>
      <c r="F564" s="13">
        <v>5</v>
      </c>
      <c r="G564" s="13" t="str">
        <f t="shared" si="41"/>
        <v xml:space="preserve">USER_ID VARCHAR(15), </v>
      </c>
      <c r="H564" s="13"/>
      <c r="I564" s="26"/>
    </row>
    <row r="565" spans="1:9" x14ac:dyDescent="0.3">
      <c r="A565" s="44" t="s">
        <v>144</v>
      </c>
      <c r="B565" s="40" t="s">
        <v>830</v>
      </c>
      <c r="C565" s="35" t="s">
        <v>1090</v>
      </c>
      <c r="D565" s="11" t="s">
        <v>494</v>
      </c>
      <c r="E565" s="13" t="s">
        <v>1093</v>
      </c>
      <c r="F565" s="13">
        <v>8</v>
      </c>
      <c r="G565" s="13" t="str">
        <f t="shared" si="41"/>
        <v xml:space="preserve">ACCEPT_YN CHAR(1) DEFAULT 'Y', </v>
      </c>
      <c r="H565" s="13"/>
      <c r="I565" s="26"/>
    </row>
    <row r="566" spans="1:9" x14ac:dyDescent="0.3">
      <c r="A566" s="44" t="s">
        <v>144</v>
      </c>
      <c r="B566" s="40" t="s">
        <v>830</v>
      </c>
      <c r="C566" s="35" t="s">
        <v>1091</v>
      </c>
      <c r="D566" s="13" t="s">
        <v>1092</v>
      </c>
      <c r="E566" s="13" t="s">
        <v>1094</v>
      </c>
      <c r="F566" s="13">
        <v>9</v>
      </c>
      <c r="G566" s="13" t="str">
        <f t="shared" si="41"/>
        <v xml:space="preserve">NO_REASON VARCHAR(1000), </v>
      </c>
      <c r="H566" s="13"/>
      <c r="I566" s="26"/>
    </row>
    <row r="567" spans="1:9" x14ac:dyDescent="0.3">
      <c r="A567" s="44" t="s">
        <v>144</v>
      </c>
      <c r="B567" s="40" t="s">
        <v>830</v>
      </c>
      <c r="C567" s="38" t="s">
        <v>113</v>
      </c>
      <c r="D567" s="11" t="s">
        <v>77</v>
      </c>
      <c r="E567" s="11" t="s">
        <v>43</v>
      </c>
      <c r="F567" s="13">
        <v>7</v>
      </c>
      <c r="G567" s="13" t="str">
        <f t="shared" si="41"/>
        <v xml:space="preserve">CREATE_DATE DATETIME, </v>
      </c>
      <c r="H567" s="13"/>
      <c r="I567" s="26"/>
    </row>
    <row r="568" spans="1:9" x14ac:dyDescent="0.3">
      <c r="A568" s="44" t="s">
        <v>144</v>
      </c>
      <c r="B568" s="40" t="s">
        <v>830</v>
      </c>
      <c r="C568" s="38" t="s">
        <v>67</v>
      </c>
      <c r="D568" s="11" t="s">
        <v>77</v>
      </c>
      <c r="E568" s="11" t="s">
        <v>53</v>
      </c>
      <c r="F568" s="13">
        <v>8</v>
      </c>
      <c r="G568" s="13" t="str">
        <f t="shared" si="41"/>
        <v xml:space="preserve">UPDATE_DATE DATETIME, </v>
      </c>
      <c r="H568" s="13"/>
      <c r="I568" s="26"/>
    </row>
    <row r="569" spans="1:9" x14ac:dyDescent="0.3">
      <c r="A569" s="44" t="s">
        <v>144</v>
      </c>
      <c r="B569" s="40" t="s">
        <v>830</v>
      </c>
      <c r="C569" s="38" t="s">
        <v>123</v>
      </c>
      <c r="D569" s="11"/>
      <c r="E569" s="11"/>
      <c r="F569" s="13">
        <v>100</v>
      </c>
      <c r="G569" s="13" t="str">
        <f t="shared" si="41"/>
        <v>PRIMARY KEY(SEQ) );</v>
      </c>
      <c r="H569" s="13"/>
      <c r="I569" s="26"/>
    </row>
    <row r="570" spans="1:9" x14ac:dyDescent="0.3">
      <c r="A570" s="44" t="s">
        <v>144</v>
      </c>
      <c r="B570" s="40" t="s">
        <v>830</v>
      </c>
      <c r="C570" s="38">
        <v>1</v>
      </c>
      <c r="D570" s="11" t="s">
        <v>846</v>
      </c>
      <c r="E570" s="11"/>
      <c r="F570" s="13">
        <v>200</v>
      </c>
      <c r="G570" s="13" t="str">
        <f t="shared" si="41"/>
        <v>ALTER TABLE REPLY ADD INDEX REPLY_IDX1(KIND,P_SEQ);</v>
      </c>
      <c r="H570" s="13"/>
      <c r="I570" s="26"/>
    </row>
    <row r="571" spans="1:9" x14ac:dyDescent="0.3">
      <c r="A571" s="19" t="s">
        <v>686</v>
      </c>
      <c r="B571" s="41" t="s">
        <v>834</v>
      </c>
      <c r="C571" s="35"/>
      <c r="D571" s="13"/>
      <c r="E571" s="13"/>
      <c r="F571" s="13">
        <v>0</v>
      </c>
      <c r="G571" s="13" t="str">
        <f t="shared" si="41"/>
        <v xml:space="preserve">CREATE TABLE REQUEST_LOG ( </v>
      </c>
      <c r="H571" s="13"/>
      <c r="I571" s="26"/>
    </row>
    <row r="572" spans="1:9" x14ac:dyDescent="0.3">
      <c r="A572" s="19" t="s">
        <v>686</v>
      </c>
      <c r="B572" s="41" t="s">
        <v>834</v>
      </c>
      <c r="C572" s="38" t="s">
        <v>49</v>
      </c>
      <c r="D572" s="11" t="s">
        <v>739</v>
      </c>
      <c r="E572" s="11" t="s">
        <v>50</v>
      </c>
      <c r="F572" s="13">
        <v>1</v>
      </c>
      <c r="G572" s="13" t="str">
        <f t="shared" si="41"/>
        <v xml:space="preserve">SEQ INT NOT NULL auto_increment, </v>
      </c>
      <c r="H572" s="13"/>
      <c r="I572" s="26"/>
    </row>
    <row r="573" spans="1:9" x14ac:dyDescent="0.3">
      <c r="A573" s="19" t="s">
        <v>686</v>
      </c>
      <c r="B573" s="41" t="s">
        <v>834</v>
      </c>
      <c r="C573" s="35" t="s">
        <v>36</v>
      </c>
      <c r="D573" s="13" t="s">
        <v>74</v>
      </c>
      <c r="E573" s="13" t="s">
        <v>35</v>
      </c>
      <c r="F573" s="13">
        <v>2</v>
      </c>
      <c r="G573" s="13" t="str">
        <f t="shared" si="41"/>
        <v xml:space="preserve">USER_ID VARCHAR(15), </v>
      </c>
      <c r="H573" s="13"/>
      <c r="I573" s="26"/>
    </row>
    <row r="574" spans="1:9" x14ac:dyDescent="0.3">
      <c r="A574" s="19" t="s">
        <v>686</v>
      </c>
      <c r="B574" s="41" t="s">
        <v>834</v>
      </c>
      <c r="C574" s="38" t="s">
        <v>687</v>
      </c>
      <c r="D574" s="11" t="s">
        <v>692</v>
      </c>
      <c r="E574" s="11" t="s">
        <v>687</v>
      </c>
      <c r="F574" s="13">
        <v>3</v>
      </c>
      <c r="G574" s="13" t="str">
        <f t="shared" si="41"/>
        <v xml:space="preserve">IP VARCHAR(30), </v>
      </c>
      <c r="H574" s="13"/>
      <c r="I574" s="26"/>
    </row>
    <row r="575" spans="1:9" x14ac:dyDescent="0.3">
      <c r="A575" s="19" t="s">
        <v>686</v>
      </c>
      <c r="B575" s="41" t="s">
        <v>834</v>
      </c>
      <c r="C575" s="38" t="s">
        <v>688</v>
      </c>
      <c r="D575" s="11" t="s">
        <v>691</v>
      </c>
      <c r="E575" s="11" t="s">
        <v>688</v>
      </c>
      <c r="F575" s="13">
        <v>4</v>
      </c>
      <c r="G575" s="13" t="str">
        <f t="shared" si="41"/>
        <v xml:space="preserve">URL VARCHAR(100), </v>
      </c>
      <c r="H575" s="13"/>
      <c r="I575" s="26"/>
    </row>
    <row r="576" spans="1:9" x14ac:dyDescent="0.3">
      <c r="A576" s="19" t="s">
        <v>686</v>
      </c>
      <c r="B576" s="41" t="s">
        <v>834</v>
      </c>
      <c r="C576" s="38" t="s">
        <v>689</v>
      </c>
      <c r="D576" s="11" t="s">
        <v>690</v>
      </c>
      <c r="E576" s="11" t="s">
        <v>693</v>
      </c>
      <c r="F576" s="13">
        <v>5</v>
      </c>
      <c r="G576" s="13" t="str">
        <f t="shared" si="41"/>
        <v xml:space="preserve">PARAMETER VARCHAR(4000), </v>
      </c>
      <c r="H576" s="13"/>
      <c r="I576" s="26"/>
    </row>
    <row r="577" spans="1:9" x14ac:dyDescent="0.3">
      <c r="A577" s="19" t="s">
        <v>686</v>
      </c>
      <c r="B577" s="41" t="s">
        <v>834</v>
      </c>
      <c r="C577" s="35" t="s">
        <v>113</v>
      </c>
      <c r="D577" s="13" t="s">
        <v>77</v>
      </c>
      <c r="E577" s="13" t="s">
        <v>43</v>
      </c>
      <c r="F577" s="13">
        <v>6</v>
      </c>
      <c r="G577" s="13" t="str">
        <f t="shared" si="41"/>
        <v xml:space="preserve">CREATE_DATE DATETIME, </v>
      </c>
      <c r="H577" s="13"/>
      <c r="I577" s="26"/>
    </row>
    <row r="578" spans="1:9" x14ac:dyDescent="0.3">
      <c r="A578" s="19" t="s">
        <v>686</v>
      </c>
      <c r="B578" s="41" t="s">
        <v>834</v>
      </c>
      <c r="C578" s="38" t="s">
        <v>123</v>
      </c>
      <c r="D578" s="11"/>
      <c r="E578" s="11"/>
      <c r="F578" s="13">
        <v>100</v>
      </c>
      <c r="G578" s="13" t="str">
        <f t="shared" si="41"/>
        <v>PRIMARY KEY(SEQ) );</v>
      </c>
      <c r="H578" s="13"/>
      <c r="I578" s="26"/>
    </row>
    <row r="579" spans="1:9" x14ac:dyDescent="0.3">
      <c r="A579" s="19" t="s">
        <v>686</v>
      </c>
      <c r="B579" s="41" t="s">
        <v>834</v>
      </c>
      <c r="C579" s="35">
        <v>1</v>
      </c>
      <c r="D579" s="13" t="s">
        <v>844</v>
      </c>
      <c r="E579" s="13"/>
      <c r="F579" s="13">
        <v>200</v>
      </c>
      <c r="G579" s="13" t="str">
        <f t="shared" si="41"/>
        <v>ALTER TABLE REQUEST_LOG ADD INDEX REQUEST_LOG_IDX1(USER_ID,CREATE_DATE);</v>
      </c>
      <c r="H579" s="13"/>
      <c r="I579" s="26"/>
    </row>
    <row r="580" spans="1:9" x14ac:dyDescent="0.3">
      <c r="A580" s="19" t="s">
        <v>747</v>
      </c>
      <c r="B580" s="41" t="s">
        <v>836</v>
      </c>
      <c r="C580" s="35"/>
      <c r="D580" s="13"/>
      <c r="E580" s="13"/>
      <c r="F580" s="13">
        <v>0</v>
      </c>
      <c r="G580" s="13" t="str">
        <f t="shared" si="41"/>
        <v xml:space="preserve">CREATE TABLE SETTING ( </v>
      </c>
      <c r="H580" s="13"/>
      <c r="I580" s="26"/>
    </row>
    <row r="581" spans="1:9" x14ac:dyDescent="0.3">
      <c r="A581" s="19" t="s">
        <v>747</v>
      </c>
      <c r="B581" s="41" t="s">
        <v>836</v>
      </c>
      <c r="C581" s="38" t="s">
        <v>49</v>
      </c>
      <c r="D581" s="11" t="s">
        <v>100</v>
      </c>
      <c r="E581" s="11" t="s">
        <v>50</v>
      </c>
      <c r="F581" s="13">
        <v>1</v>
      </c>
      <c r="G581" s="13" t="str">
        <f t="shared" ref="G581" si="42">IF(F581=0,"CREATE TABLE "&amp;A581&amp;" ( ",IF(F581=100,C581&amp;" );",IF(F581=200,"ALTER TABLE "&amp;A581&amp;" ADD INDEX "&amp;A581&amp;"_IDX"&amp;C581&amp;"("&amp;D581&amp;");",C581&amp;" "&amp;D581&amp;", ")))</f>
        <v xml:space="preserve">SEQ INT NOT NULL auto_increment, </v>
      </c>
      <c r="H581" s="13"/>
      <c r="I581" s="26"/>
    </row>
    <row r="582" spans="1:9" x14ac:dyDescent="0.3">
      <c r="A582" s="19" t="s">
        <v>747</v>
      </c>
      <c r="B582" s="41" t="s">
        <v>836</v>
      </c>
      <c r="C582" s="38" t="s">
        <v>848</v>
      </c>
      <c r="D582" s="11" t="s">
        <v>740</v>
      </c>
      <c r="E582" s="11" t="s">
        <v>749</v>
      </c>
      <c r="F582" s="11">
        <v>1</v>
      </c>
      <c r="G582" s="13" t="str">
        <f t="shared" si="41"/>
        <v xml:space="preserve">OPTION_KEY VARCHAR(20), </v>
      </c>
      <c r="H582" s="13"/>
      <c r="I582" s="26"/>
    </row>
    <row r="583" spans="1:9" x14ac:dyDescent="0.3">
      <c r="A583" s="19" t="s">
        <v>747</v>
      </c>
      <c r="B583" s="41" t="s">
        <v>836</v>
      </c>
      <c r="C583" s="35" t="s">
        <v>787</v>
      </c>
      <c r="D583" s="11" t="s">
        <v>748</v>
      </c>
      <c r="E583" s="13" t="s">
        <v>750</v>
      </c>
      <c r="F583" s="13">
        <v>2</v>
      </c>
      <c r="G583" s="13" t="str">
        <f t="shared" si="41"/>
        <v xml:space="preserve">OPTION_VALUE VARCHAR(100), </v>
      </c>
      <c r="H583" s="13"/>
      <c r="I583" s="26"/>
    </row>
    <row r="584" spans="1:9" x14ac:dyDescent="0.3">
      <c r="A584" s="19" t="s">
        <v>747</v>
      </c>
      <c r="B584" s="41" t="s">
        <v>836</v>
      </c>
      <c r="C584" s="35" t="s">
        <v>1024</v>
      </c>
      <c r="D584" s="11" t="s">
        <v>1025</v>
      </c>
      <c r="E584" s="13" t="s">
        <v>1026</v>
      </c>
      <c r="F584" s="13">
        <v>3</v>
      </c>
      <c r="G584" s="13" t="str">
        <f t="shared" ref="G584" si="43">IF(F584=0,"CREATE TABLE "&amp;A584&amp;" ( ",IF(F584=100,C584&amp;" );",IF(F584=200,"ALTER TABLE "&amp;A584&amp;" ADD INDEX "&amp;A584&amp;"_IDX"&amp;C584&amp;"("&amp;D584&amp;");",C584&amp;" "&amp;D584&amp;", ")))</f>
        <v xml:space="preserve">OPTION_DESC VARCHAR(500), </v>
      </c>
      <c r="H584" s="13"/>
      <c r="I584" s="26" t="s">
        <v>1015</v>
      </c>
    </row>
    <row r="585" spans="1:9" x14ac:dyDescent="0.3">
      <c r="A585" s="19" t="s">
        <v>747</v>
      </c>
      <c r="B585" s="41" t="s">
        <v>836</v>
      </c>
      <c r="C585" s="38" t="s">
        <v>123</v>
      </c>
      <c r="D585" s="11"/>
      <c r="E585" s="13"/>
      <c r="F585" s="13">
        <v>100</v>
      </c>
      <c r="G585" s="13" t="str">
        <f t="shared" si="41"/>
        <v>PRIMARY KEY(SEQ) );</v>
      </c>
      <c r="H585" s="13"/>
      <c r="I585" s="26"/>
    </row>
    <row r="586" spans="1:9" x14ac:dyDescent="0.3">
      <c r="A586" s="19" t="s">
        <v>650</v>
      </c>
      <c r="B586" s="42" t="s">
        <v>832</v>
      </c>
      <c r="C586" s="35"/>
      <c r="D586" s="13"/>
      <c r="E586" s="13"/>
      <c r="F586" s="13">
        <v>0</v>
      </c>
      <c r="G586" s="13" t="str">
        <f t="shared" si="41"/>
        <v xml:space="preserve">CREATE TABLE UPLOAD_USER ( </v>
      </c>
      <c r="H586" s="13"/>
      <c r="I586" s="26"/>
    </row>
    <row r="587" spans="1:9" x14ac:dyDescent="0.3">
      <c r="A587" s="19" t="s">
        <v>650</v>
      </c>
      <c r="B587" s="42" t="s">
        <v>832</v>
      </c>
      <c r="C587" s="35" t="s">
        <v>651</v>
      </c>
      <c r="D587" s="13" t="s">
        <v>74</v>
      </c>
      <c r="E587" s="13" t="s">
        <v>35</v>
      </c>
      <c r="F587" s="13">
        <v>1</v>
      </c>
      <c r="G587" s="13" t="str">
        <f t="shared" si="41"/>
        <v xml:space="preserve">WORKER_ID VARCHAR(15), </v>
      </c>
      <c r="H587" s="13"/>
      <c r="I587" s="26"/>
    </row>
    <row r="588" spans="1:9" x14ac:dyDescent="0.3">
      <c r="A588" s="19" t="s">
        <v>650</v>
      </c>
      <c r="B588" s="42" t="s">
        <v>832</v>
      </c>
      <c r="C588" s="35" t="s">
        <v>249</v>
      </c>
      <c r="D588" s="13" t="s">
        <v>74</v>
      </c>
      <c r="E588" s="13" t="s">
        <v>35</v>
      </c>
      <c r="F588" s="13">
        <v>2</v>
      </c>
      <c r="G588" s="13" t="str">
        <f t="shared" si="41"/>
        <v xml:space="preserve">USER_ID VARCHAR(15), </v>
      </c>
      <c r="H588" s="13"/>
      <c r="I588" s="26"/>
    </row>
    <row r="589" spans="1:9" x14ac:dyDescent="0.3">
      <c r="A589" s="19" t="s">
        <v>650</v>
      </c>
      <c r="B589" s="42" t="s">
        <v>832</v>
      </c>
      <c r="C589" s="35" t="s">
        <v>110</v>
      </c>
      <c r="D589" s="13" t="s">
        <v>83</v>
      </c>
      <c r="E589" s="13" t="s">
        <v>54</v>
      </c>
      <c r="F589" s="13">
        <v>3</v>
      </c>
      <c r="G589" s="13" t="str">
        <f t="shared" si="41"/>
        <v xml:space="preserve">USER_NAME VARCHAR(20), </v>
      </c>
      <c r="H589" s="13"/>
      <c r="I589" s="26"/>
    </row>
    <row r="590" spans="1:9" x14ac:dyDescent="0.3">
      <c r="A590" s="19" t="s">
        <v>650</v>
      </c>
      <c r="B590" s="42" t="s">
        <v>832</v>
      </c>
      <c r="C590" s="35" t="s">
        <v>111</v>
      </c>
      <c r="D590" s="13" t="s">
        <v>114</v>
      </c>
      <c r="E590" s="13" t="s">
        <v>55</v>
      </c>
      <c r="F590" s="13">
        <v>4</v>
      </c>
      <c r="G590" s="13" t="str">
        <f t="shared" si="41"/>
        <v xml:space="preserve">EMAIL VARCHAR(50), </v>
      </c>
      <c r="H590" s="13"/>
      <c r="I590" s="26"/>
    </row>
    <row r="591" spans="1:9" x14ac:dyDescent="0.3">
      <c r="A591" s="19" t="s">
        <v>650</v>
      </c>
      <c r="B591" s="42" t="s">
        <v>832</v>
      </c>
      <c r="C591" s="35" t="s">
        <v>674</v>
      </c>
      <c r="D591" s="13" t="s">
        <v>670</v>
      </c>
      <c r="E591" s="13" t="s">
        <v>671</v>
      </c>
      <c r="F591" s="13">
        <v>5</v>
      </c>
      <c r="G591" s="13" t="str">
        <f t="shared" ref="G591:G662" si="44">IF(F591=0,"CREATE TABLE "&amp;A591&amp;" ( ",IF(F591=100,C591&amp;" );",IF(F591=200,"ALTER TABLE "&amp;A591&amp;" ADD INDEX "&amp;A591&amp;"_IDX"&amp;C591&amp;"("&amp;D591&amp;");",C591&amp;" "&amp;D591&amp;", ")))</f>
        <v xml:space="preserve">BIRTH_DAY VARCHAR(10), </v>
      </c>
      <c r="H591" s="13"/>
      <c r="I591" s="26"/>
    </row>
    <row r="592" spans="1:9" x14ac:dyDescent="0.3">
      <c r="A592" s="19" t="s">
        <v>650</v>
      </c>
      <c r="B592" s="42" t="s">
        <v>832</v>
      </c>
      <c r="C592" s="35" t="s">
        <v>669</v>
      </c>
      <c r="D592" s="13" t="s">
        <v>461</v>
      </c>
      <c r="E592" s="13" t="s">
        <v>672</v>
      </c>
      <c r="F592" s="13">
        <v>6</v>
      </c>
      <c r="G592" s="13" t="str">
        <f t="shared" si="44"/>
        <v xml:space="preserve">SEX CHAR(1), </v>
      </c>
      <c r="H592" s="13" t="s">
        <v>673</v>
      </c>
      <c r="I592" s="26"/>
    </row>
    <row r="593" spans="1:9" x14ac:dyDescent="0.3">
      <c r="A593" s="19" t="s">
        <v>650</v>
      </c>
      <c r="B593" s="42" t="s">
        <v>832</v>
      </c>
      <c r="C593" s="35" t="s">
        <v>119</v>
      </c>
      <c r="D593" s="13" t="s">
        <v>114</v>
      </c>
      <c r="E593" s="13" t="s">
        <v>56</v>
      </c>
      <c r="F593" s="13">
        <v>7</v>
      </c>
      <c r="G593" s="13" t="str">
        <f t="shared" si="44"/>
        <v xml:space="preserve">USER_PASSWORD VARCHAR(50), </v>
      </c>
      <c r="H593" s="13"/>
      <c r="I593" s="26"/>
    </row>
    <row r="594" spans="1:9" x14ac:dyDescent="0.3">
      <c r="A594" s="19" t="s">
        <v>650</v>
      </c>
      <c r="B594" s="42" t="s">
        <v>832</v>
      </c>
      <c r="C594" s="35" t="s">
        <v>125</v>
      </c>
      <c r="D594" s="13" t="s">
        <v>524</v>
      </c>
      <c r="E594" s="13" t="s">
        <v>58</v>
      </c>
      <c r="F594" s="13">
        <v>8</v>
      </c>
      <c r="G594" s="13" t="str">
        <f t="shared" si="44"/>
        <v xml:space="preserve">HOME_TEL VARCHAR(14), </v>
      </c>
      <c r="H594" s="13"/>
      <c r="I594" s="26"/>
    </row>
    <row r="595" spans="1:9" x14ac:dyDescent="0.3">
      <c r="A595" s="19" t="s">
        <v>650</v>
      </c>
      <c r="B595" s="42" t="s">
        <v>832</v>
      </c>
      <c r="C595" s="35" t="s">
        <v>521</v>
      </c>
      <c r="D595" s="13" t="s">
        <v>525</v>
      </c>
      <c r="E595" s="13" t="s">
        <v>58</v>
      </c>
      <c r="F595" s="13">
        <v>9</v>
      </c>
      <c r="G595" s="13" t="str">
        <f t="shared" si="44"/>
        <v xml:space="preserve">HOME_TEL1 VARCHAR(3), </v>
      </c>
      <c r="H595" s="13"/>
      <c r="I595" s="26"/>
    </row>
    <row r="596" spans="1:9" x14ac:dyDescent="0.3">
      <c r="A596" s="19" t="s">
        <v>650</v>
      </c>
      <c r="B596" s="42" t="s">
        <v>832</v>
      </c>
      <c r="C596" s="35" t="s">
        <v>522</v>
      </c>
      <c r="D596" s="13" t="s">
        <v>526</v>
      </c>
      <c r="E596" s="13" t="s">
        <v>58</v>
      </c>
      <c r="F596" s="13">
        <v>10</v>
      </c>
      <c r="G596" s="13" t="str">
        <f t="shared" si="44"/>
        <v xml:space="preserve">HOME_TEL2 VARCHAR(4), </v>
      </c>
      <c r="H596" s="13"/>
      <c r="I596" s="26"/>
    </row>
    <row r="597" spans="1:9" x14ac:dyDescent="0.3">
      <c r="A597" s="19" t="s">
        <v>650</v>
      </c>
      <c r="B597" s="42" t="s">
        <v>832</v>
      </c>
      <c r="C597" s="35" t="s">
        <v>523</v>
      </c>
      <c r="D597" s="13" t="s">
        <v>526</v>
      </c>
      <c r="E597" s="13" t="s">
        <v>58</v>
      </c>
      <c r="F597" s="13">
        <v>11</v>
      </c>
      <c r="G597" s="13" t="str">
        <f t="shared" si="44"/>
        <v xml:space="preserve">HOME_TEL3 VARCHAR(4), </v>
      </c>
      <c r="H597" s="13"/>
      <c r="I597" s="26"/>
    </row>
    <row r="598" spans="1:9" x14ac:dyDescent="0.3">
      <c r="A598" s="19" t="s">
        <v>650</v>
      </c>
      <c r="B598" s="42" t="s">
        <v>832</v>
      </c>
      <c r="C598" s="35" t="s">
        <v>118</v>
      </c>
      <c r="D598" s="13" t="s">
        <v>524</v>
      </c>
      <c r="E598" s="13" t="s">
        <v>59</v>
      </c>
      <c r="F598" s="13">
        <v>12</v>
      </c>
      <c r="G598" s="13" t="str">
        <f t="shared" si="44"/>
        <v xml:space="preserve">MOBILE VARCHAR(14), </v>
      </c>
      <c r="H598" s="13"/>
      <c r="I598" s="26"/>
    </row>
    <row r="599" spans="1:9" x14ac:dyDescent="0.3">
      <c r="A599" s="19" t="s">
        <v>650</v>
      </c>
      <c r="B599" s="42" t="s">
        <v>832</v>
      </c>
      <c r="C599" s="35" t="s">
        <v>527</v>
      </c>
      <c r="D599" s="13" t="s">
        <v>525</v>
      </c>
      <c r="E599" s="13" t="s">
        <v>59</v>
      </c>
      <c r="F599" s="13">
        <v>13</v>
      </c>
      <c r="G599" s="13" t="str">
        <f t="shared" si="44"/>
        <v xml:space="preserve">MOBILE1 VARCHAR(3), </v>
      </c>
      <c r="H599" s="13"/>
      <c r="I599" s="26"/>
    </row>
    <row r="600" spans="1:9" x14ac:dyDescent="0.3">
      <c r="A600" s="19" t="s">
        <v>650</v>
      </c>
      <c r="B600" s="42" t="s">
        <v>832</v>
      </c>
      <c r="C600" s="35" t="s">
        <v>528</v>
      </c>
      <c r="D600" s="13" t="s">
        <v>526</v>
      </c>
      <c r="E600" s="13" t="s">
        <v>59</v>
      </c>
      <c r="F600" s="13">
        <v>14</v>
      </c>
      <c r="G600" s="13" t="str">
        <f t="shared" si="44"/>
        <v xml:space="preserve">MOBILE2 VARCHAR(4), </v>
      </c>
      <c r="H600" s="13"/>
      <c r="I600" s="26"/>
    </row>
    <row r="601" spans="1:9" x14ac:dyDescent="0.3">
      <c r="A601" s="19" t="s">
        <v>650</v>
      </c>
      <c r="B601" s="42" t="s">
        <v>832</v>
      </c>
      <c r="C601" s="35" t="s">
        <v>529</v>
      </c>
      <c r="D601" s="13" t="s">
        <v>526</v>
      </c>
      <c r="E601" s="13" t="s">
        <v>59</v>
      </c>
      <c r="F601" s="13">
        <v>15</v>
      </c>
      <c r="G601" s="13" t="str">
        <f t="shared" si="44"/>
        <v xml:space="preserve">MOBILE3 VARCHAR(4), </v>
      </c>
      <c r="H601" s="13"/>
      <c r="I601" s="26"/>
    </row>
    <row r="602" spans="1:9" x14ac:dyDescent="0.3">
      <c r="A602" s="19" t="s">
        <v>650</v>
      </c>
      <c r="B602" s="42" t="s">
        <v>832</v>
      </c>
      <c r="C602" s="38" t="s">
        <v>334</v>
      </c>
      <c r="D602" s="13" t="s">
        <v>74</v>
      </c>
      <c r="E602" s="11" t="s">
        <v>344</v>
      </c>
      <c r="F602" s="13">
        <v>16</v>
      </c>
      <c r="G602" s="13" t="str">
        <f t="shared" si="44"/>
        <v xml:space="preserve">COMP_CD VARCHAR(15), </v>
      </c>
      <c r="H602" s="13"/>
      <c r="I602" s="26"/>
    </row>
    <row r="603" spans="1:9" x14ac:dyDescent="0.3">
      <c r="A603" s="19" t="s">
        <v>650</v>
      </c>
      <c r="B603" s="42" t="s">
        <v>832</v>
      </c>
      <c r="C603" s="35" t="s">
        <v>113</v>
      </c>
      <c r="D603" s="13" t="s">
        <v>77</v>
      </c>
      <c r="E603" s="13" t="s">
        <v>43</v>
      </c>
      <c r="F603" s="13">
        <v>17</v>
      </c>
      <c r="G603" s="13" t="str">
        <f t="shared" si="44"/>
        <v xml:space="preserve">CREATE_DATE DATETIME, </v>
      </c>
      <c r="H603" s="13"/>
      <c r="I603" s="26"/>
    </row>
    <row r="604" spans="1:9" x14ac:dyDescent="0.3">
      <c r="A604" s="19" t="s">
        <v>650</v>
      </c>
      <c r="B604" s="42" t="s">
        <v>832</v>
      </c>
      <c r="C604" s="35" t="s">
        <v>653</v>
      </c>
      <c r="D604" s="13" t="s">
        <v>652</v>
      </c>
      <c r="E604" s="11" t="s">
        <v>344</v>
      </c>
      <c r="F604" s="13">
        <v>18</v>
      </c>
      <c r="G604" s="13" t="str">
        <f t="shared" si="44"/>
        <v xml:space="preserve">ERROR VARCHAR(300), </v>
      </c>
      <c r="H604" s="13"/>
      <c r="I604" s="26"/>
    </row>
    <row r="605" spans="1:9" x14ac:dyDescent="0.3">
      <c r="A605" s="19" t="s">
        <v>650</v>
      </c>
      <c r="B605" s="42" t="s">
        <v>832</v>
      </c>
      <c r="C605" s="35" t="s">
        <v>343</v>
      </c>
      <c r="D605" s="13"/>
      <c r="E605" s="13"/>
      <c r="F605" s="13">
        <v>100</v>
      </c>
      <c r="G605" s="13" t="str">
        <f t="shared" si="44"/>
        <v>PRIMARY KEY(USER_ID) );</v>
      </c>
      <c r="H605" s="13"/>
      <c r="I605" s="26"/>
    </row>
    <row r="606" spans="1:9" x14ac:dyDescent="0.3">
      <c r="A606" s="19" t="s">
        <v>811</v>
      </c>
      <c r="B606" s="42" t="s">
        <v>960</v>
      </c>
      <c r="C606" s="35"/>
      <c r="D606" s="13"/>
      <c r="E606" s="13"/>
      <c r="F606" s="13">
        <v>0</v>
      </c>
      <c r="G606" s="13" t="str">
        <f t="shared" si="44"/>
        <v xml:space="preserve">CREATE TABLE USER ( </v>
      </c>
      <c r="H606" s="13"/>
      <c r="I606" s="26"/>
    </row>
    <row r="607" spans="1:9" x14ac:dyDescent="0.3">
      <c r="A607" s="19" t="s">
        <v>811</v>
      </c>
      <c r="B607" s="42" t="s">
        <v>820</v>
      </c>
      <c r="C607" s="35" t="s">
        <v>249</v>
      </c>
      <c r="D607" s="13" t="s">
        <v>74</v>
      </c>
      <c r="E607" s="13" t="s">
        <v>35</v>
      </c>
      <c r="F607" s="13">
        <v>1</v>
      </c>
      <c r="G607" s="13" t="str">
        <f t="shared" si="44"/>
        <v xml:space="preserve">USER_ID VARCHAR(15), </v>
      </c>
      <c r="H607" s="13"/>
      <c r="I607" s="26"/>
    </row>
    <row r="608" spans="1:9" x14ac:dyDescent="0.3">
      <c r="A608" s="19" t="s">
        <v>811</v>
      </c>
      <c r="B608" s="42" t="s">
        <v>820</v>
      </c>
      <c r="C608" s="35" t="s">
        <v>110</v>
      </c>
      <c r="D608" s="13" t="s">
        <v>83</v>
      </c>
      <c r="E608" s="13" t="s">
        <v>54</v>
      </c>
      <c r="F608" s="13">
        <v>2</v>
      </c>
      <c r="G608" s="13" t="str">
        <f t="shared" si="44"/>
        <v xml:space="preserve">USER_NAME VARCHAR(20), </v>
      </c>
      <c r="H608" s="13"/>
      <c r="I608" s="26"/>
    </row>
    <row r="609" spans="1:9" x14ac:dyDescent="0.3">
      <c r="A609" s="19" t="s">
        <v>65</v>
      </c>
      <c r="B609" s="42" t="s">
        <v>820</v>
      </c>
      <c r="C609" s="35" t="s">
        <v>178</v>
      </c>
      <c r="D609" s="13" t="s">
        <v>533</v>
      </c>
      <c r="E609" s="13" t="s">
        <v>181</v>
      </c>
      <c r="F609" s="13">
        <v>3</v>
      </c>
      <c r="G609" s="13" t="str">
        <f t="shared" ref="G609:G610" si="45">IF(F609=0,"CREATE TABLE "&amp;A609&amp;" ( ",IF(F609=100,C609&amp;" );",IF(F609=200,"ALTER TABLE "&amp;A609&amp;" ADD INDEX "&amp;A609&amp;"_IDX"&amp;C609&amp;"("&amp;D609&amp;");",C609&amp;" "&amp;D609&amp;", ")))</f>
        <v xml:space="preserve">ADMIN_YN CHAR(1) DEFAULT 'N', </v>
      </c>
      <c r="H609" s="19"/>
      <c r="I609" s="26"/>
    </row>
    <row r="610" spans="1:9" x14ac:dyDescent="0.3">
      <c r="A610" s="19" t="s">
        <v>65</v>
      </c>
      <c r="B610" s="42" t="s">
        <v>820</v>
      </c>
      <c r="C610" s="35" t="s">
        <v>1357</v>
      </c>
      <c r="D610" s="13" t="s">
        <v>533</v>
      </c>
      <c r="E610" s="13" t="s">
        <v>1045</v>
      </c>
      <c r="F610" s="13">
        <v>3</v>
      </c>
      <c r="G610" s="13" t="str">
        <f t="shared" si="45"/>
        <v xml:space="preserve">SITE_MANAGER_YN CHAR(1) DEFAULT 'N', </v>
      </c>
      <c r="H610" s="19"/>
      <c r="I610" s="26"/>
    </row>
    <row r="611" spans="1:9" x14ac:dyDescent="0.3">
      <c r="A611" s="19" t="s">
        <v>811</v>
      </c>
      <c r="B611" s="42" t="s">
        <v>820</v>
      </c>
      <c r="C611" s="35" t="s">
        <v>1044</v>
      </c>
      <c r="D611" s="13" t="s">
        <v>660</v>
      </c>
      <c r="E611" s="13" t="s">
        <v>1046</v>
      </c>
      <c r="F611" s="13">
        <v>3</v>
      </c>
      <c r="G611" s="13" t="str">
        <f t="shared" si="44"/>
        <v xml:space="preserve">CONTENTS_MANAGER_YN CHAR(1) DEFAULT 'N', </v>
      </c>
      <c r="H611" s="19"/>
      <c r="I611" s="26"/>
    </row>
    <row r="612" spans="1:9" x14ac:dyDescent="0.3">
      <c r="A612" s="19" t="s">
        <v>811</v>
      </c>
      <c r="B612" s="42" t="s">
        <v>820</v>
      </c>
      <c r="C612" s="35" t="s">
        <v>179</v>
      </c>
      <c r="D612" s="13" t="s">
        <v>660</v>
      </c>
      <c r="E612" s="13" t="s">
        <v>182</v>
      </c>
      <c r="F612" s="13">
        <v>4</v>
      </c>
      <c r="G612" s="13" t="str">
        <f t="shared" si="44"/>
        <v xml:space="preserve">TUTOR_YN CHAR(1) DEFAULT 'N', </v>
      </c>
      <c r="H612" s="13"/>
      <c r="I612" s="26"/>
    </row>
    <row r="613" spans="1:9" x14ac:dyDescent="0.3">
      <c r="A613" s="19" t="s">
        <v>811</v>
      </c>
      <c r="B613" s="42" t="s">
        <v>820</v>
      </c>
      <c r="C613" s="35" t="s">
        <v>180</v>
      </c>
      <c r="D613" s="13" t="s">
        <v>660</v>
      </c>
      <c r="E613" s="13" t="s">
        <v>183</v>
      </c>
      <c r="F613" s="13">
        <v>5</v>
      </c>
      <c r="G613" s="13" t="str">
        <f t="shared" si="44"/>
        <v xml:space="preserve">TEACHER_YN CHAR(1) DEFAULT 'N', </v>
      </c>
      <c r="H613" s="13"/>
      <c r="I613" s="26"/>
    </row>
    <row r="614" spans="1:9" x14ac:dyDescent="0.3">
      <c r="A614" s="19" t="s">
        <v>811</v>
      </c>
      <c r="B614" s="42" t="s">
        <v>820</v>
      </c>
      <c r="C614" s="35" t="s">
        <v>111</v>
      </c>
      <c r="D614" s="13" t="s">
        <v>114</v>
      </c>
      <c r="E614" s="13" t="s">
        <v>55</v>
      </c>
      <c r="F614" s="13">
        <v>6</v>
      </c>
      <c r="G614" s="13" t="str">
        <f t="shared" si="44"/>
        <v xml:space="preserve">EMAIL VARCHAR(50), </v>
      </c>
      <c r="H614" s="13"/>
      <c r="I614" s="26"/>
    </row>
    <row r="615" spans="1:9" x14ac:dyDescent="0.3">
      <c r="A615" s="19" t="s">
        <v>811</v>
      </c>
      <c r="B615" s="42" t="s">
        <v>820</v>
      </c>
      <c r="C615" s="35" t="s">
        <v>674</v>
      </c>
      <c r="D615" s="13" t="s">
        <v>670</v>
      </c>
      <c r="E615" s="13" t="s">
        <v>671</v>
      </c>
      <c r="F615" s="13">
        <v>7</v>
      </c>
      <c r="G615" s="13" t="str">
        <f t="shared" si="44"/>
        <v xml:space="preserve">BIRTH_DAY VARCHAR(10), </v>
      </c>
      <c r="H615" s="13"/>
      <c r="I615" s="26"/>
    </row>
    <row r="616" spans="1:9" x14ac:dyDescent="0.3">
      <c r="A616" s="19" t="s">
        <v>811</v>
      </c>
      <c r="B616" s="42" t="s">
        <v>820</v>
      </c>
      <c r="C616" s="35" t="s">
        <v>669</v>
      </c>
      <c r="D616" s="13" t="s">
        <v>461</v>
      </c>
      <c r="E616" s="13" t="s">
        <v>672</v>
      </c>
      <c r="F616" s="13">
        <v>8</v>
      </c>
      <c r="G616" s="13" t="str">
        <f t="shared" si="44"/>
        <v xml:space="preserve">SEX CHAR(1), </v>
      </c>
      <c r="H616" s="13" t="s">
        <v>673</v>
      </c>
      <c r="I616" s="26"/>
    </row>
    <row r="617" spans="1:9" x14ac:dyDescent="0.3">
      <c r="A617" s="19" t="s">
        <v>811</v>
      </c>
      <c r="B617" s="42" t="s">
        <v>820</v>
      </c>
      <c r="C617" s="35" t="s">
        <v>119</v>
      </c>
      <c r="D617" s="13" t="s">
        <v>114</v>
      </c>
      <c r="E617" s="13" t="s">
        <v>56</v>
      </c>
      <c r="F617" s="13">
        <v>9</v>
      </c>
      <c r="G617" s="13" t="str">
        <f t="shared" si="44"/>
        <v xml:space="preserve">USER_PASSWORD VARCHAR(50), </v>
      </c>
      <c r="H617" s="13"/>
      <c r="I617" s="26"/>
    </row>
    <row r="618" spans="1:9" x14ac:dyDescent="0.3">
      <c r="A618" s="19" t="s">
        <v>65</v>
      </c>
      <c r="B618" s="42" t="s">
        <v>820</v>
      </c>
      <c r="C618" s="35" t="s">
        <v>1358</v>
      </c>
      <c r="D618" s="13" t="s">
        <v>143</v>
      </c>
      <c r="E618" s="13" t="s">
        <v>122</v>
      </c>
      <c r="F618" s="13">
        <v>10</v>
      </c>
      <c r="G618" s="13" t="str">
        <f t="shared" ref="G618" si="46">IF(F618=0,"CREATE TABLE "&amp;A618&amp;" ( ",IF(F618=100,C618&amp;" );",IF(F618=200,"ALTER TABLE "&amp;A618&amp;" ADD INDEX "&amp;A618&amp;"_IDX"&amp;C618&amp;"("&amp;D618&amp;");",C618&amp;" "&amp;D618&amp;", ")))</f>
        <v xml:space="preserve">HOME_ZIPCODE VARCHAR(10), </v>
      </c>
      <c r="H618" s="13"/>
      <c r="I618" s="48"/>
    </row>
    <row r="619" spans="1:9" x14ac:dyDescent="0.3">
      <c r="A619" s="19" t="s">
        <v>811</v>
      </c>
      <c r="B619" s="42" t="s">
        <v>820</v>
      </c>
      <c r="C619" s="35" t="s">
        <v>124</v>
      </c>
      <c r="D619" s="13" t="s">
        <v>957</v>
      </c>
      <c r="E619" s="13" t="s">
        <v>57</v>
      </c>
      <c r="F619" s="13">
        <v>11</v>
      </c>
      <c r="G619" s="13" t="str">
        <f t="shared" si="44"/>
        <v xml:space="preserve">HOME_ADDR VARCHAR(60), </v>
      </c>
      <c r="H619" s="13"/>
      <c r="I619" s="26"/>
    </row>
    <row r="620" spans="1:9" s="84" customFormat="1" x14ac:dyDescent="0.3">
      <c r="A620" s="80" t="s">
        <v>65</v>
      </c>
      <c r="B620" s="81" t="s">
        <v>820</v>
      </c>
      <c r="C620" s="82" t="s">
        <v>955</v>
      </c>
      <c r="D620" s="83" t="s">
        <v>957</v>
      </c>
      <c r="E620" s="83" t="s">
        <v>57</v>
      </c>
      <c r="F620" s="13">
        <v>12</v>
      </c>
      <c r="G620" s="83" t="str">
        <f t="shared" ref="G620" si="47">IF(F620=0,"CREATE TABLE "&amp;A620&amp;" ( ",IF(F620=100,C620&amp;" );",IF(F620=200,"ALTER TABLE "&amp;A620&amp;" ADD INDEX "&amp;A620&amp;"_IDX"&amp;C620&amp;"("&amp;D620&amp;");",C620&amp;" "&amp;D620&amp;", ")))</f>
        <v xml:space="preserve">HOME_OLD_ADDR VARCHAR(60), </v>
      </c>
      <c r="H620" s="83"/>
      <c r="I620" s="48" t="s">
        <v>956</v>
      </c>
    </row>
    <row r="621" spans="1:9" x14ac:dyDescent="0.3">
      <c r="A621" s="19" t="s">
        <v>811</v>
      </c>
      <c r="B621" s="42" t="s">
        <v>820</v>
      </c>
      <c r="C621" s="35" t="s">
        <v>125</v>
      </c>
      <c r="D621" s="13" t="s">
        <v>524</v>
      </c>
      <c r="E621" s="13" t="s">
        <v>58</v>
      </c>
      <c r="F621" s="13">
        <v>13</v>
      </c>
      <c r="G621" s="13" t="str">
        <f t="shared" si="44"/>
        <v xml:space="preserve">HOME_TEL VARCHAR(14), </v>
      </c>
      <c r="H621" s="13"/>
      <c r="I621" s="26"/>
    </row>
    <row r="622" spans="1:9" x14ac:dyDescent="0.3">
      <c r="A622" s="19" t="s">
        <v>811</v>
      </c>
      <c r="B622" s="42" t="s">
        <v>820</v>
      </c>
      <c r="C622" s="35" t="s">
        <v>118</v>
      </c>
      <c r="D622" s="13" t="s">
        <v>524</v>
      </c>
      <c r="E622" s="13" t="s">
        <v>59</v>
      </c>
      <c r="F622" s="13">
        <v>14</v>
      </c>
      <c r="G622" s="13" t="str">
        <f t="shared" si="44"/>
        <v xml:space="preserve">MOBILE VARCHAR(14), </v>
      </c>
      <c r="H622" s="13"/>
      <c r="I622" s="26"/>
    </row>
    <row r="623" spans="1:9" x14ac:dyDescent="0.3">
      <c r="A623" s="19" t="s">
        <v>811</v>
      </c>
      <c r="B623" s="42" t="s">
        <v>820</v>
      </c>
      <c r="C623" s="35" t="s">
        <v>117</v>
      </c>
      <c r="D623" s="13" t="s">
        <v>74</v>
      </c>
      <c r="E623" s="13" t="s">
        <v>112</v>
      </c>
      <c r="F623" s="13">
        <v>15</v>
      </c>
      <c r="G623" s="13" t="str">
        <f t="shared" si="44"/>
        <v xml:space="preserve">JOB VARCHAR(15), </v>
      </c>
      <c r="H623" s="13"/>
      <c r="I623" s="26"/>
    </row>
    <row r="624" spans="1:9" x14ac:dyDescent="0.3">
      <c r="A624" s="19" t="s">
        <v>811</v>
      </c>
      <c r="B624" s="42" t="s">
        <v>820</v>
      </c>
      <c r="C624" s="38" t="s">
        <v>334</v>
      </c>
      <c r="D624" s="13" t="s">
        <v>74</v>
      </c>
      <c r="E624" s="11" t="s">
        <v>344</v>
      </c>
      <c r="F624" s="13">
        <v>16</v>
      </c>
      <c r="G624" s="13" t="str">
        <f t="shared" si="44"/>
        <v xml:space="preserve">COMP_CD VARCHAR(15), </v>
      </c>
      <c r="H624" s="13"/>
      <c r="I624" s="26"/>
    </row>
    <row r="625" spans="1:18" x14ac:dyDescent="0.3">
      <c r="A625" s="19" t="s">
        <v>811</v>
      </c>
      <c r="B625" s="42" t="s">
        <v>820</v>
      </c>
      <c r="C625" s="35" t="s">
        <v>121</v>
      </c>
      <c r="D625" s="13" t="s">
        <v>533</v>
      </c>
      <c r="E625" s="13" t="s">
        <v>120</v>
      </c>
      <c r="F625" s="13">
        <v>17</v>
      </c>
      <c r="G625" s="13" t="str">
        <f t="shared" si="44"/>
        <v xml:space="preserve">RETIRED_YN CHAR(1) DEFAULT 'N', </v>
      </c>
      <c r="H625" s="13"/>
      <c r="I625" s="26"/>
    </row>
    <row r="626" spans="1:18" x14ac:dyDescent="0.3">
      <c r="A626" s="19" t="s">
        <v>811</v>
      </c>
      <c r="B626" s="42" t="s">
        <v>820</v>
      </c>
      <c r="C626" s="35" t="s">
        <v>531</v>
      </c>
      <c r="D626" s="13" t="s">
        <v>170</v>
      </c>
      <c r="E626" s="13" t="s">
        <v>532</v>
      </c>
      <c r="F626" s="13">
        <v>18</v>
      </c>
      <c r="G626" s="13" t="str">
        <f t="shared" si="44"/>
        <v xml:space="preserve">RETIRED_REASON TEXT, </v>
      </c>
      <c r="H626" s="13"/>
      <c r="I626" s="26"/>
    </row>
    <row r="627" spans="1:18" x14ac:dyDescent="0.3">
      <c r="A627" s="19" t="s">
        <v>811</v>
      </c>
      <c r="B627" s="42" t="s">
        <v>820</v>
      </c>
      <c r="C627" s="38" t="s">
        <v>434</v>
      </c>
      <c r="D627" s="13" t="s">
        <v>83</v>
      </c>
      <c r="E627" s="13" t="s">
        <v>516</v>
      </c>
      <c r="F627" s="13">
        <v>19</v>
      </c>
      <c r="G627" s="13" t="str">
        <f t="shared" si="44"/>
        <v xml:space="preserve">BANK VARCHAR(20), </v>
      </c>
      <c r="H627" s="13"/>
      <c r="I627" s="26"/>
    </row>
    <row r="628" spans="1:18" x14ac:dyDescent="0.3">
      <c r="A628" s="19" t="s">
        <v>811</v>
      </c>
      <c r="B628" s="42" t="s">
        <v>820</v>
      </c>
      <c r="C628" s="38" t="s">
        <v>515</v>
      </c>
      <c r="D628" s="13" t="s">
        <v>83</v>
      </c>
      <c r="E628" s="13" t="s">
        <v>517</v>
      </c>
      <c r="F628" s="13">
        <v>20</v>
      </c>
      <c r="G628" s="13" t="str">
        <f t="shared" si="44"/>
        <v xml:space="preserve">ACC_NUM VARCHAR(20), </v>
      </c>
      <c r="H628" s="13"/>
      <c r="I628" s="26"/>
    </row>
    <row r="629" spans="1:18" x14ac:dyDescent="0.3">
      <c r="A629" s="19" t="s">
        <v>811</v>
      </c>
      <c r="B629" s="42" t="s">
        <v>820</v>
      </c>
      <c r="C629" s="38" t="s">
        <v>732</v>
      </c>
      <c r="D629" s="13" t="s">
        <v>731</v>
      </c>
      <c r="E629" s="13" t="s">
        <v>727</v>
      </c>
      <c r="F629" s="13">
        <v>21</v>
      </c>
      <c r="G629" s="13" t="str">
        <f t="shared" si="44"/>
        <v xml:space="preserve">CERTIFICATION_YN CHAR(1) DEFAULT 'Y', </v>
      </c>
      <c r="H629" s="13"/>
      <c r="I629" s="26"/>
    </row>
    <row r="630" spans="1:18" x14ac:dyDescent="0.3">
      <c r="A630" s="19" t="s">
        <v>811</v>
      </c>
      <c r="B630" s="42" t="s">
        <v>820</v>
      </c>
      <c r="C630" s="38" t="s">
        <v>728</v>
      </c>
      <c r="D630" s="13" t="s">
        <v>729</v>
      </c>
      <c r="E630" s="13" t="s">
        <v>730</v>
      </c>
      <c r="F630" s="13">
        <v>22</v>
      </c>
      <c r="G630" s="13" t="str">
        <f t="shared" si="44"/>
        <v xml:space="preserve">CERTIFICATION_KEY VARCHAR(20), </v>
      </c>
      <c r="H630" s="13"/>
      <c r="I630" s="26"/>
    </row>
    <row r="631" spans="1:18" s="56" customFormat="1" x14ac:dyDescent="0.3">
      <c r="A631" s="19" t="s">
        <v>65</v>
      </c>
      <c r="B631" s="42" t="s">
        <v>820</v>
      </c>
      <c r="C631" s="35" t="s">
        <v>1005</v>
      </c>
      <c r="D631" s="13" t="s">
        <v>533</v>
      </c>
      <c r="E631" s="13" t="s">
        <v>1006</v>
      </c>
      <c r="F631" s="13">
        <v>23</v>
      </c>
      <c r="G631" s="13" t="str">
        <f t="shared" si="44"/>
        <v xml:space="preserve">USER_IMG CHAR(1) DEFAULT 'N', </v>
      </c>
      <c r="H631" s="13"/>
      <c r="I631" s="26" t="s">
        <v>1007</v>
      </c>
      <c r="J631" s="55"/>
      <c r="R631" s="57"/>
    </row>
    <row r="632" spans="1:18" x14ac:dyDescent="0.3">
      <c r="A632" s="19" t="s">
        <v>811</v>
      </c>
      <c r="B632" s="42" t="s">
        <v>820</v>
      </c>
      <c r="C632" s="35" t="s">
        <v>760</v>
      </c>
      <c r="D632" s="13" t="s">
        <v>170</v>
      </c>
      <c r="E632" s="13" t="s">
        <v>761</v>
      </c>
      <c r="F632" s="13">
        <v>24</v>
      </c>
      <c r="G632" s="13" t="str">
        <f t="shared" si="44"/>
        <v xml:space="preserve">CAREER TEXT, </v>
      </c>
      <c r="H632" s="13"/>
      <c r="I632" s="26"/>
    </row>
    <row r="633" spans="1:18" x14ac:dyDescent="0.3">
      <c r="A633" s="19" t="s">
        <v>811</v>
      </c>
      <c r="B633" s="42" t="s">
        <v>820</v>
      </c>
      <c r="C633" s="38" t="s">
        <v>68</v>
      </c>
      <c r="D633" s="11" t="s">
        <v>74</v>
      </c>
      <c r="E633" s="11" t="s">
        <v>71</v>
      </c>
      <c r="F633" s="13">
        <v>30</v>
      </c>
      <c r="G633" s="13" t="str">
        <f t="shared" si="44"/>
        <v xml:space="preserve">CREATE_USER VARCHAR(15), </v>
      </c>
      <c r="H633" s="13"/>
      <c r="I633" s="26"/>
    </row>
    <row r="634" spans="1:18" x14ac:dyDescent="0.3">
      <c r="A634" s="19" t="s">
        <v>811</v>
      </c>
      <c r="B634" s="42" t="s">
        <v>820</v>
      </c>
      <c r="C634" s="35" t="s">
        <v>113</v>
      </c>
      <c r="D634" s="13" t="s">
        <v>77</v>
      </c>
      <c r="E634" s="13" t="s">
        <v>171</v>
      </c>
      <c r="F634" s="13">
        <v>31</v>
      </c>
      <c r="G634" s="13" t="str">
        <f t="shared" si="44"/>
        <v xml:space="preserve">CREATE_DATE DATETIME, </v>
      </c>
      <c r="H634" s="13"/>
      <c r="I634" s="26"/>
    </row>
    <row r="635" spans="1:18" x14ac:dyDescent="0.3">
      <c r="A635" s="19" t="s">
        <v>811</v>
      </c>
      <c r="B635" s="42" t="s">
        <v>820</v>
      </c>
      <c r="C635" s="38" t="s">
        <v>173</v>
      </c>
      <c r="D635" s="11" t="s">
        <v>74</v>
      </c>
      <c r="E635" s="11" t="s">
        <v>73</v>
      </c>
      <c r="F635" s="13">
        <v>32</v>
      </c>
      <c r="G635" s="13" t="str">
        <f t="shared" si="44"/>
        <v xml:space="preserve">UPDATE_USER VARCHAR(15), </v>
      </c>
      <c r="H635" s="13"/>
      <c r="I635" s="26"/>
    </row>
    <row r="636" spans="1:18" x14ac:dyDescent="0.3">
      <c r="A636" s="19" t="s">
        <v>811</v>
      </c>
      <c r="B636" s="42" t="s">
        <v>820</v>
      </c>
      <c r="C636" s="35" t="s">
        <v>172</v>
      </c>
      <c r="D636" s="13" t="s">
        <v>77</v>
      </c>
      <c r="E636" s="13" t="s">
        <v>53</v>
      </c>
      <c r="F636" s="13">
        <v>33</v>
      </c>
      <c r="G636" s="13" t="str">
        <f t="shared" si="44"/>
        <v xml:space="preserve">UPDATE_DATE DATETIME, </v>
      </c>
      <c r="H636" s="13"/>
      <c r="I636" s="26"/>
    </row>
    <row r="637" spans="1:18" x14ac:dyDescent="0.3">
      <c r="A637" s="19" t="s">
        <v>811</v>
      </c>
      <c r="B637" s="42" t="s">
        <v>820</v>
      </c>
      <c r="C637" s="35" t="s">
        <v>343</v>
      </c>
      <c r="D637" s="13"/>
      <c r="E637" s="13"/>
      <c r="F637" s="13">
        <v>100</v>
      </c>
      <c r="G637" s="13" t="str">
        <f t="shared" si="44"/>
        <v>PRIMARY KEY(USER_ID) );</v>
      </c>
      <c r="H637" s="13"/>
      <c r="I637" s="26"/>
    </row>
    <row r="638" spans="1:18" x14ac:dyDescent="0.3">
      <c r="A638" s="19" t="s">
        <v>811</v>
      </c>
      <c r="B638" s="42" t="s">
        <v>820</v>
      </c>
      <c r="C638" s="38" t="s">
        <v>954</v>
      </c>
      <c r="D638" s="13" t="s">
        <v>110</v>
      </c>
      <c r="E638" s="11"/>
      <c r="F638" s="13">
        <v>200</v>
      </c>
      <c r="G638" s="13" t="str">
        <f t="shared" si="44"/>
        <v>ALTER TABLE USER ADD INDEX USER_IDX-(USER_NAME);</v>
      </c>
      <c r="H638" s="13"/>
      <c r="I638" s="26"/>
    </row>
    <row r="639" spans="1:18" x14ac:dyDescent="0.3">
      <c r="A639" s="44" t="s">
        <v>723</v>
      </c>
      <c r="B639" s="40" t="s">
        <v>819</v>
      </c>
      <c r="C639" s="38"/>
      <c r="D639" s="11"/>
      <c r="E639" s="13"/>
      <c r="F639" s="13">
        <v>0</v>
      </c>
      <c r="G639" s="13" t="str">
        <f t="shared" si="44"/>
        <v xml:space="preserve">CREATE TABLE USER_EXAM ( </v>
      </c>
      <c r="H639" s="13"/>
      <c r="I639" s="26"/>
    </row>
    <row r="640" spans="1:18" x14ac:dyDescent="0.3">
      <c r="A640" s="44" t="s">
        <v>723</v>
      </c>
      <c r="B640" s="40" t="s">
        <v>819</v>
      </c>
      <c r="C640" s="38" t="s">
        <v>38</v>
      </c>
      <c r="D640" s="11" t="s">
        <v>78</v>
      </c>
      <c r="E640" s="11" t="s">
        <v>37</v>
      </c>
      <c r="F640" s="13">
        <v>1</v>
      </c>
      <c r="G640" s="13" t="str">
        <f t="shared" si="44"/>
        <v xml:space="preserve">COURSE_ID INT, </v>
      </c>
      <c r="H640" s="13"/>
      <c r="I640" s="26"/>
    </row>
    <row r="641" spans="1:9" x14ac:dyDescent="0.3">
      <c r="A641" s="44" t="s">
        <v>723</v>
      </c>
      <c r="B641" s="40" t="s">
        <v>819</v>
      </c>
      <c r="C641" s="38" t="s">
        <v>36</v>
      </c>
      <c r="D641" s="11" t="s">
        <v>74</v>
      </c>
      <c r="E641" s="11" t="s">
        <v>35</v>
      </c>
      <c r="F641" s="13">
        <v>2</v>
      </c>
      <c r="G641" s="13" t="str">
        <f t="shared" si="44"/>
        <v xml:space="preserve">USER_ID VARCHAR(15), </v>
      </c>
      <c r="H641" s="13"/>
      <c r="I641" s="26"/>
    </row>
    <row r="642" spans="1:9" ht="24" x14ac:dyDescent="0.3">
      <c r="A642" s="44" t="s">
        <v>1428</v>
      </c>
      <c r="B642" s="40" t="s">
        <v>819</v>
      </c>
      <c r="C642" s="35" t="s">
        <v>931</v>
      </c>
      <c r="D642" s="13" t="s">
        <v>950</v>
      </c>
      <c r="E642" s="17" t="s">
        <v>932</v>
      </c>
      <c r="F642" s="13">
        <v>3</v>
      </c>
      <c r="G642" s="13" t="str">
        <f t="shared" si="44"/>
        <v xml:space="preserve">EXAM_KIND VARCHAR(5), </v>
      </c>
      <c r="H642" s="19" t="s">
        <v>1425</v>
      </c>
      <c r="I642" s="26"/>
    </row>
    <row r="643" spans="1:9" x14ac:dyDescent="0.3">
      <c r="A643" s="44" t="s">
        <v>723</v>
      </c>
      <c r="B643" s="40" t="s">
        <v>819</v>
      </c>
      <c r="C643" s="35" t="s">
        <v>17</v>
      </c>
      <c r="D643" s="11" t="s">
        <v>449</v>
      </c>
      <c r="E643" s="17" t="s">
        <v>1188</v>
      </c>
      <c r="F643" s="13">
        <v>3</v>
      </c>
      <c r="G643" s="13" t="str">
        <f t="shared" ref="G643" si="48">IF(F643=0,"CREATE TABLE "&amp;A643&amp;" ( ",IF(F643=100,C643&amp;" );",IF(F643=200,"ALTER TABLE "&amp;A643&amp;" ADD INDEX "&amp;A643&amp;"_IDX"&amp;C643&amp;"("&amp;D643&amp;");",C643&amp;" "&amp;D643&amp;", ")))</f>
        <v xml:space="preserve">WEEK INT DEFAULT 0, </v>
      </c>
      <c r="H643" s="13"/>
      <c r="I643" s="26"/>
    </row>
    <row r="644" spans="1:9" x14ac:dyDescent="0.3">
      <c r="A644" s="44" t="s">
        <v>723</v>
      </c>
      <c r="B644" s="40" t="s">
        <v>819</v>
      </c>
      <c r="C644" s="38" t="s">
        <v>466</v>
      </c>
      <c r="D644" s="11" t="s">
        <v>78</v>
      </c>
      <c r="E644" s="11" t="s">
        <v>479</v>
      </c>
      <c r="F644" s="13">
        <v>4</v>
      </c>
      <c r="G644" s="13" t="str">
        <f t="shared" si="44"/>
        <v xml:space="preserve">SEQ INT, </v>
      </c>
      <c r="H644" s="13"/>
      <c r="I644" s="26"/>
    </row>
    <row r="645" spans="1:9" x14ac:dyDescent="0.3">
      <c r="A645" s="44" t="s">
        <v>723</v>
      </c>
      <c r="B645" s="40" t="s">
        <v>819</v>
      </c>
      <c r="C645" s="38" t="s">
        <v>473</v>
      </c>
      <c r="D645" s="13" t="s">
        <v>478</v>
      </c>
      <c r="E645" s="11" t="s">
        <v>487</v>
      </c>
      <c r="F645" s="13">
        <v>5</v>
      </c>
      <c r="G645" s="13" t="str">
        <f t="shared" si="44"/>
        <v xml:space="preserve">ANSWER VARCHAR(100), </v>
      </c>
      <c r="H645" s="13"/>
      <c r="I645" s="26"/>
    </row>
    <row r="646" spans="1:9" x14ac:dyDescent="0.3">
      <c r="A646" s="44" t="s">
        <v>723</v>
      </c>
      <c r="B646" s="40" t="s">
        <v>819</v>
      </c>
      <c r="C646" s="38" t="s">
        <v>967</v>
      </c>
      <c r="D646" s="13" t="s">
        <v>533</v>
      </c>
      <c r="E646" s="11" t="s">
        <v>968</v>
      </c>
      <c r="F646" s="13">
        <v>6</v>
      </c>
      <c r="G646" s="13" t="str">
        <f t="shared" si="44"/>
        <v xml:space="preserve">ANSWER_YN CHAR(1) DEFAULT 'N', </v>
      </c>
      <c r="H646" s="13"/>
      <c r="I646" s="26"/>
    </row>
    <row r="647" spans="1:9" x14ac:dyDescent="0.3">
      <c r="A647" s="44" t="s">
        <v>723</v>
      </c>
      <c r="B647" s="40" t="s">
        <v>819</v>
      </c>
      <c r="C647" s="38" t="s">
        <v>991</v>
      </c>
      <c r="D647" s="11" t="s">
        <v>74</v>
      </c>
      <c r="E647" s="11" t="s">
        <v>71</v>
      </c>
      <c r="F647" s="13">
        <v>30</v>
      </c>
      <c r="G647" s="13" t="str">
        <f t="shared" ref="G647:G650" si="49">IF(F647=0,"CREATE TABLE "&amp;A647&amp;" ( ",IF(F647=100,C647&amp;" );",IF(F647=200,"ALTER TABLE "&amp;A647&amp;" ADD INDEX "&amp;A647&amp;"_IDX"&amp;C647&amp;"("&amp;D647&amp;");",C647&amp;" "&amp;D647&amp;", ")))</f>
        <v xml:space="preserve">CREATE_USER VARCHAR(15), </v>
      </c>
      <c r="H647" s="13"/>
      <c r="I647" s="26"/>
    </row>
    <row r="648" spans="1:9" x14ac:dyDescent="0.3">
      <c r="A648" s="44" t="s">
        <v>723</v>
      </c>
      <c r="B648" s="40" t="s">
        <v>819</v>
      </c>
      <c r="C648" s="35" t="s">
        <v>113</v>
      </c>
      <c r="D648" s="13" t="s">
        <v>77</v>
      </c>
      <c r="E648" s="13" t="s">
        <v>171</v>
      </c>
      <c r="F648" s="13">
        <v>31</v>
      </c>
      <c r="G648" s="13" t="str">
        <f t="shared" si="49"/>
        <v xml:space="preserve">CREATE_DATE DATETIME, </v>
      </c>
      <c r="H648" s="13"/>
      <c r="I648" s="26"/>
    </row>
    <row r="649" spans="1:9" x14ac:dyDescent="0.3">
      <c r="A649" s="44" t="s">
        <v>723</v>
      </c>
      <c r="B649" s="40" t="s">
        <v>819</v>
      </c>
      <c r="C649" s="38" t="s">
        <v>173</v>
      </c>
      <c r="D649" s="11" t="s">
        <v>74</v>
      </c>
      <c r="E649" s="11" t="s">
        <v>73</v>
      </c>
      <c r="F649" s="13">
        <v>32</v>
      </c>
      <c r="G649" s="13" t="str">
        <f t="shared" si="49"/>
        <v xml:space="preserve">UPDATE_USER VARCHAR(15), </v>
      </c>
      <c r="H649" s="13"/>
      <c r="I649" s="26"/>
    </row>
    <row r="650" spans="1:9" x14ac:dyDescent="0.3">
      <c r="A650" s="44" t="s">
        <v>723</v>
      </c>
      <c r="B650" s="40" t="s">
        <v>819</v>
      </c>
      <c r="C650" s="35" t="s">
        <v>172</v>
      </c>
      <c r="D650" s="13" t="s">
        <v>77</v>
      </c>
      <c r="E650" s="13" t="s">
        <v>53</v>
      </c>
      <c r="F650" s="13">
        <v>33</v>
      </c>
      <c r="G650" s="13" t="str">
        <f t="shared" si="49"/>
        <v xml:space="preserve">UPDATE_DATE DATETIME, </v>
      </c>
      <c r="H650" s="13"/>
      <c r="I650" s="26"/>
    </row>
    <row r="651" spans="1:9" x14ac:dyDescent="0.3">
      <c r="A651" s="44" t="s">
        <v>723</v>
      </c>
      <c r="B651" s="40" t="s">
        <v>819</v>
      </c>
      <c r="C651" s="35" t="s">
        <v>1191</v>
      </c>
      <c r="D651" s="13" t="s">
        <v>77</v>
      </c>
      <c r="E651" s="13" t="s">
        <v>1192</v>
      </c>
      <c r="F651" s="13">
        <v>33</v>
      </c>
      <c r="G651" s="13" t="str">
        <f t="shared" ref="G651" si="50">IF(F651=0,"CREATE TABLE "&amp;A651&amp;" ( ",IF(F651=100,C651&amp;" );",IF(F651=200,"ALTER TABLE "&amp;A651&amp;" ADD INDEX "&amp;A651&amp;"_IDX"&amp;C651&amp;"("&amp;D651&amp;");",C651&amp;" "&amp;D651&amp;", ")))</f>
        <v xml:space="preserve">SCORE_DATE DATETIME, </v>
      </c>
      <c r="H651" s="13"/>
      <c r="I651" s="26"/>
    </row>
    <row r="652" spans="1:9" x14ac:dyDescent="0.3">
      <c r="A652" s="44" t="s">
        <v>723</v>
      </c>
      <c r="B652" s="40" t="s">
        <v>819</v>
      </c>
      <c r="C652" s="38" t="s">
        <v>1193</v>
      </c>
      <c r="D652" s="11"/>
      <c r="E652" s="11"/>
      <c r="F652" s="13">
        <v>100</v>
      </c>
      <c r="G652" s="13" t="str">
        <f t="shared" si="44"/>
        <v>PRIMARY KEY(COURSE_ID,USER_ID,EXAM_KIND,WEEK,SEQ) );</v>
      </c>
      <c r="H652" s="13"/>
      <c r="I652" s="26"/>
    </row>
    <row r="653" spans="1:9" x14ac:dyDescent="0.3">
      <c r="A653" s="44" t="s">
        <v>714</v>
      </c>
      <c r="B653" s="40" t="s">
        <v>818</v>
      </c>
      <c r="C653" s="38"/>
      <c r="D653" s="11"/>
      <c r="E653" s="13"/>
      <c r="F653" s="13">
        <v>0</v>
      </c>
      <c r="G653" s="13" t="str">
        <f t="shared" si="44"/>
        <v xml:space="preserve">CREATE TABLE USER_QUEST ( </v>
      </c>
      <c r="H653" s="13"/>
      <c r="I653" s="26"/>
    </row>
    <row r="654" spans="1:9" x14ac:dyDescent="0.3">
      <c r="A654" s="44" t="s">
        <v>714</v>
      </c>
      <c r="B654" s="40" t="s">
        <v>818</v>
      </c>
      <c r="C654" s="38" t="s">
        <v>346</v>
      </c>
      <c r="D654" s="11" t="s">
        <v>78</v>
      </c>
      <c r="E654" s="11" t="s">
        <v>37</v>
      </c>
      <c r="F654" s="13">
        <v>1</v>
      </c>
      <c r="G654" s="13" t="str">
        <f t="shared" si="44"/>
        <v xml:space="preserve">COURSE_ID INT, </v>
      </c>
      <c r="H654" s="13"/>
      <c r="I654" s="26"/>
    </row>
    <row r="655" spans="1:9" x14ac:dyDescent="0.3">
      <c r="A655" s="44" t="s">
        <v>714</v>
      </c>
      <c r="B655" s="40" t="s">
        <v>818</v>
      </c>
      <c r="C655" s="38" t="s">
        <v>36</v>
      </c>
      <c r="D655" s="11" t="s">
        <v>74</v>
      </c>
      <c r="E655" s="11" t="s">
        <v>35</v>
      </c>
      <c r="F655" s="13">
        <v>2</v>
      </c>
      <c r="G655" s="13" t="str">
        <f t="shared" si="44"/>
        <v xml:space="preserve">USER_ID VARCHAR(15), </v>
      </c>
      <c r="H655" s="13"/>
      <c r="I655" s="26"/>
    </row>
    <row r="656" spans="1:9" x14ac:dyDescent="0.3">
      <c r="A656" s="44" t="s">
        <v>714</v>
      </c>
      <c r="B656" s="40" t="s">
        <v>818</v>
      </c>
      <c r="C656" s="35" t="s">
        <v>665</v>
      </c>
      <c r="D656" s="13" t="s">
        <v>78</v>
      </c>
      <c r="E656" s="13" t="s">
        <v>491</v>
      </c>
      <c r="F656" s="13">
        <v>3</v>
      </c>
      <c r="G656" s="13" t="str">
        <f t="shared" si="44"/>
        <v xml:space="preserve">QG_ID INT, </v>
      </c>
      <c r="H656" s="13"/>
      <c r="I656" s="26"/>
    </row>
    <row r="657" spans="1:9" x14ac:dyDescent="0.3">
      <c r="A657" s="44" t="s">
        <v>1168</v>
      </c>
      <c r="B657" s="40" t="s">
        <v>818</v>
      </c>
      <c r="C657" s="35" t="s">
        <v>49</v>
      </c>
      <c r="D657" s="13" t="s">
        <v>78</v>
      </c>
      <c r="E657" s="13" t="s">
        <v>50</v>
      </c>
      <c r="F657" s="13">
        <v>4</v>
      </c>
      <c r="G657" s="13" t="str">
        <f t="shared" si="44"/>
        <v xml:space="preserve">SEQ INT, </v>
      </c>
      <c r="H657" s="13"/>
      <c r="I657" s="26"/>
    </row>
    <row r="658" spans="1:9" x14ac:dyDescent="0.3">
      <c r="A658" s="44" t="s">
        <v>714</v>
      </c>
      <c r="B658" s="40" t="s">
        <v>818</v>
      </c>
      <c r="C658" s="38" t="s">
        <v>1162</v>
      </c>
      <c r="D658" s="13" t="s">
        <v>533</v>
      </c>
      <c r="E658" s="11" t="s">
        <v>487</v>
      </c>
      <c r="F658" s="13">
        <v>5</v>
      </c>
      <c r="G658" s="13" t="str">
        <f t="shared" ref="G658:G661" si="51">IF(F658=0,"CREATE TABLE "&amp;A658&amp;" ( ",IF(F658=100,C658&amp;" );",IF(F658=200,"ALTER TABLE "&amp;A658&amp;" ADD INDEX "&amp;A658&amp;"_IDX"&amp;C658&amp;"("&amp;D658&amp;");",C658&amp;" "&amp;D658&amp;", ")))</f>
        <v xml:space="preserve">ANSWER1 CHAR(1) DEFAULT 'N', </v>
      </c>
      <c r="H658" s="13"/>
      <c r="I658" s="26"/>
    </row>
    <row r="659" spans="1:9" x14ac:dyDescent="0.3">
      <c r="A659" s="44" t="s">
        <v>714</v>
      </c>
      <c r="B659" s="40" t="s">
        <v>818</v>
      </c>
      <c r="C659" s="38" t="s">
        <v>1163</v>
      </c>
      <c r="D659" s="13" t="s">
        <v>533</v>
      </c>
      <c r="E659" s="11" t="s">
        <v>487</v>
      </c>
      <c r="F659" s="13">
        <v>6</v>
      </c>
      <c r="G659" s="13" t="str">
        <f t="shared" si="51"/>
        <v xml:space="preserve">ANSWER2 CHAR(1) DEFAULT 'N', </v>
      </c>
      <c r="H659" s="13"/>
      <c r="I659" s="26"/>
    </row>
    <row r="660" spans="1:9" x14ac:dyDescent="0.3">
      <c r="A660" s="44" t="s">
        <v>714</v>
      </c>
      <c r="B660" s="40" t="s">
        <v>818</v>
      </c>
      <c r="C660" s="38" t="s">
        <v>1164</v>
      </c>
      <c r="D660" s="13" t="s">
        <v>533</v>
      </c>
      <c r="E660" s="11" t="s">
        <v>487</v>
      </c>
      <c r="F660" s="13">
        <v>7</v>
      </c>
      <c r="G660" s="13" t="str">
        <f t="shared" si="51"/>
        <v xml:space="preserve">ANSWER3 CHAR(1) DEFAULT 'N', </v>
      </c>
      <c r="H660" s="13"/>
      <c r="I660" s="26"/>
    </row>
    <row r="661" spans="1:9" x14ac:dyDescent="0.3">
      <c r="A661" s="44" t="s">
        <v>714</v>
      </c>
      <c r="B661" s="40" t="s">
        <v>818</v>
      </c>
      <c r="C661" s="38" t="s">
        <v>1165</v>
      </c>
      <c r="D661" s="13" t="s">
        <v>533</v>
      </c>
      <c r="E661" s="11" t="s">
        <v>487</v>
      </c>
      <c r="F661" s="13">
        <v>8</v>
      </c>
      <c r="G661" s="13" t="str">
        <f t="shared" si="51"/>
        <v xml:space="preserve">ANSWER4 CHAR(1) DEFAULT 'N', </v>
      </c>
      <c r="H661" s="13"/>
      <c r="I661" s="26"/>
    </row>
    <row r="662" spans="1:9" x14ac:dyDescent="0.3">
      <c r="A662" s="44" t="s">
        <v>714</v>
      </c>
      <c r="B662" s="40" t="s">
        <v>818</v>
      </c>
      <c r="C662" s="38" t="s">
        <v>473</v>
      </c>
      <c r="D662" s="13" t="s">
        <v>478</v>
      </c>
      <c r="E662" s="11" t="s">
        <v>487</v>
      </c>
      <c r="F662" s="13">
        <v>9</v>
      </c>
      <c r="G662" s="13" t="str">
        <f t="shared" si="44"/>
        <v xml:space="preserve">ANSWER VARCHAR(100), </v>
      </c>
      <c r="H662" s="13"/>
      <c r="I662" s="26"/>
    </row>
    <row r="663" spans="1:9" x14ac:dyDescent="0.3">
      <c r="A663" s="44" t="s">
        <v>714</v>
      </c>
      <c r="B663" s="40" t="s">
        <v>818</v>
      </c>
      <c r="C663" s="35" t="s">
        <v>113</v>
      </c>
      <c r="D663" s="13" t="s">
        <v>77</v>
      </c>
      <c r="E663" s="13" t="s">
        <v>43</v>
      </c>
      <c r="F663" s="13">
        <v>10</v>
      </c>
      <c r="G663" s="13" t="str">
        <f t="shared" ref="G663:G665" si="52">IF(F663=0,"CREATE TABLE "&amp;A663&amp;" ( ",IF(F663=100,C663&amp;" );",IF(F663=200,"ALTER TABLE "&amp;A663&amp;" ADD INDEX "&amp;A663&amp;"_IDX"&amp;C663&amp;"("&amp;D663&amp;");",C663&amp;" "&amp;D663&amp;", ")))</f>
        <v xml:space="preserve">CREATE_DATE DATETIME, </v>
      </c>
      <c r="H663" s="13"/>
      <c r="I663" s="26"/>
    </row>
    <row r="664" spans="1:9" x14ac:dyDescent="0.3">
      <c r="A664" s="44" t="s">
        <v>714</v>
      </c>
      <c r="B664" s="40" t="s">
        <v>818</v>
      </c>
      <c r="C664" s="35" t="s">
        <v>991</v>
      </c>
      <c r="D664" s="13" t="s">
        <v>74</v>
      </c>
      <c r="E664" s="13" t="s">
        <v>71</v>
      </c>
      <c r="F664" s="13">
        <v>11</v>
      </c>
      <c r="G664" s="13" t="str">
        <f t="shared" si="52"/>
        <v xml:space="preserve">CREATE_USER VARCHAR(15), </v>
      </c>
      <c r="H664" s="13"/>
      <c r="I664" s="26"/>
    </row>
    <row r="665" spans="1:9" x14ac:dyDescent="0.3">
      <c r="A665" s="44" t="s">
        <v>714</v>
      </c>
      <c r="B665" s="40" t="s">
        <v>818</v>
      </c>
      <c r="C665" s="38" t="s">
        <v>716</v>
      </c>
      <c r="D665" s="11"/>
      <c r="E665" s="11"/>
      <c r="F665" s="13">
        <v>100</v>
      </c>
      <c r="G665" s="13" t="str">
        <f t="shared" si="52"/>
        <v>PRIMARY KEY(COURSE_ID,USER_ID,QG_ID,SEQ) );</v>
      </c>
      <c r="H665" s="13"/>
      <c r="I665" s="26"/>
    </row>
    <row r="666" spans="1:9" x14ac:dyDescent="0.3">
      <c r="A666" s="78" t="s">
        <v>1224</v>
      </c>
      <c r="B666" s="79" t="s">
        <v>1225</v>
      </c>
      <c r="C666" s="35"/>
      <c r="D666" s="13"/>
      <c r="E666" s="13"/>
      <c r="F666" s="13">
        <v>0</v>
      </c>
      <c r="G666" s="13" t="str">
        <f t="shared" ref="G666:G683" si="53">IF(F666=0,"CREATE TABLE "&amp;A666&amp;" ( ",IF(F666=100,C666&amp;" );",IF(F666=200,"ALTER TABLE "&amp;A666&amp;" ADD INDEX "&amp;A666&amp;"_IDX"&amp;C666&amp;"("&amp;D666&amp;");",C666&amp;" "&amp;D666&amp;", ")))</f>
        <v xml:space="preserve">CREATE TABLE USER_INQUIRY ( </v>
      </c>
    </row>
    <row r="667" spans="1:9" x14ac:dyDescent="0.3">
      <c r="A667" s="78" t="s">
        <v>1224</v>
      </c>
      <c r="B667" s="79" t="s">
        <v>1225</v>
      </c>
      <c r="C667" s="38" t="s">
        <v>49</v>
      </c>
      <c r="D667" s="11" t="s">
        <v>100</v>
      </c>
      <c r="E667" s="11" t="s">
        <v>50</v>
      </c>
      <c r="F667" s="13">
        <v>1</v>
      </c>
      <c r="G667" s="13" t="str">
        <f t="shared" si="53"/>
        <v xml:space="preserve">SEQ INT NOT NULL auto_increment, </v>
      </c>
    </row>
    <row r="668" spans="1:9" x14ac:dyDescent="0.3">
      <c r="A668" s="78" t="s">
        <v>1224</v>
      </c>
      <c r="B668" s="79" t="s">
        <v>1225</v>
      </c>
      <c r="C668" s="38" t="s">
        <v>1228</v>
      </c>
      <c r="D668" s="13" t="s">
        <v>83</v>
      </c>
      <c r="E668" s="11" t="s">
        <v>1237</v>
      </c>
      <c r="F668" s="13">
        <v>2</v>
      </c>
      <c r="G668" s="13" t="str">
        <f t="shared" si="53"/>
        <v xml:space="preserve">KIND VARCHAR(20), </v>
      </c>
    </row>
    <row r="669" spans="1:9" x14ac:dyDescent="0.3">
      <c r="A669" s="78" t="s">
        <v>1224</v>
      </c>
      <c r="B669" s="79" t="s">
        <v>1225</v>
      </c>
      <c r="C669" s="35" t="s">
        <v>36</v>
      </c>
      <c r="D669" s="13" t="s">
        <v>74</v>
      </c>
      <c r="E669" s="13" t="s">
        <v>35</v>
      </c>
      <c r="F669" s="13">
        <v>3</v>
      </c>
      <c r="G669" s="13" t="str">
        <f t="shared" si="53"/>
        <v xml:space="preserve">USER_ID VARCHAR(15), </v>
      </c>
    </row>
    <row r="670" spans="1:9" x14ac:dyDescent="0.3">
      <c r="A670" s="78" t="s">
        <v>1224</v>
      </c>
      <c r="B670" s="79" t="s">
        <v>1225</v>
      </c>
      <c r="C670" s="35" t="s">
        <v>110</v>
      </c>
      <c r="D670" s="13" t="s">
        <v>74</v>
      </c>
      <c r="E670" s="13" t="s">
        <v>1229</v>
      </c>
      <c r="F670" s="13">
        <v>4</v>
      </c>
      <c r="G670" s="13" t="str">
        <f t="shared" si="53"/>
        <v xml:space="preserve">USER_NAME VARCHAR(15), </v>
      </c>
    </row>
    <row r="671" spans="1:9" x14ac:dyDescent="0.3">
      <c r="A671" s="78" t="s">
        <v>1224</v>
      </c>
      <c r="B671" s="79" t="s">
        <v>1225</v>
      </c>
      <c r="C671" s="35" t="s">
        <v>118</v>
      </c>
      <c r="D671" s="13" t="s">
        <v>114</v>
      </c>
      <c r="E671" s="13" t="s">
        <v>1230</v>
      </c>
      <c r="F671" s="13">
        <v>5</v>
      </c>
      <c r="G671" s="13" t="str">
        <f t="shared" si="53"/>
        <v xml:space="preserve">MOBILE VARCHAR(50), </v>
      </c>
    </row>
    <row r="672" spans="1:9" x14ac:dyDescent="0.3">
      <c r="A672" s="78" t="s">
        <v>1224</v>
      </c>
      <c r="B672" s="79" t="s">
        <v>1225</v>
      </c>
      <c r="C672" s="35" t="s">
        <v>323</v>
      </c>
      <c r="D672" s="13" t="s">
        <v>114</v>
      </c>
      <c r="E672" s="13" t="s">
        <v>58</v>
      </c>
      <c r="F672" s="13">
        <v>6</v>
      </c>
      <c r="G672" s="13" t="str">
        <f t="shared" ref="G672" si="54">IF(F672=0,"CREATE TABLE "&amp;A672&amp;" ( ",IF(F672=100,C672&amp;" );",IF(F672=200,"ALTER TABLE "&amp;A672&amp;" ADD INDEX "&amp;A672&amp;"_IDX"&amp;C672&amp;"("&amp;D672&amp;");",C672&amp;" "&amp;D672&amp;", ")))</f>
        <v xml:space="preserve">TEL VARCHAR(50), </v>
      </c>
    </row>
    <row r="673" spans="1:9" x14ac:dyDescent="0.3">
      <c r="A673" s="78" t="s">
        <v>1224</v>
      </c>
      <c r="B673" s="79" t="s">
        <v>1225</v>
      </c>
      <c r="C673" s="35" t="s">
        <v>111</v>
      </c>
      <c r="D673" s="13" t="s">
        <v>114</v>
      </c>
      <c r="E673" s="13" t="s">
        <v>55</v>
      </c>
      <c r="F673" s="13">
        <v>7</v>
      </c>
      <c r="G673" s="13" t="str">
        <f t="shared" si="53"/>
        <v xml:space="preserve">EMAIL VARCHAR(50), </v>
      </c>
    </row>
    <row r="674" spans="1:9" x14ac:dyDescent="0.3">
      <c r="A674" s="78" t="s">
        <v>1224</v>
      </c>
      <c r="B674" s="79" t="s">
        <v>1225</v>
      </c>
      <c r="C674" s="35" t="s">
        <v>1226</v>
      </c>
      <c r="D674" s="13" t="s">
        <v>114</v>
      </c>
      <c r="E674" s="13" t="s">
        <v>60</v>
      </c>
      <c r="F674" s="13">
        <v>8</v>
      </c>
      <c r="G674" s="13" t="str">
        <f t="shared" si="53"/>
        <v xml:space="preserve">COMPANY_NAME VARCHAR(50), </v>
      </c>
    </row>
    <row r="675" spans="1:9" x14ac:dyDescent="0.3">
      <c r="A675" s="78" t="s">
        <v>1224</v>
      </c>
      <c r="B675" s="79" t="s">
        <v>1225</v>
      </c>
      <c r="C675" s="35" t="s">
        <v>938</v>
      </c>
      <c r="D675" s="13" t="s">
        <v>81</v>
      </c>
      <c r="E675" s="13" t="s">
        <v>44</v>
      </c>
      <c r="F675" s="13">
        <v>9</v>
      </c>
      <c r="G675" s="13" t="str">
        <f t="shared" ref="G675" si="55">IF(F675=0,"CREATE TABLE "&amp;A675&amp;" ( ",IF(F675=100,C675&amp;" );",IF(F675=200,"ALTER TABLE "&amp;A675&amp;" ADD INDEX "&amp;A675&amp;"_IDX"&amp;C675&amp;"("&amp;D675&amp;");",C675&amp;" "&amp;D675&amp;", ")))</f>
        <v xml:space="preserve">TITLE VARCHAR(200), </v>
      </c>
    </row>
    <row r="676" spans="1:9" x14ac:dyDescent="0.3">
      <c r="A676" s="78" t="s">
        <v>1224</v>
      </c>
      <c r="B676" s="79" t="s">
        <v>1225</v>
      </c>
      <c r="C676" s="35" t="s">
        <v>1227</v>
      </c>
      <c r="D676" s="13" t="s">
        <v>1236</v>
      </c>
      <c r="E676" s="13" t="s">
        <v>1231</v>
      </c>
      <c r="F676" s="13">
        <v>10</v>
      </c>
      <c r="G676" s="13" t="str">
        <f t="shared" si="53"/>
        <v xml:space="preserve">CONTENTS TEXT, </v>
      </c>
    </row>
    <row r="677" spans="1:9" x14ac:dyDescent="0.3">
      <c r="A677" s="78" t="s">
        <v>1224</v>
      </c>
      <c r="B677" s="79" t="s">
        <v>1225</v>
      </c>
      <c r="C677" s="35" t="s">
        <v>1232</v>
      </c>
      <c r="D677" s="13" t="s">
        <v>1236</v>
      </c>
      <c r="E677" s="13" t="s">
        <v>1235</v>
      </c>
      <c r="F677" s="13">
        <v>11</v>
      </c>
      <c r="G677" s="13" t="str">
        <f t="shared" si="53"/>
        <v xml:space="preserve">ABOUT_ME TEXT, </v>
      </c>
    </row>
    <row r="678" spans="1:9" x14ac:dyDescent="0.3">
      <c r="A678" s="78" t="s">
        <v>1224</v>
      </c>
      <c r="B678" s="79" t="s">
        <v>1225</v>
      </c>
      <c r="C678" s="35" t="s">
        <v>1233</v>
      </c>
      <c r="D678" s="13" t="s">
        <v>1236</v>
      </c>
      <c r="E678" s="13" t="s">
        <v>1234</v>
      </c>
      <c r="F678" s="13">
        <v>12</v>
      </c>
      <c r="G678" s="13" t="str">
        <f t="shared" si="53"/>
        <v xml:space="preserve">MOTIVE TEXT, </v>
      </c>
    </row>
    <row r="679" spans="1:9" x14ac:dyDescent="0.3">
      <c r="A679" s="78" t="s">
        <v>1224</v>
      </c>
      <c r="B679" s="79" t="s">
        <v>1225</v>
      </c>
      <c r="C679" s="35" t="s">
        <v>1243</v>
      </c>
      <c r="D679" s="13" t="s">
        <v>533</v>
      </c>
      <c r="E679" s="13" t="s">
        <v>1244</v>
      </c>
      <c r="F679" s="13">
        <v>13</v>
      </c>
      <c r="G679" s="13" t="str">
        <f t="shared" ref="G679" si="56">IF(F679=0,"CREATE TABLE "&amp;A679&amp;" ( ",IF(F679=100,C679&amp;" );",IF(F679=200,"ALTER TABLE "&amp;A679&amp;" ADD INDEX "&amp;A679&amp;"_IDX"&amp;C679&amp;"("&amp;D679&amp;");",C679&amp;" "&amp;D679&amp;", ")))</f>
        <v xml:space="preserve">COMPLETE_YN CHAR(1) DEFAULT 'N', </v>
      </c>
    </row>
    <row r="680" spans="1:9" x14ac:dyDescent="0.3">
      <c r="A680" s="78" t="s">
        <v>1224</v>
      </c>
      <c r="B680" s="79" t="s">
        <v>1225</v>
      </c>
      <c r="C680" s="35" t="s">
        <v>1246</v>
      </c>
      <c r="D680" s="13" t="s">
        <v>1236</v>
      </c>
      <c r="E680" s="13" t="s">
        <v>1245</v>
      </c>
      <c r="F680" s="13">
        <v>14</v>
      </c>
      <c r="G680" s="13" t="str">
        <f t="shared" ref="G680" si="57">IF(F680=0,"CREATE TABLE "&amp;A680&amp;" ( ",IF(F680=100,C680&amp;" );",IF(F680=200,"ALTER TABLE "&amp;A680&amp;" ADD INDEX "&amp;A680&amp;"_IDX"&amp;C680&amp;"("&amp;D680&amp;");",C680&amp;" "&amp;D680&amp;", ")))</f>
        <v xml:space="preserve">MEMO TEXT, </v>
      </c>
    </row>
    <row r="681" spans="1:9" x14ac:dyDescent="0.3">
      <c r="A681" s="78" t="s">
        <v>1224</v>
      </c>
      <c r="B681" s="79" t="s">
        <v>1225</v>
      </c>
      <c r="C681" s="35" t="s">
        <v>172</v>
      </c>
      <c r="D681" s="13" t="s">
        <v>77</v>
      </c>
      <c r="E681" s="13" t="s">
        <v>53</v>
      </c>
      <c r="F681" s="13">
        <v>15</v>
      </c>
      <c r="G681" s="13" t="str">
        <f t="shared" ref="G681" si="58">IF(F681=0,"CREATE TABLE "&amp;A681&amp;" ( ",IF(F681=100,C681&amp;" );",IF(F681=200,"ALTER TABLE "&amp;A681&amp;" ADD INDEX "&amp;A681&amp;"_IDX"&amp;C681&amp;"("&amp;D681&amp;");",C681&amp;" "&amp;D681&amp;", ")))</f>
        <v xml:space="preserve">UPDATE_DATE DATETIME, </v>
      </c>
      <c r="H681" s="13"/>
      <c r="I681" s="26"/>
    </row>
    <row r="682" spans="1:9" x14ac:dyDescent="0.3">
      <c r="A682" s="78" t="s">
        <v>1224</v>
      </c>
      <c r="B682" s="79" t="s">
        <v>1225</v>
      </c>
      <c r="C682" s="35" t="s">
        <v>113</v>
      </c>
      <c r="D682" s="13" t="s">
        <v>77</v>
      </c>
      <c r="E682" s="13" t="s">
        <v>43</v>
      </c>
      <c r="F682" s="13">
        <v>16</v>
      </c>
      <c r="G682" s="13" t="str">
        <f t="shared" si="53"/>
        <v xml:space="preserve">CREATE_DATE DATETIME, </v>
      </c>
      <c r="H682" s="13"/>
      <c r="I682" s="26"/>
    </row>
    <row r="683" spans="1:9" x14ac:dyDescent="0.3">
      <c r="A683" s="78" t="s">
        <v>1224</v>
      </c>
      <c r="B683" s="79" t="s">
        <v>1225</v>
      </c>
      <c r="C683" s="38" t="s">
        <v>123</v>
      </c>
      <c r="D683" s="13"/>
      <c r="E683" s="13"/>
      <c r="F683" s="13">
        <v>100</v>
      </c>
      <c r="G683" s="13" t="str">
        <f t="shared" si="53"/>
        <v>PRIMARY KEY(SEQ) );</v>
      </c>
    </row>
    <row r="684" spans="1:9" x14ac:dyDescent="0.3">
      <c r="A684" s="19" t="s">
        <v>1302</v>
      </c>
      <c r="B684" s="42" t="s">
        <v>1303</v>
      </c>
      <c r="C684" s="35"/>
      <c r="D684" s="13"/>
      <c r="E684" s="13"/>
      <c r="F684" s="13">
        <v>0</v>
      </c>
      <c r="G684" s="13" t="str">
        <f t="shared" ref="G684:G686" si="59">IF(F684=0,"CREATE TABLE "&amp;A684&amp;" ( ",IF(F684=100,C684&amp;" );",IF(F684=200,"ALTER TABLE "&amp;A684&amp;" ADD INDEX "&amp;A684&amp;"_IDX"&amp;C684&amp;"("&amp;D684&amp;");",C684&amp;" "&amp;D684&amp;", ")))</f>
        <v xml:space="preserve">CREATE TABLE USER_LOGIN ( </v>
      </c>
      <c r="H684" s="13"/>
      <c r="I684" s="26"/>
    </row>
    <row r="685" spans="1:9" x14ac:dyDescent="0.3">
      <c r="A685" s="19" t="s">
        <v>1302</v>
      </c>
      <c r="B685" s="42" t="s">
        <v>1303</v>
      </c>
      <c r="C685" s="38" t="s">
        <v>49</v>
      </c>
      <c r="D685" s="11" t="s">
        <v>100</v>
      </c>
      <c r="E685" s="11" t="s">
        <v>50</v>
      </c>
      <c r="F685" s="13">
        <v>1</v>
      </c>
      <c r="G685" s="13" t="str">
        <f t="shared" si="59"/>
        <v xml:space="preserve">SEQ INT NOT NULL auto_increment, </v>
      </c>
      <c r="H685" s="13"/>
      <c r="I685" s="26"/>
    </row>
    <row r="686" spans="1:9" x14ac:dyDescent="0.3">
      <c r="A686" s="19" t="s">
        <v>1302</v>
      </c>
      <c r="B686" s="42" t="s">
        <v>1303</v>
      </c>
      <c r="C686" s="35" t="s">
        <v>249</v>
      </c>
      <c r="D686" s="13" t="s">
        <v>74</v>
      </c>
      <c r="E686" s="13" t="s">
        <v>35</v>
      </c>
      <c r="F686" s="13">
        <v>2</v>
      </c>
      <c r="G686" s="13" t="str">
        <f t="shared" si="59"/>
        <v xml:space="preserve">USER_ID VARCHAR(15), </v>
      </c>
      <c r="H686" s="13"/>
      <c r="I686" s="26"/>
    </row>
    <row r="687" spans="1:9" x14ac:dyDescent="0.3">
      <c r="A687" s="19" t="s">
        <v>1302</v>
      </c>
      <c r="B687" s="42" t="s">
        <v>1303</v>
      </c>
      <c r="C687" s="35" t="s">
        <v>1296</v>
      </c>
      <c r="D687" s="13" t="s">
        <v>77</v>
      </c>
      <c r="E687" s="13" t="s">
        <v>1300</v>
      </c>
      <c r="F687" s="13">
        <v>3</v>
      </c>
      <c r="G687" s="13" t="str">
        <f>IF(F687=0,"CREATE TABLE "&amp;A687&amp;" ( ",IF(F687=100,C687&amp;" );",IF(F687=200,"ALTER TABLE "&amp;A687&amp;" ADD INDEX "&amp;A687&amp;"_IDX"&amp;C687&amp;"("&amp;D687&amp;");",C687&amp;" "&amp;D687&amp;", ")))</f>
        <v xml:space="preserve">LOGIN_TIME DATETIME, </v>
      </c>
      <c r="H687" s="13"/>
      <c r="I687" s="26"/>
    </row>
    <row r="688" spans="1:9" x14ac:dyDescent="0.3">
      <c r="A688" s="19" t="s">
        <v>1302</v>
      </c>
      <c r="B688" s="42" t="s">
        <v>1303</v>
      </c>
      <c r="C688" s="35" t="s">
        <v>1297</v>
      </c>
      <c r="D688" s="13" t="s">
        <v>77</v>
      </c>
      <c r="E688" s="13" t="s">
        <v>1301</v>
      </c>
      <c r="F688" s="13">
        <v>4</v>
      </c>
      <c r="G688" s="13" t="str">
        <f>IF(F688=0,"CREATE TABLE "&amp;A688&amp;" ( ",IF(F688=100,C688&amp;" );",IF(F688=200,"ALTER TABLE "&amp;A688&amp;" ADD INDEX "&amp;A688&amp;"_IDX"&amp;C688&amp;"("&amp;D688&amp;");",C688&amp;" "&amp;D688&amp;", ")))</f>
        <v xml:space="preserve">LOGOUT_TIME DATETIME, </v>
      </c>
      <c r="H688" s="13"/>
      <c r="I688" s="26"/>
    </row>
    <row r="689" spans="1:10" x14ac:dyDescent="0.3">
      <c r="A689" s="19" t="s">
        <v>1302</v>
      </c>
      <c r="B689" s="42" t="s">
        <v>1303</v>
      </c>
      <c r="C689" s="35" t="s">
        <v>1306</v>
      </c>
      <c r="D689" s="13" t="s">
        <v>77</v>
      </c>
      <c r="E689" s="13" t="s">
        <v>1307</v>
      </c>
      <c r="F689" s="13">
        <v>5</v>
      </c>
      <c r="G689" s="13" t="str">
        <f>IF(F689=0,"CREATE TABLE "&amp;A689&amp;" ( ",IF(F689=100,C689&amp;" );",IF(F689=200,"ALTER TABLE "&amp;A689&amp;" ADD INDEX "&amp;A689&amp;"_IDX"&amp;C689&amp;"("&amp;D689&amp;");",C689&amp;" "&amp;D689&amp;", ")))</f>
        <v xml:space="preserve">LAST_TIME DATETIME, </v>
      </c>
      <c r="H689" s="13"/>
      <c r="I689" s="26"/>
    </row>
    <row r="690" spans="1:10" x14ac:dyDescent="0.3">
      <c r="A690" s="19" t="s">
        <v>1302</v>
      </c>
      <c r="B690" s="42" t="s">
        <v>1303</v>
      </c>
      <c r="C690" s="35" t="s">
        <v>1295</v>
      </c>
      <c r="D690" s="13" t="s">
        <v>1298</v>
      </c>
      <c r="E690" s="13" t="s">
        <v>1299</v>
      </c>
      <c r="F690" s="13">
        <v>6</v>
      </c>
      <c r="G690" s="13" t="str">
        <f>IF(F690=0,"CREATE TABLE "&amp;A690&amp;" ( ",IF(F690=100,C690&amp;" );",IF(F690=200,"ALTER TABLE "&amp;A690&amp;" ADD INDEX "&amp;A690&amp;"_IDX"&amp;C690&amp;"("&amp;D690&amp;");",C690&amp;" "&amp;D690&amp;", ")))</f>
        <v xml:space="preserve">LOGIN_IP VARCHAR(15), </v>
      </c>
      <c r="H690" s="13"/>
      <c r="I690" s="26"/>
    </row>
    <row r="691" spans="1:10" x14ac:dyDescent="0.3">
      <c r="A691" s="19" t="s">
        <v>1302</v>
      </c>
      <c r="B691" s="42" t="s">
        <v>1303</v>
      </c>
      <c r="C691" s="38" t="s">
        <v>123</v>
      </c>
      <c r="D691" s="13"/>
      <c r="E691" s="13"/>
      <c r="F691" s="13">
        <v>100</v>
      </c>
      <c r="G691" s="13" t="str">
        <f t="shared" ref="G691:G715" si="60">IF(F691=0,"CREATE TABLE "&amp;A691&amp;" ( ",IF(F691=100,C691&amp;" );",IF(F691=200,"ALTER TABLE "&amp;A691&amp;" ADD INDEX "&amp;A691&amp;"_IDX"&amp;C691&amp;"("&amp;D691&amp;");",C691&amp;" "&amp;D691&amp;", ")))</f>
        <v>PRIMARY KEY(SEQ) );</v>
      </c>
    </row>
    <row r="692" spans="1:10" x14ac:dyDescent="0.3">
      <c r="A692" s="19" t="s">
        <v>1302</v>
      </c>
      <c r="B692" s="42" t="s">
        <v>1303</v>
      </c>
      <c r="C692" s="35">
        <v>1</v>
      </c>
      <c r="D692" s="13" t="s">
        <v>1304</v>
      </c>
      <c r="E692" s="13"/>
      <c r="F692" s="13">
        <v>200</v>
      </c>
      <c r="G692" s="13" t="str">
        <f t="shared" si="60"/>
        <v>ALTER TABLE USER_LOGIN ADD INDEX USER_LOGIN_IDX1(USER_ID,LOGIN_TIME);</v>
      </c>
      <c r="H692" s="13"/>
      <c r="I692" s="26"/>
    </row>
    <row r="693" spans="1:10" x14ac:dyDescent="0.3">
      <c r="A693" s="19" t="s">
        <v>1360</v>
      </c>
      <c r="B693" s="42" t="s">
        <v>1361</v>
      </c>
      <c r="C693" s="35"/>
      <c r="D693" s="13"/>
      <c r="E693" s="13"/>
      <c r="F693" s="13">
        <v>0</v>
      </c>
      <c r="G693" s="13" t="str">
        <f t="shared" si="60"/>
        <v xml:space="preserve">CREATE TABLE MAIN_PAGE ( </v>
      </c>
      <c r="H693" s="13"/>
      <c r="I693" s="26"/>
    </row>
    <row r="694" spans="1:10" s="56" customFormat="1" x14ac:dyDescent="0.3">
      <c r="A694" s="19" t="s">
        <v>1360</v>
      </c>
      <c r="B694" s="42" t="s">
        <v>1361</v>
      </c>
      <c r="C694" s="38" t="s">
        <v>334</v>
      </c>
      <c r="D694" s="13" t="s">
        <v>74</v>
      </c>
      <c r="E694" s="11" t="s">
        <v>344</v>
      </c>
      <c r="F694" s="13">
        <v>1</v>
      </c>
      <c r="G694" s="13" t="str">
        <f t="shared" si="60"/>
        <v xml:space="preserve">COMP_CD VARCHAR(15), </v>
      </c>
      <c r="H694" s="13"/>
      <c r="I694" s="26"/>
      <c r="J694" s="55"/>
    </row>
    <row r="695" spans="1:10" x14ac:dyDescent="0.3">
      <c r="A695" s="19" t="s">
        <v>1360</v>
      </c>
      <c r="B695" s="42" t="s">
        <v>1361</v>
      </c>
      <c r="C695" s="35" t="s">
        <v>38</v>
      </c>
      <c r="D695" s="13" t="s">
        <v>78</v>
      </c>
      <c r="E695" s="13" t="s">
        <v>174</v>
      </c>
      <c r="F695" s="13">
        <v>2</v>
      </c>
      <c r="G695" s="13" t="str">
        <f t="shared" si="60"/>
        <v xml:space="preserve">COURSE_ID INT, </v>
      </c>
      <c r="H695" s="13"/>
      <c r="I695" s="26"/>
    </row>
    <row r="696" spans="1:10" x14ac:dyDescent="0.3">
      <c r="A696" s="19" t="s">
        <v>1360</v>
      </c>
      <c r="B696" s="42" t="s">
        <v>1361</v>
      </c>
      <c r="C696" s="35" t="s">
        <v>1377</v>
      </c>
      <c r="D696" s="13" t="s">
        <v>553</v>
      </c>
      <c r="E696" s="13" t="s">
        <v>1363</v>
      </c>
      <c r="F696" s="13">
        <v>3</v>
      </c>
      <c r="G696" s="13" t="str">
        <f t="shared" si="60"/>
        <v xml:space="preserve">RECOMMEND_YN CHAR(1) DEFAULT 'N', </v>
      </c>
      <c r="H696" s="13"/>
      <c r="I696" s="26"/>
    </row>
    <row r="697" spans="1:10" x14ac:dyDescent="0.3">
      <c r="A697" s="19" t="s">
        <v>1360</v>
      </c>
      <c r="B697" s="42" t="s">
        <v>1361</v>
      </c>
      <c r="C697" s="35" t="s">
        <v>1376</v>
      </c>
      <c r="D697" s="13" t="s">
        <v>1367</v>
      </c>
      <c r="E697" s="13" t="s">
        <v>1368</v>
      </c>
      <c r="F697" s="13">
        <v>4</v>
      </c>
      <c r="G697" s="13" t="str">
        <f>IF(F697=0,"CREATE TABLE "&amp;A697&amp;" ( ",IF(F697=100,C697&amp;" );",IF(F697=200,"ALTER TABLE "&amp;A697&amp;" ADD INDEX "&amp;A697&amp;"_IDX"&amp;C697&amp;"("&amp;D697&amp;");",C697&amp;" "&amp;D697&amp;", ")))</f>
        <v xml:space="preserve">RECOMMEND_ORD INT, </v>
      </c>
    </row>
    <row r="698" spans="1:10" x14ac:dyDescent="0.3">
      <c r="A698" s="19" t="s">
        <v>1360</v>
      </c>
      <c r="B698" s="42" t="s">
        <v>1361</v>
      </c>
      <c r="C698" s="13" t="s">
        <v>1250</v>
      </c>
      <c r="D698" s="13" t="s">
        <v>533</v>
      </c>
      <c r="E698" s="17" t="s">
        <v>1254</v>
      </c>
      <c r="F698" s="13">
        <v>5</v>
      </c>
      <c r="G698" s="13" t="str">
        <f>IF(F698=0,"CREATE TABLE "&amp;A698&amp;" ( ",IF(F698=100,C698&amp;" );",IF(F698=200,"ALTER TABLE "&amp;A698&amp;" ADD INDEX "&amp;A698&amp;"_IDX"&amp;C698&amp;"("&amp;D698&amp;");",C698&amp;" "&amp;D698&amp;", ")))</f>
        <v xml:space="preserve">RECOMMEND_IMG1 CHAR(1) DEFAULT 'N', </v>
      </c>
      <c r="H698" s="13"/>
      <c r="I698" s="26"/>
    </row>
    <row r="699" spans="1:10" x14ac:dyDescent="0.3">
      <c r="A699" s="19" t="s">
        <v>1360</v>
      </c>
      <c r="B699" s="42" t="s">
        <v>1361</v>
      </c>
      <c r="C699" s="13" t="s">
        <v>1251</v>
      </c>
      <c r="D699" s="13" t="s">
        <v>533</v>
      </c>
      <c r="E699" s="17" t="s">
        <v>1255</v>
      </c>
      <c r="F699" s="13">
        <v>6</v>
      </c>
      <c r="G699" s="13" t="str">
        <f>IF(F699=0,"CREATE TABLE "&amp;A699&amp;" ( ",IF(F699=100,C699&amp;" );",IF(F699=200,"ALTER TABLE "&amp;A699&amp;" ADD INDEX "&amp;A699&amp;"_IDX"&amp;C699&amp;"("&amp;D699&amp;");",C699&amp;" "&amp;D699&amp;", ")))</f>
        <v xml:space="preserve">RECOMMEND_IMG2 CHAR(1) DEFAULT 'N', </v>
      </c>
      <c r="H699" s="13"/>
      <c r="I699" s="26"/>
    </row>
    <row r="700" spans="1:10" x14ac:dyDescent="0.3">
      <c r="A700" s="19" t="s">
        <v>1360</v>
      </c>
      <c r="B700" s="42" t="s">
        <v>1361</v>
      </c>
      <c r="C700" s="13" t="s">
        <v>1256</v>
      </c>
      <c r="D700" s="13" t="s">
        <v>1261</v>
      </c>
      <c r="E700" s="17" t="s">
        <v>1258</v>
      </c>
      <c r="F700" s="13">
        <v>7</v>
      </c>
      <c r="G700" s="13" t="str">
        <f>IF(F700=0,"CREATE TABLE "&amp;A700&amp;" ( ",IF(F700=100,C700&amp;" );",IF(F700=200,"ALTER TABLE "&amp;A700&amp;" ADD INDEX "&amp;A700&amp;"_IDX"&amp;C700&amp;"("&amp;D700&amp;");",C700&amp;" "&amp;D700&amp;", ")))</f>
        <v xml:space="preserve">RECOMMEND_COLOR VARCHAR(6), </v>
      </c>
      <c r="H700" s="13"/>
      <c r="I700" s="26"/>
    </row>
    <row r="701" spans="1:10" x14ac:dyDescent="0.3">
      <c r="A701" s="19" t="s">
        <v>1360</v>
      </c>
      <c r="B701" s="42" t="s">
        <v>1361</v>
      </c>
      <c r="C701" s="35" t="s">
        <v>1378</v>
      </c>
      <c r="D701" s="13" t="s">
        <v>553</v>
      </c>
      <c r="E701" s="13" t="s">
        <v>1364</v>
      </c>
      <c r="F701" s="13">
        <v>8</v>
      </c>
      <c r="G701" s="13" t="str">
        <f t="shared" si="60"/>
        <v xml:space="preserve">NEW_YN CHAR(1) DEFAULT 'N', </v>
      </c>
    </row>
    <row r="702" spans="1:10" x14ac:dyDescent="0.3">
      <c r="A702" s="19" t="s">
        <v>1360</v>
      </c>
      <c r="B702" s="42" t="s">
        <v>1361</v>
      </c>
      <c r="C702" s="35" t="s">
        <v>1380</v>
      </c>
      <c r="D702" s="13" t="s">
        <v>1367</v>
      </c>
      <c r="E702" s="13" t="s">
        <v>1368</v>
      </c>
      <c r="F702" s="13">
        <v>9</v>
      </c>
      <c r="G702" s="13" t="str">
        <f>IF(F702=0,"CREATE TABLE "&amp;A702&amp;" ( ",IF(F702=100,C702&amp;" );",IF(F702=200,"ALTER TABLE "&amp;A702&amp;" ADD INDEX "&amp;A702&amp;"_IDX"&amp;C702&amp;"("&amp;D702&amp;");",C702&amp;" "&amp;D702&amp;", ")))</f>
        <v xml:space="preserve">NEW_ORD INT, </v>
      </c>
    </row>
    <row r="703" spans="1:10" x14ac:dyDescent="0.3">
      <c r="A703" s="19" t="s">
        <v>1360</v>
      </c>
      <c r="B703" s="42" t="s">
        <v>1361</v>
      </c>
      <c r="C703" s="13" t="s">
        <v>1248</v>
      </c>
      <c r="D703" s="13" t="s">
        <v>533</v>
      </c>
      <c r="E703" s="17" t="s">
        <v>1252</v>
      </c>
      <c r="F703" s="13">
        <v>10</v>
      </c>
      <c r="G703" s="13" t="str">
        <f>IF(F703=0,"CREATE TABLE "&amp;A703&amp;" ( ",IF(F703=100,C703&amp;" );",IF(F703=200,"ALTER TABLE "&amp;A703&amp;" ADD INDEX "&amp;A703&amp;"_IDX"&amp;C703&amp;"("&amp;D703&amp;");",C703&amp;" "&amp;D703&amp;", ")))</f>
        <v xml:space="preserve">NEW_IMG1 CHAR(1) DEFAULT 'N', </v>
      </c>
      <c r="H703" s="13"/>
      <c r="I703" s="26"/>
    </row>
    <row r="704" spans="1:10" x14ac:dyDescent="0.3">
      <c r="A704" s="19" t="s">
        <v>1360</v>
      </c>
      <c r="B704" s="42" t="s">
        <v>1361</v>
      </c>
      <c r="C704" s="13" t="s">
        <v>1249</v>
      </c>
      <c r="D704" s="13" t="s">
        <v>533</v>
      </c>
      <c r="E704" s="17" t="s">
        <v>1253</v>
      </c>
      <c r="F704" s="13">
        <v>11</v>
      </c>
      <c r="G704" s="13" t="str">
        <f>IF(F704=0,"CREATE TABLE "&amp;A704&amp;" ( ",IF(F704=100,C704&amp;" );",IF(F704=200,"ALTER TABLE "&amp;A704&amp;" ADD INDEX "&amp;A704&amp;"_IDX"&amp;C704&amp;"("&amp;D704&amp;");",C704&amp;" "&amp;D704&amp;", ")))</f>
        <v xml:space="preserve">NEW_IMG2 CHAR(1) DEFAULT 'N', </v>
      </c>
      <c r="H704" s="13"/>
      <c r="I704" s="26"/>
    </row>
    <row r="705" spans="1:9" x14ac:dyDescent="0.3">
      <c r="A705" s="19" t="s">
        <v>1360</v>
      </c>
      <c r="B705" s="42" t="s">
        <v>1361</v>
      </c>
      <c r="C705" s="13" t="s">
        <v>1257</v>
      </c>
      <c r="D705" s="13" t="s">
        <v>1261</v>
      </c>
      <c r="E705" s="17" t="s">
        <v>1259</v>
      </c>
      <c r="F705" s="13">
        <v>12</v>
      </c>
      <c r="G705" s="13" t="str">
        <f>IF(F705=0,"CREATE TABLE "&amp;A705&amp;" ( ",IF(F705=100,C705&amp;" );",IF(F705=200,"ALTER TABLE "&amp;A705&amp;" ADD INDEX "&amp;A705&amp;"_IDX"&amp;C705&amp;"("&amp;D705&amp;");",C705&amp;" "&amp;D705&amp;", ")))</f>
        <v xml:space="preserve">NEW_COLOR VARCHAR(6), </v>
      </c>
      <c r="H705" s="13"/>
      <c r="I705" s="26"/>
    </row>
    <row r="706" spans="1:9" x14ac:dyDescent="0.3">
      <c r="A706" s="19" t="s">
        <v>1360</v>
      </c>
      <c r="B706" s="42" t="s">
        <v>1361</v>
      </c>
      <c r="C706" s="35" t="s">
        <v>1379</v>
      </c>
      <c r="D706" s="13" t="s">
        <v>553</v>
      </c>
      <c r="E706" s="13" t="s">
        <v>1365</v>
      </c>
      <c r="F706" s="13">
        <v>13</v>
      </c>
      <c r="G706" s="13" t="str">
        <f t="shared" si="60"/>
        <v xml:space="preserve">POPULAR_YN CHAR(1) DEFAULT 'N', </v>
      </c>
    </row>
    <row r="707" spans="1:9" x14ac:dyDescent="0.3">
      <c r="A707" s="19" t="s">
        <v>1360</v>
      </c>
      <c r="B707" s="42" t="s">
        <v>1361</v>
      </c>
      <c r="C707" s="35" t="s">
        <v>1381</v>
      </c>
      <c r="D707" s="13" t="s">
        <v>1367</v>
      </c>
      <c r="E707" s="13" t="s">
        <v>1368</v>
      </c>
      <c r="F707" s="13">
        <v>14</v>
      </c>
      <c r="G707" s="13" t="str">
        <f t="shared" si="60"/>
        <v xml:space="preserve">POPULAR_ORD INT, </v>
      </c>
    </row>
    <row r="708" spans="1:9" x14ac:dyDescent="0.3">
      <c r="A708" s="19" t="s">
        <v>1360</v>
      </c>
      <c r="B708" s="42" t="s">
        <v>1361</v>
      </c>
      <c r="C708" s="13" t="s">
        <v>1268</v>
      </c>
      <c r="D708" s="13" t="s">
        <v>533</v>
      </c>
      <c r="E708" s="17" t="s">
        <v>1271</v>
      </c>
      <c r="F708" s="13">
        <v>15</v>
      </c>
      <c r="G708" s="13" t="str">
        <f t="shared" si="60"/>
        <v xml:space="preserve">POPULAR_IMG1 CHAR(1) DEFAULT 'N', </v>
      </c>
      <c r="H708" s="13"/>
      <c r="I708" s="26"/>
    </row>
    <row r="709" spans="1:9" x14ac:dyDescent="0.3">
      <c r="A709" s="19" t="s">
        <v>1360</v>
      </c>
      <c r="B709" s="42" t="s">
        <v>1361</v>
      </c>
      <c r="C709" s="13" t="s">
        <v>1269</v>
      </c>
      <c r="D709" s="13" t="s">
        <v>533</v>
      </c>
      <c r="E709" s="17" t="s">
        <v>1272</v>
      </c>
      <c r="F709" s="13">
        <v>16</v>
      </c>
      <c r="G709" s="13" t="str">
        <f t="shared" si="60"/>
        <v xml:space="preserve">POPULAR_IMG2 CHAR(1) DEFAULT 'N', </v>
      </c>
      <c r="H709" s="13"/>
      <c r="I709" s="26"/>
    </row>
    <row r="710" spans="1:9" x14ac:dyDescent="0.3">
      <c r="A710" s="19" t="s">
        <v>1360</v>
      </c>
      <c r="B710" s="42" t="s">
        <v>1361</v>
      </c>
      <c r="C710" s="13" t="s">
        <v>1270</v>
      </c>
      <c r="D710" s="13" t="s">
        <v>1261</v>
      </c>
      <c r="E710" s="17" t="s">
        <v>1260</v>
      </c>
      <c r="F710" s="13">
        <v>17</v>
      </c>
      <c r="G710" s="13" t="str">
        <f t="shared" si="60"/>
        <v xml:space="preserve">POPULAR_COLOR VARCHAR(6), </v>
      </c>
      <c r="H710" s="13"/>
      <c r="I710" s="26"/>
    </row>
    <row r="711" spans="1:9" x14ac:dyDescent="0.3">
      <c r="A711" s="19" t="s">
        <v>1360</v>
      </c>
      <c r="B711" s="42" t="s">
        <v>1361</v>
      </c>
      <c r="C711" s="13" t="s">
        <v>1308</v>
      </c>
      <c r="D711" s="13" t="s">
        <v>533</v>
      </c>
      <c r="E711" s="17" t="s">
        <v>1309</v>
      </c>
      <c r="F711" s="13">
        <v>18</v>
      </c>
      <c r="G711" s="13" t="str">
        <f t="shared" si="60"/>
        <v xml:space="preserve">MAIN_OPEN_YN CHAR(1) DEFAULT 'N', </v>
      </c>
      <c r="H711" s="13"/>
      <c r="I711" s="26"/>
    </row>
    <row r="712" spans="1:9" x14ac:dyDescent="0.3">
      <c r="A712" s="19" t="s">
        <v>1360</v>
      </c>
      <c r="B712" s="42" t="s">
        <v>1361</v>
      </c>
      <c r="C712" s="35" t="s">
        <v>1385</v>
      </c>
      <c r="D712" s="13" t="s">
        <v>553</v>
      </c>
      <c r="E712" s="13" t="s">
        <v>1366</v>
      </c>
      <c r="F712" s="13">
        <v>19</v>
      </c>
      <c r="G712" s="13" t="str">
        <f>IF(F712=0,"CREATE TABLE "&amp;A712&amp;" ( ",IF(F712=100,C712&amp;" );",IF(F712=200,"ALTER TABLE "&amp;A712&amp;" ADD INDEX "&amp;A712&amp;"_IDX"&amp;C712&amp;"("&amp;D712&amp;");",C712&amp;" "&amp;D712&amp;", ")))</f>
        <v xml:space="preserve">CATEGORY_MAIN_YN CHAR(1) DEFAULT 'N', </v>
      </c>
    </row>
    <row r="713" spans="1:9" x14ac:dyDescent="0.3">
      <c r="A713" s="19" t="s">
        <v>1360</v>
      </c>
      <c r="B713" s="42" t="s">
        <v>1361</v>
      </c>
      <c r="C713" s="38" t="s">
        <v>991</v>
      </c>
      <c r="D713" s="11" t="s">
        <v>74</v>
      </c>
      <c r="E713" s="11" t="s">
        <v>71</v>
      </c>
      <c r="F713" s="13">
        <v>20</v>
      </c>
      <c r="G713" s="13" t="str">
        <f t="shared" si="60"/>
        <v xml:space="preserve">CREATE_USER VARCHAR(15), </v>
      </c>
      <c r="H713" s="13"/>
      <c r="I713" s="26"/>
    </row>
    <row r="714" spans="1:9" x14ac:dyDescent="0.3">
      <c r="A714" s="19" t="s">
        <v>1360</v>
      </c>
      <c r="B714" s="42" t="s">
        <v>1361</v>
      </c>
      <c r="C714" s="35" t="s">
        <v>113</v>
      </c>
      <c r="D714" s="13" t="s">
        <v>77</v>
      </c>
      <c r="E714" s="13" t="s">
        <v>43</v>
      </c>
      <c r="F714" s="13">
        <v>21</v>
      </c>
      <c r="G714" s="13" t="str">
        <f t="shared" si="60"/>
        <v xml:space="preserve">CREATE_DATE DATETIME, </v>
      </c>
      <c r="H714" s="13"/>
      <c r="I714" s="26"/>
    </row>
    <row r="715" spans="1:9" x14ac:dyDescent="0.3">
      <c r="A715" s="19" t="s">
        <v>1360</v>
      </c>
      <c r="B715" s="42" t="s">
        <v>1361</v>
      </c>
      <c r="C715" s="38" t="s">
        <v>173</v>
      </c>
      <c r="D715" s="11" t="s">
        <v>74</v>
      </c>
      <c r="E715" s="11" t="s">
        <v>73</v>
      </c>
      <c r="F715" s="13">
        <v>22</v>
      </c>
      <c r="G715" s="13" t="str">
        <f t="shared" si="60"/>
        <v xml:space="preserve">UPDATE_USER VARCHAR(15), </v>
      </c>
      <c r="H715" s="13"/>
      <c r="I715" s="26"/>
    </row>
    <row r="716" spans="1:9" x14ac:dyDescent="0.3">
      <c r="A716" s="19" t="s">
        <v>1360</v>
      </c>
      <c r="B716" s="42" t="s">
        <v>1361</v>
      </c>
      <c r="C716" s="35" t="s">
        <v>172</v>
      </c>
      <c r="D716" s="13" t="s">
        <v>77</v>
      </c>
      <c r="E716" s="13" t="s">
        <v>53</v>
      </c>
      <c r="F716" s="13">
        <v>23</v>
      </c>
      <c r="G716" s="13" t="str">
        <f t="shared" ref="G716:G721" si="61">IF(F716=0,"CREATE TABLE "&amp;A716&amp;" ( ",IF(F716=100,C716&amp;" );",IF(F716=200,"ALTER TABLE "&amp;A716&amp;" ADD INDEX "&amp;A716&amp;"_IDX"&amp;C716&amp;"("&amp;D716&amp;");",C716&amp;" "&amp;D716&amp;", ")))</f>
        <v xml:space="preserve">UPDATE_DATE DATETIME, </v>
      </c>
      <c r="H716" s="13"/>
      <c r="I716" s="26"/>
    </row>
    <row r="717" spans="1:9" x14ac:dyDescent="0.3">
      <c r="A717" s="19" t="s">
        <v>1360</v>
      </c>
      <c r="B717" s="42" t="s">
        <v>1361</v>
      </c>
      <c r="C717" s="38" t="s">
        <v>1369</v>
      </c>
      <c r="D717" s="13"/>
      <c r="E717" s="13"/>
      <c r="F717" s="13">
        <v>100</v>
      </c>
      <c r="G717" s="13" t="str">
        <f t="shared" si="61"/>
        <v>PRIMARY KEY(COMP_CD,COURSE_ID) );</v>
      </c>
    </row>
    <row r="718" spans="1:9" x14ac:dyDescent="0.3">
      <c r="A718" s="19" t="s">
        <v>1388</v>
      </c>
      <c r="B718" s="42" t="s">
        <v>1389</v>
      </c>
      <c r="C718" s="35"/>
      <c r="D718" s="13"/>
      <c r="E718" s="13"/>
      <c r="F718" s="13">
        <v>0</v>
      </c>
      <c r="G718" s="13" t="str">
        <f t="shared" si="61"/>
        <v xml:space="preserve">CREATE TABLE USER_INTEREST_COURSE ( </v>
      </c>
      <c r="H718" s="13"/>
      <c r="I718" s="26"/>
    </row>
    <row r="719" spans="1:9" x14ac:dyDescent="0.3">
      <c r="A719" s="19" t="s">
        <v>1388</v>
      </c>
      <c r="B719" s="42" t="s">
        <v>820</v>
      </c>
      <c r="C719" s="38" t="s">
        <v>49</v>
      </c>
      <c r="D719" s="11" t="s">
        <v>100</v>
      </c>
      <c r="E719" s="11" t="s">
        <v>50</v>
      </c>
      <c r="F719" s="13">
        <v>1</v>
      </c>
      <c r="G719" s="13" t="str">
        <f t="shared" si="61"/>
        <v xml:space="preserve">SEQ INT NOT NULL auto_increment, </v>
      </c>
      <c r="H719" s="13"/>
      <c r="I719" s="26"/>
    </row>
    <row r="720" spans="1:9" x14ac:dyDescent="0.3">
      <c r="A720" s="19" t="s">
        <v>1388</v>
      </c>
      <c r="B720" s="42" t="s">
        <v>820</v>
      </c>
      <c r="C720" s="35" t="s">
        <v>36</v>
      </c>
      <c r="D720" s="13" t="s">
        <v>74</v>
      </c>
      <c r="E720" s="13" t="s">
        <v>35</v>
      </c>
      <c r="F720" s="13">
        <v>2</v>
      </c>
      <c r="G720" s="13" t="str">
        <f t="shared" si="61"/>
        <v xml:space="preserve">USER_ID VARCHAR(15), </v>
      </c>
      <c r="H720" s="13"/>
      <c r="I720" s="26"/>
    </row>
    <row r="721" spans="1:10" x14ac:dyDescent="0.3">
      <c r="A721" s="19" t="s">
        <v>1388</v>
      </c>
      <c r="B721" s="42" t="s">
        <v>820</v>
      </c>
      <c r="C721" s="35" t="s">
        <v>38</v>
      </c>
      <c r="D721" s="13" t="s">
        <v>78</v>
      </c>
      <c r="E721" s="13" t="s">
        <v>37</v>
      </c>
      <c r="F721" s="13">
        <v>3</v>
      </c>
      <c r="G721" s="13" t="str">
        <f t="shared" si="61"/>
        <v xml:space="preserve">COURSE_ID INT, </v>
      </c>
      <c r="H721" s="13"/>
      <c r="I721" s="26"/>
    </row>
    <row r="722" spans="1:10" x14ac:dyDescent="0.3">
      <c r="A722" s="19" t="s">
        <v>1388</v>
      </c>
      <c r="B722" s="42" t="s">
        <v>820</v>
      </c>
      <c r="C722" s="38" t="s">
        <v>123</v>
      </c>
      <c r="D722" s="13"/>
      <c r="E722" s="13"/>
      <c r="F722" s="13">
        <v>100</v>
      </c>
      <c r="G722" s="13" t="str">
        <f t="shared" ref="G722:G742" si="62">IF(F722=0,"CREATE TABLE "&amp;A722&amp;" ( ",IF(F722=100,C722&amp;" );",IF(F722=200,"ALTER TABLE "&amp;A722&amp;" ADD INDEX "&amp;A722&amp;"_IDX"&amp;C722&amp;"("&amp;D722&amp;");",C722&amp;" "&amp;D722&amp;", ")))</f>
        <v>PRIMARY KEY(SEQ) );</v>
      </c>
    </row>
    <row r="723" spans="1:10" x14ac:dyDescent="0.3">
      <c r="A723" s="19" t="s">
        <v>1390</v>
      </c>
      <c r="B723" s="42" t="s">
        <v>1393</v>
      </c>
      <c r="C723" s="38"/>
      <c r="D723" s="13"/>
      <c r="E723" s="13"/>
      <c r="F723" s="13">
        <v>0</v>
      </c>
      <c r="G723" s="13" t="str">
        <f t="shared" ref="G723:G724" si="63">IF(F723=0,"CREATE TABLE "&amp;A723&amp;" ( ",IF(F723=100,C723&amp;" );",IF(F723=200,"ALTER TABLE "&amp;A723&amp;" ADD INDEX "&amp;A723&amp;"_IDX"&amp;C723&amp;"("&amp;D723&amp;");",C723&amp;" "&amp;D723&amp;", ")))</f>
        <v xml:space="preserve">CREATE TABLE COURSE_ATTENDANCE ( </v>
      </c>
    </row>
    <row r="724" spans="1:10" x14ac:dyDescent="0.3">
      <c r="A724" s="19" t="s">
        <v>1390</v>
      </c>
      <c r="B724" s="42" t="s">
        <v>1393</v>
      </c>
      <c r="C724" s="38" t="s">
        <v>49</v>
      </c>
      <c r="D724" s="11" t="s">
        <v>100</v>
      </c>
      <c r="E724" s="11" t="s">
        <v>50</v>
      </c>
      <c r="F724" s="13">
        <v>1</v>
      </c>
      <c r="G724" s="13" t="str">
        <f t="shared" si="63"/>
        <v xml:space="preserve">SEQ INT NOT NULL auto_increment, </v>
      </c>
      <c r="H724" s="13"/>
      <c r="I724" s="26"/>
    </row>
    <row r="725" spans="1:10" x14ac:dyDescent="0.3">
      <c r="A725" s="19" t="s">
        <v>1390</v>
      </c>
      <c r="B725" s="42" t="s">
        <v>1393</v>
      </c>
      <c r="C725" s="35" t="s">
        <v>38</v>
      </c>
      <c r="D725" s="13" t="s">
        <v>78</v>
      </c>
      <c r="E725" s="13" t="s">
        <v>37</v>
      </c>
      <c r="F725" s="13">
        <v>2</v>
      </c>
      <c r="G725" s="13" t="str">
        <f t="shared" si="62"/>
        <v xml:space="preserve">COURSE_ID INT, </v>
      </c>
      <c r="H725" s="13"/>
      <c r="I725" s="26"/>
    </row>
    <row r="726" spans="1:10" x14ac:dyDescent="0.3">
      <c r="A726" s="19" t="s">
        <v>1390</v>
      </c>
      <c r="B726" s="42" t="s">
        <v>1393</v>
      </c>
      <c r="C726" s="35" t="s">
        <v>36</v>
      </c>
      <c r="D726" s="13" t="s">
        <v>74</v>
      </c>
      <c r="E726" s="13" t="s">
        <v>35</v>
      </c>
      <c r="F726" s="13">
        <v>3</v>
      </c>
      <c r="G726" s="13" t="str">
        <f t="shared" si="62"/>
        <v xml:space="preserve">USER_ID VARCHAR(15), </v>
      </c>
      <c r="H726" s="13"/>
      <c r="I726" s="26"/>
    </row>
    <row r="727" spans="1:10" x14ac:dyDescent="0.3">
      <c r="A727" s="19" t="s">
        <v>1390</v>
      </c>
      <c r="B727" s="42" t="s">
        <v>1393</v>
      </c>
      <c r="C727" s="35" t="s">
        <v>1391</v>
      </c>
      <c r="D727" s="13" t="s">
        <v>77</v>
      </c>
      <c r="E727" s="13" t="s">
        <v>43</v>
      </c>
      <c r="F727" s="13">
        <v>4</v>
      </c>
      <c r="G727" s="13" t="str">
        <f t="shared" si="62"/>
        <v xml:space="preserve">ATTENDANCE_DATE DATETIME, </v>
      </c>
      <c r="H727" s="13"/>
      <c r="I727" s="26"/>
    </row>
    <row r="728" spans="1:10" x14ac:dyDescent="0.3">
      <c r="A728" s="19" t="s">
        <v>1390</v>
      </c>
      <c r="B728" s="42" t="s">
        <v>1393</v>
      </c>
      <c r="C728" s="35" t="s">
        <v>123</v>
      </c>
      <c r="D728" s="13"/>
      <c r="E728" s="13"/>
      <c r="F728" s="13">
        <v>100</v>
      </c>
      <c r="G728" s="13" t="str">
        <f t="shared" si="62"/>
        <v>PRIMARY KEY(SEQ) );</v>
      </c>
      <c r="H728" s="13"/>
      <c r="I728" s="26"/>
    </row>
    <row r="729" spans="1:10" x14ac:dyDescent="0.3">
      <c r="A729" s="19" t="s">
        <v>1390</v>
      </c>
      <c r="B729" s="42" t="s">
        <v>1393</v>
      </c>
      <c r="C729" s="35" t="s">
        <v>839</v>
      </c>
      <c r="D729" s="13" t="s">
        <v>1392</v>
      </c>
      <c r="E729" s="13"/>
      <c r="F729" s="13">
        <v>200</v>
      </c>
      <c r="G729" s="13" t="str">
        <f t="shared" si="62"/>
        <v>ALTER TABLE COURSE_ATTENDANCE ADD INDEX COURSE_ATTENDANCE_IDX1(COURSE_ID,USER_ID);</v>
      </c>
      <c r="H729" s="26"/>
      <c r="I729" s="26"/>
    </row>
    <row r="730" spans="1:10" s="56" customFormat="1" x14ac:dyDescent="0.3">
      <c r="A730" s="19" t="s">
        <v>1431</v>
      </c>
      <c r="B730" s="42" t="s">
        <v>1432</v>
      </c>
      <c r="C730" s="35"/>
      <c r="D730" s="13"/>
      <c r="E730" s="13"/>
      <c r="F730" s="13">
        <v>0</v>
      </c>
      <c r="G730" s="13" t="str">
        <f t="shared" si="62"/>
        <v xml:space="preserve">CREATE TABLE COMPANY_AUTH ( </v>
      </c>
      <c r="H730" s="13"/>
      <c r="I730" s="26"/>
      <c r="J730" s="55"/>
    </row>
    <row r="731" spans="1:10" x14ac:dyDescent="0.3">
      <c r="A731" s="19" t="s">
        <v>1431</v>
      </c>
      <c r="B731" s="42" t="s">
        <v>1432</v>
      </c>
      <c r="C731" s="38" t="s">
        <v>49</v>
      </c>
      <c r="D731" s="11" t="s">
        <v>100</v>
      </c>
      <c r="E731" s="11" t="s">
        <v>50</v>
      </c>
      <c r="F731" s="13">
        <v>1</v>
      </c>
      <c r="G731" s="13" t="str">
        <f t="shared" si="62"/>
        <v xml:space="preserve">SEQ INT NOT NULL auto_increment, </v>
      </c>
      <c r="H731" s="13"/>
      <c r="I731" s="26"/>
    </row>
    <row r="732" spans="1:10" s="56" customFormat="1" x14ac:dyDescent="0.3">
      <c r="A732" s="19" t="s">
        <v>1431</v>
      </c>
      <c r="B732" s="42" t="s">
        <v>1432</v>
      </c>
      <c r="C732" s="38" t="s">
        <v>334</v>
      </c>
      <c r="D732" s="13" t="s">
        <v>74</v>
      </c>
      <c r="E732" s="11" t="s">
        <v>344</v>
      </c>
      <c r="F732" s="13">
        <v>1</v>
      </c>
      <c r="G732" s="13" t="str">
        <f t="shared" si="62"/>
        <v xml:space="preserve">COMP_CD VARCHAR(15), </v>
      </c>
      <c r="H732" s="13"/>
      <c r="I732" s="26"/>
      <c r="J732" s="55"/>
    </row>
    <row r="733" spans="1:10" s="56" customFormat="1" x14ac:dyDescent="0.3">
      <c r="A733" s="19" t="s">
        <v>1431</v>
      </c>
      <c r="B733" s="42" t="s">
        <v>1432</v>
      </c>
      <c r="C733" s="38" t="s">
        <v>1433</v>
      </c>
      <c r="D733" s="13" t="s">
        <v>115</v>
      </c>
      <c r="E733" s="11" t="s">
        <v>730</v>
      </c>
      <c r="F733" s="13">
        <v>2</v>
      </c>
      <c r="G733" s="13" t="str">
        <f t="shared" si="62"/>
        <v xml:space="preserve">AUTH_KEY VARCHAR(40), </v>
      </c>
      <c r="H733" s="13"/>
      <c r="I733" s="26"/>
      <c r="J733" s="55"/>
    </row>
    <row r="734" spans="1:10" s="56" customFormat="1" x14ac:dyDescent="0.3">
      <c r="A734" s="19" t="s">
        <v>1431</v>
      </c>
      <c r="B734" s="42" t="s">
        <v>1432</v>
      </c>
      <c r="C734" s="38" t="s">
        <v>1434</v>
      </c>
      <c r="D734" s="13" t="s">
        <v>81</v>
      </c>
      <c r="E734" s="11" t="s">
        <v>1437</v>
      </c>
      <c r="F734" s="13">
        <v>3</v>
      </c>
      <c r="G734" s="13" t="str">
        <f t="shared" si="62"/>
        <v xml:space="preserve">INFO1 VARCHAR(200), </v>
      </c>
      <c r="H734" s="13"/>
      <c r="I734" s="26"/>
      <c r="J734" s="55"/>
    </row>
    <row r="735" spans="1:10" s="56" customFormat="1" x14ac:dyDescent="0.3">
      <c r="A735" s="19" t="s">
        <v>1431</v>
      </c>
      <c r="B735" s="42" t="s">
        <v>1432</v>
      </c>
      <c r="C735" s="38" t="s">
        <v>1435</v>
      </c>
      <c r="D735" s="13" t="s">
        <v>81</v>
      </c>
      <c r="E735" s="11" t="s">
        <v>1438</v>
      </c>
      <c r="F735" s="13">
        <v>4</v>
      </c>
      <c r="G735" s="13" t="str">
        <f t="shared" si="62"/>
        <v xml:space="preserve">INFO2 VARCHAR(200), </v>
      </c>
      <c r="H735" s="13"/>
      <c r="I735" s="26" t="s">
        <v>956</v>
      </c>
      <c r="J735" s="55"/>
    </row>
    <row r="736" spans="1:10" s="56" customFormat="1" x14ac:dyDescent="0.3">
      <c r="A736" s="19" t="s">
        <v>1431</v>
      </c>
      <c r="B736" s="42" t="s">
        <v>1432</v>
      </c>
      <c r="C736" s="38" t="s">
        <v>1436</v>
      </c>
      <c r="D736" s="13" t="s">
        <v>81</v>
      </c>
      <c r="E736" s="11" t="s">
        <v>1439</v>
      </c>
      <c r="F736" s="13">
        <v>5</v>
      </c>
      <c r="G736" s="13" t="str">
        <f t="shared" si="62"/>
        <v xml:space="preserve">INFO3 VARCHAR(200), </v>
      </c>
      <c r="H736" s="13"/>
      <c r="I736" s="26"/>
      <c r="J736" s="55"/>
    </row>
    <row r="737" spans="1:18" s="56" customFormat="1" x14ac:dyDescent="0.3">
      <c r="A737" s="19" t="s">
        <v>1431</v>
      </c>
      <c r="B737" s="42" t="s">
        <v>1432</v>
      </c>
      <c r="C737" s="38" t="s">
        <v>68</v>
      </c>
      <c r="D737" s="11" t="s">
        <v>74</v>
      </c>
      <c r="E737" s="11" t="s">
        <v>71</v>
      </c>
      <c r="F737" s="13">
        <v>6</v>
      </c>
      <c r="G737" s="13" t="str">
        <f t="shared" si="62"/>
        <v xml:space="preserve">CREATE_USER VARCHAR(15), </v>
      </c>
      <c r="H737" s="13"/>
      <c r="I737" s="26"/>
      <c r="J737" s="55"/>
      <c r="R737" s="57"/>
    </row>
    <row r="738" spans="1:18" s="56" customFormat="1" x14ac:dyDescent="0.3">
      <c r="A738" s="19" t="s">
        <v>1431</v>
      </c>
      <c r="B738" s="42" t="s">
        <v>1432</v>
      </c>
      <c r="C738" s="35" t="s">
        <v>113</v>
      </c>
      <c r="D738" s="13" t="s">
        <v>77</v>
      </c>
      <c r="E738" s="13" t="s">
        <v>43</v>
      </c>
      <c r="F738" s="13">
        <v>7</v>
      </c>
      <c r="G738" s="13" t="str">
        <f t="shared" si="62"/>
        <v xml:space="preserve">CREATE_DATE DATETIME, </v>
      </c>
      <c r="H738" s="13"/>
      <c r="I738" s="26"/>
      <c r="J738" s="55"/>
      <c r="R738" s="57"/>
    </row>
    <row r="739" spans="1:18" x14ac:dyDescent="0.3">
      <c r="A739" s="19" t="s">
        <v>1431</v>
      </c>
      <c r="B739" s="42" t="s">
        <v>1432</v>
      </c>
      <c r="C739" s="38" t="s">
        <v>173</v>
      </c>
      <c r="D739" s="11" t="s">
        <v>74</v>
      </c>
      <c r="E739" s="11" t="s">
        <v>73</v>
      </c>
      <c r="F739" s="13">
        <v>22</v>
      </c>
      <c r="G739" s="13" t="str">
        <f t="shared" si="62"/>
        <v xml:space="preserve">UPDATE_USER VARCHAR(15), </v>
      </c>
      <c r="H739" s="13"/>
      <c r="I739" s="26"/>
    </row>
    <row r="740" spans="1:18" x14ac:dyDescent="0.3">
      <c r="A740" s="19" t="s">
        <v>1431</v>
      </c>
      <c r="B740" s="42" t="s">
        <v>1432</v>
      </c>
      <c r="C740" s="35" t="s">
        <v>172</v>
      </c>
      <c r="D740" s="13" t="s">
        <v>77</v>
      </c>
      <c r="E740" s="13" t="s">
        <v>53</v>
      </c>
      <c r="F740" s="13">
        <v>23</v>
      </c>
      <c r="G740" s="13" t="str">
        <f t="shared" si="62"/>
        <v xml:space="preserve">UPDATE_DATE DATETIME, </v>
      </c>
      <c r="H740" s="13"/>
      <c r="I740" s="26"/>
    </row>
    <row r="741" spans="1:18" s="56" customFormat="1" x14ac:dyDescent="0.3">
      <c r="A741" s="19" t="s">
        <v>1431</v>
      </c>
      <c r="B741" s="42" t="s">
        <v>1432</v>
      </c>
      <c r="C741" s="35" t="s">
        <v>123</v>
      </c>
      <c r="D741" s="13"/>
      <c r="E741" s="13"/>
      <c r="F741" s="13">
        <v>100</v>
      </c>
      <c r="G741" s="13" t="str">
        <f t="shared" si="62"/>
        <v>PRIMARY KEY(SEQ) );</v>
      </c>
      <c r="H741" s="13"/>
      <c r="I741" s="26"/>
      <c r="J741" s="55"/>
      <c r="R741" s="57"/>
    </row>
    <row r="742" spans="1:18" x14ac:dyDescent="0.3">
      <c r="A742" s="19" t="s">
        <v>1431</v>
      </c>
      <c r="B742" s="42" t="s">
        <v>1432</v>
      </c>
      <c r="C742" s="35" t="s">
        <v>839</v>
      </c>
      <c r="D742" s="13" t="s">
        <v>1440</v>
      </c>
      <c r="E742" s="13"/>
      <c r="F742" s="13">
        <v>200</v>
      </c>
      <c r="G742" s="13" t="str">
        <f t="shared" si="62"/>
        <v>ALTER TABLE COMPANY_AUTH ADD INDEX COMPANY_AUTH_IDX1(COMP_CD, AUTH_KEY);</v>
      </c>
      <c r="H742" s="11"/>
      <c r="I742" s="49"/>
    </row>
  </sheetData>
  <autoFilter ref="A1:I1"/>
  <sortState ref="A2:J531">
    <sortCondition ref="A2:A531"/>
    <sortCondition ref="F2:F531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activeCell="B2" sqref="B2"/>
    </sheetView>
  </sheetViews>
  <sheetFormatPr defaultRowHeight="12" x14ac:dyDescent="0.3"/>
  <cols>
    <col min="1" max="1" width="9" style="1" bestFit="1" customWidth="1"/>
    <col min="2" max="2" width="99.75" style="1" customWidth="1"/>
    <col min="3" max="16384" width="9" style="1"/>
  </cols>
  <sheetData>
    <row r="1" spans="1:2" ht="36" x14ac:dyDescent="0.3">
      <c r="B1" s="53" t="s">
        <v>1347</v>
      </c>
    </row>
    <row r="2" spans="1:2" ht="36" x14ac:dyDescent="0.3">
      <c r="B2" s="53" t="s">
        <v>1348</v>
      </c>
    </row>
    <row r="3" spans="1:2" x14ac:dyDescent="0.3">
      <c r="B3" s="53"/>
    </row>
    <row r="4" spans="1:2" x14ac:dyDescent="0.3">
      <c r="B4" s="53"/>
    </row>
    <row r="5" spans="1:2" x14ac:dyDescent="0.3">
      <c r="B5" s="53"/>
    </row>
    <row r="6" spans="1:2" x14ac:dyDescent="0.3">
      <c r="B6" s="53"/>
    </row>
    <row r="7" spans="1:2" x14ac:dyDescent="0.3">
      <c r="B7" s="53"/>
    </row>
    <row r="8" spans="1:2" x14ac:dyDescent="0.3">
      <c r="B8" s="53"/>
    </row>
    <row r="9" spans="1:2" x14ac:dyDescent="0.3">
      <c r="B9" s="53"/>
    </row>
    <row r="10" spans="1:2" x14ac:dyDescent="0.3">
      <c r="B10" s="53"/>
    </row>
    <row r="11" spans="1:2" x14ac:dyDescent="0.3">
      <c r="B11" s="53"/>
    </row>
    <row r="12" spans="1:2" x14ac:dyDescent="0.3">
      <c r="B12" s="53"/>
    </row>
    <row r="13" spans="1:2" x14ac:dyDescent="0.3">
      <c r="B13" s="53"/>
    </row>
    <row r="14" spans="1:2" x14ac:dyDescent="0.3">
      <c r="B14" s="53"/>
    </row>
    <row r="15" spans="1:2" ht="96" x14ac:dyDescent="0.3">
      <c r="A15" s="1" t="s">
        <v>1341</v>
      </c>
      <c r="B15" s="53" t="s">
        <v>1305</v>
      </c>
    </row>
    <row r="16" spans="1:2" ht="36" x14ac:dyDescent="0.3">
      <c r="B16" s="53" t="s">
        <v>1310</v>
      </c>
    </row>
    <row r="17" spans="1:2" ht="36" x14ac:dyDescent="0.3">
      <c r="A17" s="1" t="s">
        <v>1294</v>
      </c>
      <c r="B17" s="53" t="s">
        <v>1355</v>
      </c>
    </row>
    <row r="18" spans="1:2" ht="216" x14ac:dyDescent="0.3">
      <c r="B18" s="53" t="s">
        <v>1247</v>
      </c>
    </row>
    <row r="19" spans="1:2" ht="24" x14ac:dyDescent="0.3">
      <c r="B19" s="53" t="s">
        <v>1241</v>
      </c>
    </row>
    <row r="20" spans="1:2" ht="132" x14ac:dyDescent="0.3">
      <c r="B20" s="53" t="s">
        <v>1273</v>
      </c>
    </row>
    <row r="21" spans="1:2" ht="72" x14ac:dyDescent="0.3">
      <c r="B21" s="53" t="s">
        <v>1292</v>
      </c>
    </row>
    <row r="22" spans="1:2" ht="72" x14ac:dyDescent="0.3">
      <c r="B22" s="53" t="s">
        <v>1293</v>
      </c>
    </row>
    <row r="23" spans="1:2" ht="36" x14ac:dyDescent="0.3">
      <c r="B23" s="53" t="s">
        <v>1281</v>
      </c>
    </row>
    <row r="24" spans="1:2" ht="36" x14ac:dyDescent="0.3">
      <c r="A24" s="1" t="s">
        <v>1222</v>
      </c>
      <c r="B24" s="53" t="s">
        <v>1223</v>
      </c>
    </row>
    <row r="25" spans="1:2" x14ac:dyDescent="0.3">
      <c r="A25" s="1" t="s">
        <v>1222</v>
      </c>
      <c r="B25" s="1" t="s">
        <v>1216</v>
      </c>
    </row>
    <row r="26" spans="1:2" ht="96" x14ac:dyDescent="0.3">
      <c r="B26" s="53" t="s">
        <v>1221</v>
      </c>
    </row>
    <row r="27" spans="1:2" ht="24" x14ac:dyDescent="0.3">
      <c r="B27" s="53" t="s">
        <v>1215</v>
      </c>
    </row>
    <row r="28" spans="1:2" ht="96" x14ac:dyDescent="0.3">
      <c r="A28" s="1" t="s">
        <v>1206</v>
      </c>
      <c r="B28" s="71" t="s">
        <v>1208</v>
      </c>
    </row>
    <row r="29" spans="1:2" x14ac:dyDescent="0.3">
      <c r="B29" s="71" t="s">
        <v>1199</v>
      </c>
    </row>
    <row r="30" spans="1:2" ht="72" x14ac:dyDescent="0.3">
      <c r="B30" s="71" t="s">
        <v>1205</v>
      </c>
    </row>
    <row r="31" spans="1:2" ht="36" x14ac:dyDescent="0.3">
      <c r="A31" s="1" t="s">
        <v>1207</v>
      </c>
      <c r="B31" s="69" t="s">
        <v>1185</v>
      </c>
    </row>
    <row r="32" spans="1:2" ht="48" x14ac:dyDescent="0.3">
      <c r="B32" s="69" t="s">
        <v>1190</v>
      </c>
    </row>
    <row r="33" spans="2:2" ht="36" x14ac:dyDescent="0.3">
      <c r="B33" s="69" t="s">
        <v>1189</v>
      </c>
    </row>
    <row r="34" spans="2:2" ht="180" x14ac:dyDescent="0.3">
      <c r="B34" s="69" t="s">
        <v>1194</v>
      </c>
    </row>
    <row r="35" spans="2:2" ht="36" x14ac:dyDescent="0.3">
      <c r="B35" s="69" t="s">
        <v>1198</v>
      </c>
    </row>
    <row r="36" spans="2:2" ht="72" x14ac:dyDescent="0.3">
      <c r="B36" s="60" t="s">
        <v>927</v>
      </c>
    </row>
    <row r="37" spans="2:2" ht="132" x14ac:dyDescent="0.3">
      <c r="B37" s="60" t="s">
        <v>926</v>
      </c>
    </row>
    <row r="38" spans="2:2" ht="168" x14ac:dyDescent="0.3">
      <c r="B38" s="60" t="s">
        <v>933</v>
      </c>
    </row>
    <row r="39" spans="2:2" ht="180" x14ac:dyDescent="0.3">
      <c r="B39" s="60" t="s">
        <v>934</v>
      </c>
    </row>
    <row r="40" spans="2:2" ht="132" x14ac:dyDescent="0.3">
      <c r="B40" s="59" t="s">
        <v>939</v>
      </c>
    </row>
    <row r="41" spans="2:2" x14ac:dyDescent="0.3">
      <c r="B41" s="58" t="s">
        <v>940</v>
      </c>
    </row>
    <row r="42" spans="2:2" ht="36" x14ac:dyDescent="0.3">
      <c r="B42" s="59" t="s">
        <v>942</v>
      </c>
    </row>
    <row r="43" spans="2:2" ht="48" x14ac:dyDescent="0.3">
      <c r="B43" s="59" t="s">
        <v>948</v>
      </c>
    </row>
    <row r="44" spans="2:2" x14ac:dyDescent="0.3">
      <c r="B44" s="58" t="s">
        <v>951</v>
      </c>
    </row>
    <row r="45" spans="2:2" ht="84" x14ac:dyDescent="0.3">
      <c r="B45" s="59" t="s">
        <v>953</v>
      </c>
    </row>
    <row r="46" spans="2:2" ht="36" x14ac:dyDescent="0.3">
      <c r="B46" s="59" t="s">
        <v>958</v>
      </c>
    </row>
    <row r="47" spans="2:2" x14ac:dyDescent="0.3">
      <c r="B47" s="58" t="s">
        <v>959</v>
      </c>
    </row>
    <row r="48" spans="2:2" ht="36" x14ac:dyDescent="0.3">
      <c r="B48" s="59" t="s">
        <v>961</v>
      </c>
    </row>
    <row r="49" spans="2:2" ht="72" x14ac:dyDescent="0.3">
      <c r="B49" s="59" t="s">
        <v>966</v>
      </c>
    </row>
    <row r="50" spans="2:2" ht="48" x14ac:dyDescent="0.3">
      <c r="B50" s="59" t="s">
        <v>978</v>
      </c>
    </row>
    <row r="51" spans="2:2" x14ac:dyDescent="0.3">
      <c r="B51" s="58" t="s">
        <v>986</v>
      </c>
    </row>
    <row r="52" spans="2:2" ht="36" x14ac:dyDescent="0.3">
      <c r="B52" s="59" t="s">
        <v>990</v>
      </c>
    </row>
    <row r="53" spans="2:2" x14ac:dyDescent="0.3">
      <c r="B53" s="58" t="s">
        <v>992</v>
      </c>
    </row>
    <row r="54" spans="2:2" ht="144" x14ac:dyDescent="0.3">
      <c r="B54" s="59" t="s">
        <v>993</v>
      </c>
    </row>
    <row r="55" spans="2:2" ht="48" x14ac:dyDescent="0.3">
      <c r="B55" s="59" t="s">
        <v>999</v>
      </c>
    </row>
    <row r="56" spans="2:2" x14ac:dyDescent="0.3">
      <c r="B56" s="58"/>
    </row>
    <row r="57" spans="2:2" x14ac:dyDescent="0.3">
      <c r="B57" s="58" t="s">
        <v>1004</v>
      </c>
    </row>
    <row r="58" spans="2:2" ht="36" x14ac:dyDescent="0.3">
      <c r="B58" s="59" t="s">
        <v>1008</v>
      </c>
    </row>
    <row r="59" spans="2:2" x14ac:dyDescent="0.3">
      <c r="B59" s="58" t="s">
        <v>1012</v>
      </c>
    </row>
    <row r="60" spans="2:2" ht="36" x14ac:dyDescent="0.3">
      <c r="B60" s="59" t="s">
        <v>1016</v>
      </c>
    </row>
    <row r="61" spans="2:2" ht="48" x14ac:dyDescent="0.3">
      <c r="B61" s="59" t="s">
        <v>1034</v>
      </c>
    </row>
    <row r="62" spans="2:2" ht="36" x14ac:dyDescent="0.3">
      <c r="B62" s="59" t="s">
        <v>1027</v>
      </c>
    </row>
    <row r="63" spans="2:2" ht="24" x14ac:dyDescent="0.3">
      <c r="B63" s="59" t="s">
        <v>1031</v>
      </c>
    </row>
    <row r="64" spans="2:2" ht="48" x14ac:dyDescent="0.3">
      <c r="B64" s="59" t="s">
        <v>1037</v>
      </c>
    </row>
    <row r="65" spans="2:2" ht="84" x14ac:dyDescent="0.3">
      <c r="B65" s="59" t="s">
        <v>1043</v>
      </c>
    </row>
    <row r="66" spans="2:2" ht="48" x14ac:dyDescent="0.3">
      <c r="B66" s="59" t="s">
        <v>1047</v>
      </c>
    </row>
    <row r="67" spans="2:2" x14ac:dyDescent="0.3">
      <c r="B67" s="58" t="s">
        <v>1048</v>
      </c>
    </row>
    <row r="68" spans="2:2" ht="36" x14ac:dyDescent="0.3">
      <c r="B68" s="59" t="s">
        <v>1051</v>
      </c>
    </row>
    <row r="69" spans="2:2" ht="36" x14ac:dyDescent="0.3">
      <c r="B69" s="59" t="s">
        <v>1053</v>
      </c>
    </row>
    <row r="70" spans="2:2" x14ac:dyDescent="0.3">
      <c r="B70" s="58" t="s">
        <v>1054</v>
      </c>
    </row>
    <row r="71" spans="2:2" ht="144" x14ac:dyDescent="0.3">
      <c r="B71" s="59" t="s">
        <v>1059</v>
      </c>
    </row>
    <row r="72" spans="2:2" x14ac:dyDescent="0.3">
      <c r="B72" s="58"/>
    </row>
    <row r="73" spans="2:2" ht="36" x14ac:dyDescent="0.3">
      <c r="B73" s="59" t="s">
        <v>1064</v>
      </c>
    </row>
    <row r="74" spans="2:2" ht="108" x14ac:dyDescent="0.3">
      <c r="B74" s="59" t="s">
        <v>1065</v>
      </c>
    </row>
    <row r="75" spans="2:2" ht="84" x14ac:dyDescent="0.3">
      <c r="B75" s="59" t="s">
        <v>1066</v>
      </c>
    </row>
    <row r="76" spans="2:2" ht="96" x14ac:dyDescent="0.3">
      <c r="B76" s="59" t="s">
        <v>1067</v>
      </c>
    </row>
    <row r="77" spans="2:2" ht="216" x14ac:dyDescent="0.3">
      <c r="B77" s="59" t="s">
        <v>1075</v>
      </c>
    </row>
    <row r="78" spans="2:2" x14ac:dyDescent="0.3">
      <c r="B78" s="58"/>
    </row>
    <row r="79" spans="2:2" x14ac:dyDescent="0.3">
      <c r="B79" s="58"/>
    </row>
    <row r="80" spans="2:2" ht="96" x14ac:dyDescent="0.3">
      <c r="B80" s="59" t="s">
        <v>1089</v>
      </c>
    </row>
    <row r="81" spans="2:2" ht="48" x14ac:dyDescent="0.3">
      <c r="B81" s="59" t="s">
        <v>1095</v>
      </c>
    </row>
    <row r="82" spans="2:2" ht="48" x14ac:dyDescent="0.3">
      <c r="B82" s="59" t="s">
        <v>1096</v>
      </c>
    </row>
    <row r="83" spans="2:2" ht="228" x14ac:dyDescent="0.3">
      <c r="B83" s="59" t="s">
        <v>1112</v>
      </c>
    </row>
    <row r="84" spans="2:2" ht="108" x14ac:dyDescent="0.3">
      <c r="B84" s="59" t="s">
        <v>1113</v>
      </c>
    </row>
    <row r="85" spans="2:2" ht="204" x14ac:dyDescent="0.3">
      <c r="B85" s="65" t="s">
        <v>1167</v>
      </c>
    </row>
    <row r="86" spans="2:2" ht="36" x14ac:dyDescent="0.3">
      <c r="B86" s="65" t="s">
        <v>1128</v>
      </c>
    </row>
    <row r="87" spans="2:2" ht="120" x14ac:dyDescent="0.3">
      <c r="B87" s="65" t="s">
        <v>1153</v>
      </c>
    </row>
    <row r="88" spans="2:2" ht="24" x14ac:dyDescent="0.3">
      <c r="B88" s="65" t="s">
        <v>1157</v>
      </c>
    </row>
    <row r="89" spans="2:2" ht="24" x14ac:dyDescent="0.3">
      <c r="B89" s="65" t="s">
        <v>1155</v>
      </c>
    </row>
    <row r="90" spans="2:2" x14ac:dyDescent="0.3">
      <c r="B90" s="66" t="s">
        <v>1158</v>
      </c>
    </row>
    <row r="91" spans="2:2" ht="36" x14ac:dyDescent="0.3">
      <c r="B91" s="65" t="s">
        <v>1161</v>
      </c>
    </row>
    <row r="92" spans="2:2" ht="72" x14ac:dyDescent="0.3">
      <c r="B92" s="67" t="s">
        <v>1169</v>
      </c>
    </row>
    <row r="93" spans="2:2" x14ac:dyDescent="0.3">
      <c r="B93" s="68" t="s">
        <v>1170</v>
      </c>
    </row>
    <row r="94" spans="2:2" ht="48" x14ac:dyDescent="0.3">
      <c r="B94" s="67" t="s">
        <v>1175</v>
      </c>
    </row>
    <row r="95" spans="2:2" ht="60" x14ac:dyDescent="0.3">
      <c r="B95" s="67" t="s">
        <v>1180</v>
      </c>
    </row>
    <row r="96" spans="2:2" ht="36" x14ac:dyDescent="0.3">
      <c r="B96" s="67" t="s">
        <v>1183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18" sqref="B18"/>
    </sheetView>
  </sheetViews>
  <sheetFormatPr defaultRowHeight="12" x14ac:dyDescent="0.3"/>
  <cols>
    <col min="1" max="1" width="22.25" style="1" bestFit="1" customWidth="1"/>
    <col min="2" max="2" width="36.625" style="1" bestFit="1" customWidth="1"/>
    <col min="3" max="16384" width="9" style="1"/>
  </cols>
  <sheetData>
    <row r="1" spans="1:2" x14ac:dyDescent="0.3">
      <c r="A1" s="44" t="s">
        <v>543</v>
      </c>
      <c r="B1" s="1" t="str">
        <f>"DROP TABLE IF EXISTS `"&amp;A1&amp;"`;"</f>
        <v>DROP TABLE IF EXISTS `APPROVAL`;</v>
      </c>
    </row>
    <row r="2" spans="1:2" x14ac:dyDescent="0.3">
      <c r="A2" s="46" t="s">
        <v>64</v>
      </c>
      <c r="B2" s="2" t="str">
        <f t="shared" ref="B2:B41" si="0">"DROP TABLE IF EXISTS `"&amp;A2&amp;"`;"</f>
        <v>DROP TABLE IF EXISTS `ATTACH`;</v>
      </c>
    </row>
    <row r="3" spans="1:2" x14ac:dyDescent="0.3">
      <c r="A3" s="46" t="s">
        <v>147</v>
      </c>
      <c r="B3" s="2" t="str">
        <f t="shared" si="0"/>
        <v>DROP TABLE IF EXISTS `ATTACH_TEMP`;</v>
      </c>
    </row>
    <row r="4" spans="1:2" x14ac:dyDescent="0.3">
      <c r="A4" s="19" t="s">
        <v>434</v>
      </c>
      <c r="B4" s="2" t="str">
        <f t="shared" si="0"/>
        <v>DROP TABLE IF EXISTS `BANK`;</v>
      </c>
    </row>
    <row r="5" spans="1:2" x14ac:dyDescent="0.3">
      <c r="A5" s="46" t="s">
        <v>135</v>
      </c>
      <c r="B5" s="2" t="str">
        <f t="shared" si="0"/>
        <v>DROP TABLE IF EXISTS `BOARD_DATA`;</v>
      </c>
    </row>
    <row r="6" spans="1:2" x14ac:dyDescent="0.3">
      <c r="A6" s="46" t="s">
        <v>158</v>
      </c>
      <c r="B6" s="2" t="str">
        <f t="shared" si="0"/>
        <v>DROP TABLE IF EXISTS `BOARD_DISCUSSION`;</v>
      </c>
    </row>
    <row r="7" spans="1:2" x14ac:dyDescent="0.3">
      <c r="A7" s="46" t="s">
        <v>133</v>
      </c>
      <c r="B7" s="2" t="str">
        <f t="shared" si="0"/>
        <v>DROP TABLE IF EXISTS `BOARD_FAQ`;</v>
      </c>
    </row>
    <row r="8" spans="1:2" x14ac:dyDescent="0.3">
      <c r="A8" s="47" t="s">
        <v>149</v>
      </c>
      <c r="B8" s="2" t="str">
        <f t="shared" si="0"/>
        <v>DROP TABLE IF EXISTS `BOARD_FREE`;</v>
      </c>
    </row>
    <row r="9" spans="1:2" x14ac:dyDescent="0.3">
      <c r="A9" s="47" t="s">
        <v>458</v>
      </c>
      <c r="B9" s="2" t="str">
        <f t="shared" si="0"/>
        <v>DROP TABLE IF EXISTS `BOARD_NOTICE`;</v>
      </c>
    </row>
    <row r="10" spans="1:2" x14ac:dyDescent="0.3">
      <c r="A10" s="47" t="s">
        <v>134</v>
      </c>
      <c r="B10" s="2" t="str">
        <f t="shared" si="0"/>
        <v>DROP TABLE IF EXISTS `BOARD_QNA`;</v>
      </c>
    </row>
    <row r="11" spans="1:2" x14ac:dyDescent="0.3">
      <c r="A11" s="47" t="s">
        <v>150</v>
      </c>
      <c r="B11" s="2" t="str">
        <f t="shared" si="0"/>
        <v>DROP TABLE IF EXISTS `BOARD_QNA_ANSWER`;</v>
      </c>
    </row>
    <row r="12" spans="1:2" x14ac:dyDescent="0.3">
      <c r="A12" s="46" t="s">
        <v>456</v>
      </c>
      <c r="B12" s="2" t="str">
        <f t="shared" si="0"/>
        <v>DROP TABLE IF EXISTS `BOARD_REPORT`;</v>
      </c>
    </row>
    <row r="13" spans="1:2" x14ac:dyDescent="0.3">
      <c r="A13" s="10" t="s">
        <v>151</v>
      </c>
      <c r="B13" s="2" t="str">
        <f t="shared" si="0"/>
        <v>DROP TABLE IF EXISTS `CATEGORY`;</v>
      </c>
    </row>
    <row r="14" spans="1:2" x14ac:dyDescent="0.3">
      <c r="A14" s="28" t="s">
        <v>92</v>
      </c>
      <c r="B14" s="2" t="str">
        <f t="shared" si="0"/>
        <v>DROP TABLE IF EXISTS `CODE`;</v>
      </c>
    </row>
    <row r="15" spans="1:2" x14ac:dyDescent="0.3">
      <c r="A15" s="46" t="s">
        <v>116</v>
      </c>
      <c r="B15" s="2" t="str">
        <f t="shared" si="0"/>
        <v>DROP TABLE IF EXISTS `COMPANY`;</v>
      </c>
    </row>
    <row r="16" spans="1:2" x14ac:dyDescent="0.3">
      <c r="A16" s="19" t="s">
        <v>548</v>
      </c>
      <c r="B16" s="2" t="str">
        <f t="shared" si="0"/>
        <v>DROP TABLE IF EXISTS `COST`;</v>
      </c>
    </row>
    <row r="17" spans="1:2" x14ac:dyDescent="0.3">
      <c r="A17" s="47" t="s">
        <v>809</v>
      </c>
      <c r="B17" s="2" t="str">
        <f t="shared" si="0"/>
        <v>DROP TABLE IF EXISTS `COUNSEL`;</v>
      </c>
    </row>
    <row r="18" spans="1:2" x14ac:dyDescent="0.3">
      <c r="A18" s="10" t="s">
        <v>63</v>
      </c>
      <c r="B18" s="2" t="str">
        <f t="shared" si="0"/>
        <v>DROP TABLE IF EXISTS `COURSE`;</v>
      </c>
    </row>
    <row r="19" spans="1:2" x14ac:dyDescent="0.3">
      <c r="A19" s="10" t="s">
        <v>1</v>
      </c>
      <c r="B19" s="2" t="str">
        <f t="shared" si="0"/>
        <v>DROP TABLE IF EXISTS `COURSE_CODE`;</v>
      </c>
    </row>
    <row r="20" spans="1:2" x14ac:dyDescent="0.3">
      <c r="A20" s="43" t="s">
        <v>722</v>
      </c>
      <c r="B20" s="2" t="str">
        <f t="shared" si="0"/>
        <v>DROP TABLE IF EXISTS `COURSE_EVAL`;</v>
      </c>
    </row>
    <row r="21" spans="1:2" x14ac:dyDescent="0.3">
      <c r="A21" s="10" t="s">
        <v>724</v>
      </c>
      <c r="B21" s="2" t="str">
        <f t="shared" si="0"/>
        <v>DROP TABLE IF EXISTS `COURSE_EXAM`;</v>
      </c>
    </row>
    <row r="22" spans="1:2" x14ac:dyDescent="0.3">
      <c r="A22" s="10" t="s">
        <v>803</v>
      </c>
      <c r="B22" s="2" t="str">
        <f t="shared" si="0"/>
        <v>DROP TABLE IF EXISTS `COURSE_MASTER`;</v>
      </c>
    </row>
    <row r="23" spans="1:2" x14ac:dyDescent="0.3">
      <c r="A23" s="10" t="s">
        <v>549</v>
      </c>
      <c r="B23" s="2" t="str">
        <f t="shared" si="0"/>
        <v>DROP TABLE IF EXISTS `COURSE_REGISTER`;</v>
      </c>
    </row>
    <row r="24" spans="1:2" x14ac:dyDescent="0.3">
      <c r="A24" s="10" t="s">
        <v>801</v>
      </c>
      <c r="B24" s="2" t="str">
        <f t="shared" si="0"/>
        <v>DROP TABLE IF EXISTS `COURSE_RESOURCE`;</v>
      </c>
    </row>
    <row r="25" spans="1:2" x14ac:dyDescent="0.3">
      <c r="A25" s="43" t="s">
        <v>706</v>
      </c>
      <c r="B25" s="2" t="str">
        <f t="shared" si="0"/>
        <v>DROP TABLE IF EXISTS `COURSE_WEEK`;</v>
      </c>
    </row>
    <row r="26" spans="1:2" x14ac:dyDescent="0.3">
      <c r="A26" s="10" t="s">
        <v>808</v>
      </c>
      <c r="B26" s="2" t="str">
        <f t="shared" si="0"/>
        <v>DROP TABLE IF EXISTS `COURSE_WEEK_COST`;</v>
      </c>
    </row>
    <row r="27" spans="1:2" x14ac:dyDescent="0.3">
      <c r="A27" s="43" t="s">
        <v>166</v>
      </c>
      <c r="B27" s="2" t="str">
        <f t="shared" si="0"/>
        <v>DROP TABLE IF EXISTS `COURSE_WEEK_PAGE`;</v>
      </c>
    </row>
    <row r="28" spans="1:2" x14ac:dyDescent="0.3">
      <c r="A28" s="19" t="s">
        <v>784</v>
      </c>
      <c r="B28" s="2" t="str">
        <f t="shared" si="0"/>
        <v>DROP TABLE IF EXISTS `MAIL`;</v>
      </c>
    </row>
    <row r="29" spans="1:2" x14ac:dyDescent="0.3">
      <c r="A29" s="45" t="s">
        <v>497</v>
      </c>
      <c r="B29" s="2" t="str">
        <f t="shared" si="0"/>
        <v>DROP TABLE IF EXISTS `POINT`;</v>
      </c>
    </row>
    <row r="30" spans="1:2" x14ac:dyDescent="0.3">
      <c r="A30" s="47" t="s">
        <v>754</v>
      </c>
      <c r="B30" s="2" t="str">
        <f t="shared" si="0"/>
        <v>DROP TABLE IF EXISTS `POSTSCRIPT`;</v>
      </c>
    </row>
    <row r="31" spans="1:2" x14ac:dyDescent="0.3">
      <c r="A31" s="10" t="s">
        <v>708</v>
      </c>
      <c r="B31" s="2" t="str">
        <f t="shared" si="0"/>
        <v>DROP TABLE IF EXISTS `QUEST`;</v>
      </c>
    </row>
    <row r="32" spans="1:2" x14ac:dyDescent="0.3">
      <c r="A32" s="10" t="s">
        <v>717</v>
      </c>
      <c r="B32" s="2" t="str">
        <f t="shared" si="0"/>
        <v>DROP TABLE IF EXISTS `QUEST_GROUP`;</v>
      </c>
    </row>
    <row r="33" spans="1:2" x14ac:dyDescent="0.3">
      <c r="A33" s="19" t="s">
        <v>718</v>
      </c>
      <c r="B33" s="2" t="str">
        <f t="shared" si="0"/>
        <v>DROP TABLE IF EXISTS `RECOMMENDATION`;</v>
      </c>
    </row>
    <row r="34" spans="1:2" x14ac:dyDescent="0.3">
      <c r="A34" s="47" t="s">
        <v>144</v>
      </c>
      <c r="B34" s="2" t="str">
        <f t="shared" si="0"/>
        <v>DROP TABLE IF EXISTS `REPLY`;</v>
      </c>
    </row>
    <row r="35" spans="1:2" x14ac:dyDescent="0.3">
      <c r="A35" s="19" t="s">
        <v>686</v>
      </c>
      <c r="B35" s="2" t="str">
        <f t="shared" si="0"/>
        <v>DROP TABLE IF EXISTS `REQUEST_LOG`;</v>
      </c>
    </row>
    <row r="36" spans="1:2" x14ac:dyDescent="0.3">
      <c r="A36" s="19" t="s">
        <v>747</v>
      </c>
      <c r="B36" s="2" t="str">
        <f t="shared" si="0"/>
        <v>DROP TABLE IF EXISTS `SETTING`;</v>
      </c>
    </row>
    <row r="37" spans="1:2" x14ac:dyDescent="0.3">
      <c r="A37" s="19" t="s">
        <v>650</v>
      </c>
      <c r="B37" s="2" t="str">
        <f t="shared" si="0"/>
        <v>DROP TABLE IF EXISTS `UPLOAD_USER`;</v>
      </c>
    </row>
    <row r="38" spans="1:2" x14ac:dyDescent="0.3">
      <c r="A38" s="19" t="s">
        <v>65</v>
      </c>
      <c r="B38" s="2" t="str">
        <f t="shared" si="0"/>
        <v>DROP TABLE IF EXISTS `USER`;</v>
      </c>
    </row>
    <row r="39" spans="1:2" x14ac:dyDescent="0.3">
      <c r="A39" s="43" t="s">
        <v>723</v>
      </c>
      <c r="B39" s="2" t="str">
        <f t="shared" si="0"/>
        <v>DROP TABLE IF EXISTS `USER_EXAM`;</v>
      </c>
    </row>
    <row r="40" spans="1:2" x14ac:dyDescent="0.3">
      <c r="A40" s="43" t="s">
        <v>714</v>
      </c>
      <c r="B40" s="2" t="str">
        <f t="shared" si="0"/>
        <v>DROP TABLE IF EXISTS `USER_QUEST`;</v>
      </c>
    </row>
    <row r="41" spans="1:2" x14ac:dyDescent="0.3">
      <c r="A41" s="44" t="s">
        <v>568</v>
      </c>
      <c r="B41" s="2" t="str">
        <f t="shared" si="0"/>
        <v>DROP TABLE IF EXISTS `ZIPCODE`;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40"/>
  <sheetViews>
    <sheetView workbookViewId="0">
      <pane xSplit="1" ySplit="1" topLeftCell="B163" activePane="bottomRight" state="frozen"/>
      <selection pane="topRight" activeCell="B1" sqref="B1"/>
      <selection pane="bottomLeft" activeCell="A2" sqref="A2"/>
      <selection pane="bottomRight" activeCell="B192" sqref="B192"/>
    </sheetView>
  </sheetViews>
  <sheetFormatPr defaultRowHeight="12" x14ac:dyDescent="0.3"/>
  <cols>
    <col min="1" max="1" width="14.375" style="1" bestFit="1" customWidth="1"/>
    <col min="2" max="2" width="79.5" style="27" customWidth="1"/>
    <col min="3" max="3" width="25.75" style="5" customWidth="1"/>
    <col min="4" max="4" width="14.75" style="5" bestFit="1" customWidth="1"/>
    <col min="5" max="5" width="17.875" style="5" customWidth="1"/>
    <col min="6" max="6" width="12.125" style="5" bestFit="1" customWidth="1"/>
    <col min="7" max="7" width="15.125" style="5" bestFit="1" customWidth="1"/>
    <col min="8" max="8" width="12.375" style="5" bestFit="1" customWidth="1"/>
    <col min="9" max="9" width="13.5" style="5" bestFit="1" customWidth="1"/>
    <col min="10" max="10" width="12.25" style="5" customWidth="1"/>
    <col min="11" max="11" width="14.75" style="5" bestFit="1" customWidth="1"/>
    <col min="12" max="12" width="13" style="5" bestFit="1" customWidth="1"/>
    <col min="13" max="14" width="12.25" style="5" customWidth="1"/>
    <col min="15" max="15" width="13" style="1" bestFit="1" customWidth="1"/>
    <col min="16" max="16384" width="9" style="1"/>
  </cols>
  <sheetData>
    <row r="1" spans="1:19" x14ac:dyDescent="0.3">
      <c r="A1" s="20" t="s">
        <v>569</v>
      </c>
      <c r="B1" s="20" t="s">
        <v>570</v>
      </c>
      <c r="C1" s="20" t="s">
        <v>571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19" x14ac:dyDescent="0.3">
      <c r="A2" s="100" t="s">
        <v>564</v>
      </c>
      <c r="B2" s="2"/>
      <c r="C2" s="25" t="s">
        <v>92</v>
      </c>
      <c r="D2" s="25" t="s">
        <v>105</v>
      </c>
      <c r="E2" s="25" t="s">
        <v>107</v>
      </c>
      <c r="F2" s="25" t="s">
        <v>176</v>
      </c>
      <c r="G2" s="25" t="s">
        <v>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</row>
    <row r="3" spans="1:19" s="24" customFormat="1" x14ac:dyDescent="0.3">
      <c r="A3" s="100"/>
      <c r="B3" s="31" t="str">
        <f t="shared" ref="B3:B18" si="0">"INSERT INTO CATEGORY("&amp;$C$2&amp;","&amp;$D$2&amp;","&amp;$E$2&amp;","&amp;$F$2&amp;","&amp;$G$2&amp;",CREATE_DATE,CREATE_USER) VALUES('"&amp;C3&amp;"','"&amp;D3&amp;"','"&amp;E3&amp;"','"&amp;F3&amp;"','"&amp;G3&amp;"',NOW(),'ADMIN');"</f>
        <v>INSERT INTO CATEGORY(CODE,CODE_NAME,PARENT_CODE,DEPTH,USE_YN,CREATE_DATE,CREATE_USER) VALUES('C01','IT','','1','Y',NOW(),'ADMIN');</v>
      </c>
      <c r="C3" s="23" t="s">
        <v>189</v>
      </c>
      <c r="D3" s="23" t="s">
        <v>190</v>
      </c>
      <c r="E3" s="22"/>
      <c r="F3" s="22">
        <v>1</v>
      </c>
      <c r="G3" s="22" t="s">
        <v>191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spans="1:19" s="24" customFormat="1" x14ac:dyDescent="0.3">
      <c r="A4" s="100"/>
      <c r="B4" s="31" t="str">
        <f t="shared" si="0"/>
        <v>INSERT INTO CATEGORY(CODE,CODE_NAME,PARENT_CODE,DEPTH,USE_YN,CREATE_DATE,CREATE_USER) VALUES('C02','자격대비','','1','Y',NOW(),'ADMIN');</v>
      </c>
      <c r="C4" s="23" t="s">
        <v>192</v>
      </c>
      <c r="D4" s="23" t="s">
        <v>193</v>
      </c>
      <c r="E4" s="22"/>
      <c r="F4" s="22">
        <v>1</v>
      </c>
      <c r="G4" s="22" t="s">
        <v>191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spans="1:19" s="24" customFormat="1" x14ac:dyDescent="0.3">
      <c r="A5" s="100"/>
      <c r="B5" s="31" t="str">
        <f t="shared" si="0"/>
        <v>INSERT INTO CATEGORY(CODE,CODE_NAME,PARENT_CODE,DEPTH,USE_YN,CREATE_DATE,CREATE_USER) VALUES('C03','경영/비즈니스','','1','Y',NOW(),'ADMIN');</v>
      </c>
      <c r="C5" s="23" t="s">
        <v>194</v>
      </c>
      <c r="D5" s="23" t="s">
        <v>195</v>
      </c>
      <c r="E5" s="22"/>
      <c r="F5" s="22">
        <v>1</v>
      </c>
      <c r="G5" s="22" t="s">
        <v>191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spans="1:19" s="24" customFormat="1" x14ac:dyDescent="0.3">
      <c r="A6" s="100"/>
      <c r="B6" s="31" t="str">
        <f t="shared" si="0"/>
        <v>INSERT INTO CATEGORY(CODE,CODE_NAME,PARENT_CODE,DEPTH,USE_YN,CREATE_DATE,CREATE_USER) VALUES('C04','아카데미 시리즈','','1','Y',NOW(),'ADMIN');</v>
      </c>
      <c r="C6" s="23" t="s">
        <v>196</v>
      </c>
      <c r="D6" s="23" t="s">
        <v>197</v>
      </c>
      <c r="E6" s="22"/>
      <c r="F6" s="22">
        <v>1</v>
      </c>
      <c r="G6" s="22" t="s">
        <v>191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</row>
    <row r="7" spans="1:19" s="24" customFormat="1" x14ac:dyDescent="0.3">
      <c r="A7" s="100"/>
      <c r="B7" s="31" t="str">
        <f t="shared" si="0"/>
        <v>INSERT INTO CATEGORY(CODE,CODE_NAME,PARENT_CODE,DEPTH,USE_YN,CREATE_DATE,CREATE_USER) VALUES('C0101','보안','C01','2','Y',NOW(),'ADMIN');</v>
      </c>
      <c r="C7" s="23" t="s">
        <v>198</v>
      </c>
      <c r="D7" s="23" t="s">
        <v>199</v>
      </c>
      <c r="E7" s="22" t="str">
        <f>LEFT(C7,3)</f>
        <v>C01</v>
      </c>
      <c r="F7" s="22">
        <v>2</v>
      </c>
      <c r="G7" s="22" t="s">
        <v>191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</row>
    <row r="8" spans="1:19" s="24" customFormat="1" x14ac:dyDescent="0.3">
      <c r="A8" s="100"/>
      <c r="B8" s="31" t="str">
        <f t="shared" si="0"/>
        <v>INSERT INTO CATEGORY(CODE,CODE_NAME,PARENT_CODE,DEPTH,USE_YN,CREATE_DATE,CREATE_USER) VALUES('C0102','프로그래밍','C01','2','Y',NOW(),'ADMIN');</v>
      </c>
      <c r="C8" s="23" t="s">
        <v>200</v>
      </c>
      <c r="D8" s="23" t="s">
        <v>201</v>
      </c>
      <c r="E8" s="22" t="str">
        <f t="shared" ref="E8:E17" si="1">LEFT(C8,3)</f>
        <v>C01</v>
      </c>
      <c r="F8" s="22">
        <v>2</v>
      </c>
      <c r="G8" s="22" t="s">
        <v>191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</row>
    <row r="9" spans="1:19" s="24" customFormat="1" x14ac:dyDescent="0.3">
      <c r="A9" s="100"/>
      <c r="B9" s="31" t="str">
        <f t="shared" si="0"/>
        <v>INSERT INTO CATEGORY(CODE,CODE_NAME,PARENT_CODE,DEPTH,USE_YN,CREATE_DATE,CREATE_USER) VALUES('C0103','모바일','C01','2','Y',NOW(),'ADMIN');</v>
      </c>
      <c r="C9" s="23" t="s">
        <v>202</v>
      </c>
      <c r="D9" s="23" t="s">
        <v>203</v>
      </c>
      <c r="E9" s="22" t="str">
        <f t="shared" si="1"/>
        <v>C01</v>
      </c>
      <c r="F9" s="22">
        <v>2</v>
      </c>
      <c r="G9" s="22" t="s">
        <v>191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</row>
    <row r="10" spans="1:19" s="24" customFormat="1" x14ac:dyDescent="0.3">
      <c r="A10" s="100"/>
      <c r="B10" s="31" t="str">
        <f t="shared" si="0"/>
        <v>INSERT INTO CATEGORY(CODE,CODE_NAME,PARENT_CODE,DEPTH,USE_YN,CREATE_DATE,CREATE_USER) VALUES('C0104','OS','C01','2','Y',NOW(),'ADMIN');</v>
      </c>
      <c r="C10" s="23" t="s">
        <v>204</v>
      </c>
      <c r="D10" s="23" t="s">
        <v>205</v>
      </c>
      <c r="E10" s="22" t="str">
        <f t="shared" si="1"/>
        <v>C01</v>
      </c>
      <c r="F10" s="22">
        <v>2</v>
      </c>
      <c r="G10" s="22" t="s">
        <v>191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</row>
    <row r="11" spans="1:19" s="24" customFormat="1" x14ac:dyDescent="0.3">
      <c r="A11" s="100"/>
      <c r="B11" s="31" t="str">
        <f t="shared" si="0"/>
        <v>INSERT INTO CATEGORY(CODE,CODE_NAME,PARENT_CODE,DEPTH,USE_YN,CREATE_DATE,CREATE_USER) VALUES('C0105','DB','C01','2','Y',NOW(),'ADMIN');</v>
      </c>
      <c r="C11" s="23" t="s">
        <v>206</v>
      </c>
      <c r="D11" s="23" t="s">
        <v>207</v>
      </c>
      <c r="E11" s="22" t="str">
        <f t="shared" si="1"/>
        <v>C01</v>
      </c>
      <c r="F11" s="22">
        <v>2</v>
      </c>
      <c r="G11" s="22" t="s">
        <v>191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</row>
    <row r="12" spans="1:19" s="24" customFormat="1" x14ac:dyDescent="0.3">
      <c r="A12" s="100"/>
      <c r="B12" s="31" t="str">
        <f t="shared" si="0"/>
        <v>INSERT INTO CATEGORY(CODE,CODE_NAME,PARENT_CODE,DEPTH,USE_YN,CREATE_DATE,CREATE_USER) VALUES('C0106','네트워크','C01','2','Y',NOW(),'ADMIN');</v>
      </c>
      <c r="C12" s="23" t="s">
        <v>208</v>
      </c>
      <c r="D12" s="23" t="s">
        <v>209</v>
      </c>
      <c r="E12" s="22" t="str">
        <f t="shared" si="1"/>
        <v>C01</v>
      </c>
      <c r="F12" s="22">
        <v>2</v>
      </c>
      <c r="G12" s="22" t="s">
        <v>191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</row>
    <row r="13" spans="1:19" s="24" customFormat="1" x14ac:dyDescent="0.3">
      <c r="A13" s="100"/>
      <c r="B13" s="31" t="str">
        <f t="shared" si="0"/>
        <v>INSERT INTO CATEGORY(CODE,CODE_NAME,PARENT_CODE,DEPTH,USE_YN,CREATE_DATE,CREATE_USER) VALUES('C0201','경영 자격증','C02','2','Y',NOW(),'ADMIN');</v>
      </c>
      <c r="C13" s="23" t="s">
        <v>210</v>
      </c>
      <c r="D13" s="23" t="s">
        <v>211</v>
      </c>
      <c r="E13" s="22" t="str">
        <f t="shared" si="1"/>
        <v>C02</v>
      </c>
      <c r="F13" s="22">
        <v>2</v>
      </c>
      <c r="G13" s="22" t="s">
        <v>191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</row>
    <row r="14" spans="1:19" s="24" customFormat="1" x14ac:dyDescent="0.3">
      <c r="A14" s="100"/>
      <c r="B14" s="31" t="str">
        <f t="shared" si="0"/>
        <v>INSERT INTO CATEGORY(CODE,CODE_NAME,PARENT_CODE,DEPTH,USE_YN,CREATE_DATE,CREATE_USER) VALUES('C0202','IT 자격증','C02','2','Y',NOW(),'ADMIN');</v>
      </c>
      <c r="C14" s="23" t="s">
        <v>212</v>
      </c>
      <c r="D14" s="23" t="s">
        <v>213</v>
      </c>
      <c r="E14" s="22" t="str">
        <f t="shared" si="1"/>
        <v>C02</v>
      </c>
      <c r="F14" s="22">
        <v>2</v>
      </c>
      <c r="G14" s="22" t="s">
        <v>191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</row>
    <row r="15" spans="1:19" s="24" customFormat="1" x14ac:dyDescent="0.3">
      <c r="A15" s="100"/>
      <c r="B15" s="31" t="str">
        <f t="shared" si="0"/>
        <v>INSERT INTO CATEGORY(CODE,CODE_NAME,PARENT_CODE,DEPTH,USE_YN,CREATE_DATE,CREATE_USER) VALUES('C0301','경영직무','C03','2','Y',NOW(),'ADMIN');</v>
      </c>
      <c r="C15" s="23" t="s">
        <v>214</v>
      </c>
      <c r="D15" s="23" t="s">
        <v>215</v>
      </c>
      <c r="E15" s="22" t="str">
        <f t="shared" si="1"/>
        <v>C03</v>
      </c>
      <c r="F15" s="22">
        <v>2</v>
      </c>
      <c r="G15" s="22" t="s">
        <v>191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</row>
    <row r="16" spans="1:19" s="24" customFormat="1" x14ac:dyDescent="0.3">
      <c r="A16" s="100"/>
      <c r="B16" s="31" t="str">
        <f t="shared" si="0"/>
        <v>INSERT INTO CATEGORY(CODE,CODE_NAME,PARENT_CODE,DEPTH,USE_YN,CREATE_DATE,CREATE_USER) VALUES('C0302','Biz 스킬','C03','2','Y',NOW(),'ADMIN');</v>
      </c>
      <c r="C16" s="23" t="s">
        <v>216</v>
      </c>
      <c r="D16" s="23" t="s">
        <v>217</v>
      </c>
      <c r="E16" s="22" t="str">
        <f t="shared" si="1"/>
        <v>C03</v>
      </c>
      <c r="F16" s="22">
        <v>2</v>
      </c>
      <c r="G16" s="22" t="s">
        <v>191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</row>
    <row r="17" spans="1:19" s="24" customFormat="1" x14ac:dyDescent="0.3">
      <c r="A17" s="100"/>
      <c r="B17" s="31" t="str">
        <f t="shared" si="0"/>
        <v>INSERT INTO CATEGORY(CODE,CODE_NAME,PARENT_CODE,DEPTH,USE_YN,CREATE_DATE,CREATE_USER) VALUES('C0303','리더쉽','C03','2','Y',NOW(),'ADMIN');</v>
      </c>
      <c r="C17" s="23" t="s">
        <v>218</v>
      </c>
      <c r="D17" s="23" t="s">
        <v>219</v>
      </c>
      <c r="E17" s="22" t="str">
        <f t="shared" si="1"/>
        <v>C03</v>
      </c>
      <c r="F17" s="22">
        <v>2</v>
      </c>
      <c r="G17" s="22" t="s">
        <v>191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</row>
    <row r="18" spans="1:19" s="24" customFormat="1" x14ac:dyDescent="0.3">
      <c r="A18" s="100"/>
      <c r="B18" s="31" t="str">
        <f t="shared" si="0"/>
        <v>INSERT INTO CATEGORY(CODE,CODE_NAME,PARENT_CODE,DEPTH,USE_YN,CREATE_DATE,CREATE_USER) VALUES('C010201','HTML','C0102','3','Y',NOW(),'ADMIN');</v>
      </c>
      <c r="C18" s="23" t="s">
        <v>220</v>
      </c>
      <c r="D18" s="23" t="s">
        <v>221</v>
      </c>
      <c r="E18" s="22" t="str">
        <f>LEFT(C18,5)</f>
        <v>C0102</v>
      </c>
      <c r="F18" s="22">
        <v>3</v>
      </c>
      <c r="G18" s="22" t="s">
        <v>191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</row>
    <row r="19" spans="1:19" s="24" customFormat="1" x14ac:dyDescent="0.3">
      <c r="A19" s="100"/>
      <c r="B19" s="31" t="str">
        <f>"INSERT INTO CATEGORY("&amp;$C$2&amp;","&amp;$D$2&amp;","&amp;$E$2&amp;","&amp;$F$2&amp;","&amp;$G$2&amp;",CREATE_DATE,CREATE_USER) VALUES('"&amp;C19&amp;"','"&amp;D19&amp;"','"&amp;E19&amp;"','"&amp;F19&amp;"','"&amp;G19&amp;"',NOW(),'ADMIN');"</f>
        <v>INSERT INTO CATEGORY(CODE,CODE_NAME,PARENT_CODE,DEPTH,USE_YN,CREATE_DATE,CREATE_USER) VALUES('C010202','JAVA','C0102','3','Y',NOW(),'ADMIN');</v>
      </c>
      <c r="C19" s="23" t="s">
        <v>222</v>
      </c>
      <c r="D19" s="23" t="s">
        <v>223</v>
      </c>
      <c r="E19" s="22" t="str">
        <f t="shared" ref="E19:E24" si="2">LEFT(C19,5)</f>
        <v>C0102</v>
      </c>
      <c r="F19" s="22">
        <v>3</v>
      </c>
      <c r="G19" s="22" t="s">
        <v>191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</row>
    <row r="20" spans="1:19" s="24" customFormat="1" x14ac:dyDescent="0.3">
      <c r="A20" s="100"/>
      <c r="B20" s="31" t="str">
        <f t="shared" ref="B20:B27" si="3">"INSERT INTO CATEGORY("&amp;$C$2&amp;","&amp;$D$2&amp;","&amp;$E$2&amp;","&amp;$F$2&amp;","&amp;$G$2&amp;",CREATE_DATE,CREATE_USER) VALUES('"&amp;C20&amp;"','"&amp;D20&amp;"','"&amp;E20&amp;"','"&amp;F20&amp;"','"&amp;G20&amp;"',NOW(),'ADMIN');"</f>
        <v>INSERT INTO CATEGORY(CODE,CODE_NAME,PARENT_CODE,DEPTH,USE_YN,CREATE_DATE,CREATE_USER) VALUES('C010203','.Net','C0102','3','Y',NOW(),'ADMIN');</v>
      </c>
      <c r="C20" s="23" t="s">
        <v>224</v>
      </c>
      <c r="D20" s="23" t="s">
        <v>225</v>
      </c>
      <c r="E20" s="22" t="str">
        <f t="shared" si="2"/>
        <v>C0102</v>
      </c>
      <c r="F20" s="22">
        <v>3</v>
      </c>
      <c r="G20" s="22" t="s">
        <v>191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</row>
    <row r="21" spans="1:19" s="24" customFormat="1" x14ac:dyDescent="0.3">
      <c r="A21" s="100"/>
      <c r="B21" s="31" t="str">
        <f t="shared" si="3"/>
        <v>INSERT INTO CATEGORY(CODE,CODE_NAME,PARENT_CODE,DEPTH,USE_YN,CREATE_DATE,CREATE_USER) VALUES('C010204','Web Programming','C0102','3','Y',NOW(),'ADMIN');</v>
      </c>
      <c r="C21" s="23" t="s">
        <v>226</v>
      </c>
      <c r="D21" s="23" t="s">
        <v>227</v>
      </c>
      <c r="E21" s="22" t="str">
        <f t="shared" si="2"/>
        <v>C0102</v>
      </c>
      <c r="F21" s="22">
        <v>3</v>
      </c>
      <c r="G21" s="22" t="s">
        <v>191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</row>
    <row r="22" spans="1:19" s="24" customFormat="1" x14ac:dyDescent="0.3">
      <c r="A22" s="100"/>
      <c r="B22" s="31" t="str">
        <f t="shared" si="3"/>
        <v>INSERT INTO CATEGORY(CODE,CODE_NAME,PARENT_CODE,DEPTH,USE_YN,CREATE_DATE,CREATE_USER) VALUES('C010205','Visual Basic','C0102','3','Y',NOW(),'ADMIN');</v>
      </c>
      <c r="C22" s="23" t="s">
        <v>228</v>
      </c>
      <c r="D22" s="23" t="s">
        <v>229</v>
      </c>
      <c r="E22" s="22" t="str">
        <f t="shared" si="2"/>
        <v>C0102</v>
      </c>
      <c r="F22" s="22">
        <v>3</v>
      </c>
      <c r="G22" s="22" t="s">
        <v>191</v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</row>
    <row r="23" spans="1:19" s="24" customFormat="1" x14ac:dyDescent="0.3">
      <c r="A23" s="100"/>
      <c r="B23" s="31" t="str">
        <f t="shared" si="3"/>
        <v>INSERT INTO CATEGORY(CODE,CODE_NAME,PARENT_CODE,DEPTH,USE_YN,CREATE_DATE,CREATE_USER) VALUES('C010501','Oracle','C0105','3','Y',NOW(),'ADMIN');</v>
      </c>
      <c r="C23" s="23" t="s">
        <v>230</v>
      </c>
      <c r="D23" s="23" t="s">
        <v>231</v>
      </c>
      <c r="E23" s="22" t="str">
        <f t="shared" si="2"/>
        <v>C0105</v>
      </c>
      <c r="F23" s="22">
        <v>3</v>
      </c>
      <c r="G23" s="22" t="s">
        <v>191</v>
      </c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</row>
    <row r="24" spans="1:19" s="24" customFormat="1" x14ac:dyDescent="0.3">
      <c r="A24" s="100"/>
      <c r="B24" s="31" t="str">
        <f t="shared" si="3"/>
        <v>INSERT INTO CATEGORY(CODE,CODE_NAME,PARENT_CODE,DEPTH,USE_YN,CREATE_DATE,CREATE_USER) VALUES('C010502','Ms Sql','C0105','3','Y',NOW(),'ADMIN');</v>
      </c>
      <c r="C24" s="23" t="s">
        <v>232</v>
      </c>
      <c r="D24" s="23" t="s">
        <v>233</v>
      </c>
      <c r="E24" s="22" t="str">
        <f t="shared" si="2"/>
        <v>C0105</v>
      </c>
      <c r="F24" s="22">
        <v>3</v>
      </c>
      <c r="G24" s="22" t="s">
        <v>191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</row>
    <row r="25" spans="1:19" s="24" customFormat="1" x14ac:dyDescent="0.3">
      <c r="A25" s="100"/>
      <c r="B25" s="31" t="str">
        <f t="shared" si="3"/>
        <v>INSERT INTO CATEGORY(CODE,CODE_NAME,PARENT_CODE,DEPTH,USE_YN,CREATE_DATE,CREATE_USER) VALUES('C05','대분류1','','1','Y',NOW(),'ADMIN');</v>
      </c>
      <c r="C25" s="23" t="s">
        <v>234</v>
      </c>
      <c r="D25" s="23" t="s">
        <v>235</v>
      </c>
      <c r="E25" s="22"/>
      <c r="F25" s="22">
        <v>1</v>
      </c>
      <c r="G25" s="22" t="s">
        <v>191</v>
      </c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</row>
    <row r="26" spans="1:19" s="24" customFormat="1" x14ac:dyDescent="0.3">
      <c r="A26" s="100"/>
      <c r="B26" s="31" t="str">
        <f t="shared" si="3"/>
        <v>INSERT INTO CATEGORY(CODE,CODE_NAME,PARENT_CODE,DEPTH,USE_YN,CREATE_DATE,CREATE_USER) VALUES('C06','대분류2','','1','Y',NOW(),'ADMIN');</v>
      </c>
      <c r="C26" s="23" t="s">
        <v>236</v>
      </c>
      <c r="D26" s="23" t="s">
        <v>237</v>
      </c>
      <c r="E26" s="22"/>
      <c r="F26" s="22">
        <v>1</v>
      </c>
      <c r="G26" s="22" t="s">
        <v>191</v>
      </c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</row>
    <row r="27" spans="1:19" s="24" customFormat="1" x14ac:dyDescent="0.3">
      <c r="A27" s="100"/>
      <c r="B27" s="31" t="str">
        <f t="shared" si="3"/>
        <v>INSERT INTO CATEGORY(CODE,CODE_NAME,PARENT_CODE,DEPTH,USE_YN,CREATE_DATE,CREATE_USER) VALUES('C0601','대분류2-1','C06','2','Y',NOW(),'ADMIN');</v>
      </c>
      <c r="C27" s="23" t="s">
        <v>238</v>
      </c>
      <c r="D27" s="23" t="s">
        <v>239</v>
      </c>
      <c r="E27" s="23" t="s">
        <v>236</v>
      </c>
      <c r="F27" s="22">
        <v>2</v>
      </c>
      <c r="G27" s="22" t="s">
        <v>191</v>
      </c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</row>
    <row r="28" spans="1:19" s="24" customFormat="1" x14ac:dyDescent="0.3">
      <c r="A28" s="100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</row>
    <row r="29" spans="1:19" s="24" customFormat="1" x14ac:dyDescent="0.3">
      <c r="A29" s="100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</row>
    <row r="30" spans="1:19" s="24" customFormat="1" x14ac:dyDescent="0.3">
      <c r="A30" s="100" t="s">
        <v>1</v>
      </c>
      <c r="B30" s="4" t="s">
        <v>1</v>
      </c>
      <c r="C30" s="25" t="s">
        <v>1</v>
      </c>
      <c r="D30" s="25" t="s">
        <v>11</v>
      </c>
      <c r="E30" s="25" t="s">
        <v>667</v>
      </c>
      <c r="F30" s="25" t="s">
        <v>8</v>
      </c>
      <c r="G30" s="25" t="s">
        <v>10</v>
      </c>
      <c r="H30" s="25" t="s">
        <v>92</v>
      </c>
      <c r="I30" s="25" t="s">
        <v>0</v>
      </c>
      <c r="J30" s="25" t="s">
        <v>18</v>
      </c>
      <c r="K30" s="16" t="s">
        <v>427</v>
      </c>
      <c r="L30" s="16" t="s">
        <v>428</v>
      </c>
      <c r="M30" s="16" t="s">
        <v>429</v>
      </c>
      <c r="N30" s="22" t="s">
        <v>497</v>
      </c>
      <c r="O30" s="22"/>
      <c r="P30" s="22"/>
      <c r="Q30" s="22"/>
      <c r="R30" s="22"/>
      <c r="S30" s="22"/>
    </row>
    <row r="31" spans="1:19" s="24" customFormat="1" x14ac:dyDescent="0.3">
      <c r="A31" s="100"/>
      <c r="B31" s="29" t="str">
        <f>"INSERT INTO COURSE_CODE("&amp;$C$30&amp;","&amp;$D$30&amp;","&amp;$E$30&amp;","&amp;$F$30&amp;","&amp;$G$30&amp;","&amp;$H$30&amp;","&amp;$I$30&amp;","&amp;$J$30&amp;","&amp;$K$30&amp;","&amp;$L$30&amp;","&amp;$M$30&amp;","&amp;$N$30&amp;",CREATE_DATE,CREATE_USER) VALUES('"&amp;C31&amp;"','"&amp;D31&amp;"','"&amp;E31&amp;"','"&amp;F31&amp;"','"&amp;G31&amp;"','"&amp;H31&amp;"','"&amp;I31&amp;"','"&amp;J31&amp;"','"&amp;K31&amp;"','"&amp;L31&amp;"','"&amp;M31&amp;"','"&amp;N31&amp;"',NOW(),'ADMIN');"</f>
        <v>INSERT INTO COURSE_CODE(COURSE_CODE,COURSE_NAME,TEACHER_ID,H_PX,V_PX,CODE,USE_YN,DIRECTORY,COMPANY_RATE,TEACHER_RATE,TUTOR_RATE,POINT,CREATE_DATE,CREATE_USER) VALUES('C010202001','Java Master','teacher1','1000','900','C010202','Y','C010202001','80','10','10','0',NOW(),'ADMIN');</v>
      </c>
      <c r="C31" s="25" t="s">
        <v>240</v>
      </c>
      <c r="D31" s="25" t="s">
        <v>241</v>
      </c>
      <c r="E31" s="25" t="s">
        <v>242</v>
      </c>
      <c r="F31" s="25">
        <v>1000</v>
      </c>
      <c r="G31" s="25">
        <v>900</v>
      </c>
      <c r="H31" s="25" t="s">
        <v>222</v>
      </c>
      <c r="I31" s="25" t="s">
        <v>191</v>
      </c>
      <c r="J31" s="25" t="s">
        <v>240</v>
      </c>
      <c r="K31" s="22">
        <v>80</v>
      </c>
      <c r="L31" s="22">
        <v>10</v>
      </c>
      <c r="M31" s="22">
        <v>10</v>
      </c>
      <c r="N31" s="22">
        <v>0</v>
      </c>
      <c r="O31" s="22"/>
      <c r="P31" s="22"/>
      <c r="Q31" s="22"/>
      <c r="R31" s="22"/>
      <c r="S31" s="22"/>
    </row>
    <row r="32" spans="1:19" s="24" customFormat="1" x14ac:dyDescent="0.3">
      <c r="A32" s="100"/>
      <c r="B32" s="29" t="str">
        <f t="shared" ref="B32:B33" si="4">"INSERT INTO COURSE_CODE("&amp;$C$30&amp;","&amp;$D$30&amp;","&amp;$E$30&amp;","&amp;$F$30&amp;","&amp;$G$30&amp;","&amp;$H$30&amp;","&amp;$I$30&amp;","&amp;$J$30&amp;","&amp;$K$30&amp;","&amp;$L$30&amp;","&amp;$M$30&amp;","&amp;$N$30&amp;",CREATE_DATE,CREATE_USER) VALUES('"&amp;C32&amp;"','"&amp;D32&amp;"','"&amp;E32&amp;"','"&amp;F32&amp;"','"&amp;G32&amp;"','"&amp;H32&amp;"','"&amp;I32&amp;"','"&amp;J32&amp;"','"&amp;K32&amp;"','"&amp;L32&amp;"','"&amp;M32&amp;"','"&amp;N32&amp;"',NOW(),'ADMIN');"</f>
        <v>INSERT INTO COURSE_CODE(COURSE_CODE,COURSE_NAME,TEACHER_ID,H_PX,V_PX,CODE,USE_YN,DIRECTORY,COMPANY_RATE,TEACHER_RATE,TUTOR_RATE,POINT,CREATE_DATE,CREATE_USER) VALUES('C010202002','Java 실무 과정','teacher2','1000','900','C010202','Y','C010202001','80','10','10','0',NOW(),'ADMIN');</v>
      </c>
      <c r="C32" s="25" t="s">
        <v>243</v>
      </c>
      <c r="D32" s="25" t="s">
        <v>244</v>
      </c>
      <c r="E32" s="25" t="s">
        <v>245</v>
      </c>
      <c r="F32" s="25">
        <v>1000</v>
      </c>
      <c r="G32" s="25">
        <v>900</v>
      </c>
      <c r="H32" s="25" t="s">
        <v>222</v>
      </c>
      <c r="I32" s="25" t="s">
        <v>191</v>
      </c>
      <c r="J32" s="25" t="s">
        <v>240</v>
      </c>
      <c r="K32" s="22">
        <v>80</v>
      </c>
      <c r="L32" s="22">
        <v>10</v>
      </c>
      <c r="M32" s="22">
        <v>10</v>
      </c>
      <c r="N32" s="22">
        <v>0</v>
      </c>
      <c r="O32" s="22"/>
      <c r="P32" s="22"/>
      <c r="Q32" s="22"/>
      <c r="R32" s="22"/>
      <c r="S32" s="22"/>
    </row>
    <row r="33" spans="1:19" s="24" customFormat="1" x14ac:dyDescent="0.3">
      <c r="A33" s="100"/>
      <c r="B33" s="29" t="str">
        <f t="shared" si="4"/>
        <v>INSERT INTO COURSE_CODE(COURSE_CODE,COURSE_NAME,TEACHER_ID,H_PX,V_PX,CODE,USE_YN,DIRECTORY,COMPANY_RATE,TEACHER_RATE,TUTOR_RATE,POINT,CREATE_DATE,CREATE_USER) VALUES('C010202003','Java 기초 문법','teacher3','1000','900','C010202','Y','C010202001','80','10','10','0',NOW(),'ADMIN');</v>
      </c>
      <c r="C33" s="25" t="s">
        <v>246</v>
      </c>
      <c r="D33" s="25" t="s">
        <v>247</v>
      </c>
      <c r="E33" s="25" t="s">
        <v>248</v>
      </c>
      <c r="F33" s="25">
        <v>1000</v>
      </c>
      <c r="G33" s="25">
        <v>900</v>
      </c>
      <c r="H33" s="25" t="s">
        <v>222</v>
      </c>
      <c r="I33" s="25" t="s">
        <v>191</v>
      </c>
      <c r="J33" s="25" t="s">
        <v>240</v>
      </c>
      <c r="K33" s="22">
        <v>80</v>
      </c>
      <c r="L33" s="22">
        <v>10</v>
      </c>
      <c r="M33" s="22">
        <v>10</v>
      </c>
      <c r="N33" s="22">
        <v>0</v>
      </c>
      <c r="O33" s="22"/>
      <c r="P33" s="22"/>
      <c r="Q33" s="22"/>
      <c r="R33" s="22"/>
      <c r="S33" s="22"/>
    </row>
    <row r="34" spans="1:19" s="24" customFormat="1" x14ac:dyDescent="0.3">
      <c r="A34" s="100"/>
      <c r="B34" s="2"/>
      <c r="C34" s="16"/>
      <c r="D34" s="16"/>
      <c r="E34" s="16"/>
      <c r="F34" s="16"/>
      <c r="G34" s="16"/>
      <c r="H34" s="16"/>
      <c r="I34" s="16"/>
      <c r="J34" s="16"/>
      <c r="K34" s="16"/>
      <c r="L34" s="22"/>
      <c r="M34" s="22"/>
      <c r="N34" s="22"/>
      <c r="O34" s="22"/>
      <c r="P34" s="22"/>
      <c r="Q34" s="22"/>
      <c r="R34" s="22"/>
      <c r="S34" s="22"/>
    </row>
    <row r="35" spans="1:19" s="24" customFormat="1" x14ac:dyDescent="0.3">
      <c r="A35" s="100"/>
      <c r="B35" s="21"/>
      <c r="C35" s="22"/>
      <c r="D35" s="22"/>
      <c r="E35" s="22"/>
      <c r="F35" s="22"/>
      <c r="G35" s="22"/>
      <c r="H35" s="22"/>
      <c r="I35" s="22"/>
      <c r="J35" s="16"/>
      <c r="K35" s="16"/>
      <c r="L35" s="22"/>
      <c r="M35" s="22"/>
      <c r="N35" s="22"/>
      <c r="O35" s="22"/>
      <c r="P35" s="22"/>
      <c r="Q35" s="22"/>
      <c r="R35" s="22"/>
      <c r="S35" s="22"/>
    </row>
    <row r="36" spans="1:19" s="24" customFormat="1" x14ac:dyDescent="0.3">
      <c r="A36" s="101" t="s">
        <v>530</v>
      </c>
      <c r="B36" s="22" t="s">
        <v>530</v>
      </c>
      <c r="C36" s="4" t="s">
        <v>1</v>
      </c>
      <c r="D36" s="4" t="s">
        <v>175</v>
      </c>
      <c r="E36" s="6" t="s">
        <v>460</v>
      </c>
      <c r="F36" s="4" t="s">
        <v>27</v>
      </c>
      <c r="G36" s="4" t="s">
        <v>28</v>
      </c>
      <c r="H36" s="4" t="s">
        <v>29</v>
      </c>
      <c r="I36" s="4" t="s">
        <v>30</v>
      </c>
      <c r="J36" s="13" t="s">
        <v>375</v>
      </c>
      <c r="K36" s="13" t="s">
        <v>440</v>
      </c>
      <c r="L36" s="4" t="s">
        <v>31</v>
      </c>
      <c r="M36" s="4" t="s">
        <v>32</v>
      </c>
      <c r="N36" s="4" t="s">
        <v>33</v>
      </c>
      <c r="O36" s="4" t="s">
        <v>34</v>
      </c>
      <c r="P36" s="22"/>
      <c r="Q36" s="22"/>
      <c r="R36" s="22"/>
      <c r="S36" s="22"/>
    </row>
    <row r="37" spans="1:19" s="24" customFormat="1" x14ac:dyDescent="0.2">
      <c r="A37" s="101"/>
      <c r="B37" s="29" t="str">
        <f>"INSERT INTO COURSE_MASTER("&amp;$C$36&amp;","&amp;$D$36&amp;","&amp;$E$36&amp;","&amp;$F$36&amp;","&amp;$G$36&amp;","&amp;$H$36&amp;","&amp;$I$36&amp;","&amp;$J$36&amp;","&amp;$K$36&amp;","&amp;$L$36&amp;","&amp;$M$36&amp;","&amp;$N$36&amp;","&amp;$O$36&amp;",CREATE_DATE,CREATE_USER) VALUES('"&amp;C37&amp;"','"&amp;D37&amp;"','"&amp;E37&amp;"','"&amp;F37&amp;"','"&amp;G37&amp;"','"&amp;H37&amp;"','"&amp;I37&amp;"','"&amp;J37&amp;"','"&amp;K37&amp;"','"&amp;L37&amp;"','"&amp;M37&amp;"','"&amp;N37&amp;"','"&amp;O37&amp;"',NOW(),'ADMIN');"</f>
        <v>INSERT INTO COURSE_MASTER(COURSE_CODE,TUTOR_ID,HTML_YN,LEARING_GOAL,LEARING_CONTENT,EVAL_METHOD,LEARING_TARGET,LEARING_COST,COURSE_COST,REPORT_RATE,EXAM_RATE,DISCUSSION_RATE,PROGRESS_RATE,CREATE_DATE,CREATE_USER) VALUES('C010202001','TUTOR1','N','LEARING_GOAL','LEARING_CONTENT','EVAL_METHOD','LEARING_TARGET','LEARING_COST','50000','0','0','0','100',NOW(),'ADMIN');</v>
      </c>
      <c r="C37" s="4" t="s">
        <v>240</v>
      </c>
      <c r="D37" s="30" t="s">
        <v>295</v>
      </c>
      <c r="E37" s="21" t="s">
        <v>572</v>
      </c>
      <c r="F37" s="25" t="s">
        <v>27</v>
      </c>
      <c r="G37" s="25" t="s">
        <v>28</v>
      </c>
      <c r="H37" s="25" t="s">
        <v>29</v>
      </c>
      <c r="I37" s="25" t="s">
        <v>30</v>
      </c>
      <c r="J37" s="26" t="s">
        <v>375</v>
      </c>
      <c r="K37" s="26">
        <v>50000</v>
      </c>
      <c r="L37" s="22">
        <v>0</v>
      </c>
      <c r="M37" s="22">
        <v>0</v>
      </c>
      <c r="N37" s="22">
        <v>0</v>
      </c>
      <c r="O37" s="25">
        <v>100</v>
      </c>
      <c r="P37" s="22"/>
      <c r="Q37" s="22"/>
      <c r="R37" s="22"/>
      <c r="S37" s="22"/>
    </row>
    <row r="38" spans="1:19" s="24" customFormat="1" x14ac:dyDescent="0.2">
      <c r="A38" s="101"/>
      <c r="B38" s="29" t="str">
        <f t="shared" ref="B38:B39" si="5">"INSERT INTO COURSE_MASTER("&amp;$C$36&amp;","&amp;$D$36&amp;","&amp;$E$36&amp;","&amp;$F$36&amp;","&amp;$G$36&amp;","&amp;$H$36&amp;","&amp;$I$36&amp;","&amp;$J$36&amp;","&amp;$K$36&amp;","&amp;$L$36&amp;","&amp;$M$36&amp;","&amp;$N$36&amp;","&amp;$O$36&amp;",CREATE_DATE,CREATE_USER) VALUES('"&amp;C38&amp;"','"&amp;D38&amp;"','"&amp;E38&amp;"','"&amp;F38&amp;"','"&amp;G38&amp;"','"&amp;H38&amp;"','"&amp;I38&amp;"','"&amp;J38&amp;"','"&amp;K38&amp;"','"&amp;L38&amp;"','"&amp;M38&amp;"','"&amp;N38&amp;"','"&amp;O38&amp;"',NOW(),'ADMIN');"</f>
        <v>INSERT INTO COURSE_MASTER(COURSE_CODE,TUTOR_ID,HTML_YN,LEARING_GOAL,LEARING_CONTENT,EVAL_METHOD,LEARING_TARGET,LEARING_COST,COURSE_COST,REPORT_RATE,EXAM_RATE,DISCUSSION_RATE,PROGRESS_RATE,CREATE_DATE,CREATE_USER) VALUES('C010202002','TUTOR2','N','LEARING_GOAL','LEARING_CONTENT','EVAL_METHOD','LEARING_TARGET','LEARING_COST','50000','0','0','0','100',NOW(),'ADMIN');</v>
      </c>
      <c r="C38" s="4" t="s">
        <v>243</v>
      </c>
      <c r="D38" s="30" t="s">
        <v>297</v>
      </c>
      <c r="E38" s="21" t="s">
        <v>572</v>
      </c>
      <c r="F38" s="25" t="s">
        <v>27</v>
      </c>
      <c r="G38" s="25" t="s">
        <v>28</v>
      </c>
      <c r="H38" s="25" t="s">
        <v>29</v>
      </c>
      <c r="I38" s="25" t="s">
        <v>30</v>
      </c>
      <c r="J38" s="26" t="s">
        <v>375</v>
      </c>
      <c r="K38" s="26">
        <v>50000</v>
      </c>
      <c r="L38" s="22">
        <v>0</v>
      </c>
      <c r="M38" s="22">
        <v>0</v>
      </c>
      <c r="N38" s="22">
        <v>0</v>
      </c>
      <c r="O38" s="25">
        <v>100</v>
      </c>
      <c r="P38" s="22"/>
      <c r="Q38" s="22"/>
      <c r="R38" s="22"/>
      <c r="S38" s="22"/>
    </row>
    <row r="39" spans="1:19" s="24" customFormat="1" x14ac:dyDescent="0.2">
      <c r="A39" s="101"/>
      <c r="B39" s="29" t="str">
        <f t="shared" si="5"/>
        <v>INSERT INTO COURSE_MASTER(COURSE_CODE,TUTOR_ID,HTML_YN,LEARING_GOAL,LEARING_CONTENT,EVAL_METHOD,LEARING_TARGET,LEARING_COST,COURSE_COST,REPORT_RATE,EXAM_RATE,DISCUSSION_RATE,PROGRESS_RATE,CREATE_DATE,CREATE_USER) VALUES('C010202003','TUTOR3','N','LEARING_GOAL','LEARING_CONTENT','EVAL_METHOD','LEARING_TARGET','LEARING_COST','50000','0','0','0','100',NOW(),'ADMIN');</v>
      </c>
      <c r="C39" s="4" t="s">
        <v>246</v>
      </c>
      <c r="D39" s="30" t="s">
        <v>299</v>
      </c>
      <c r="E39" s="21" t="s">
        <v>572</v>
      </c>
      <c r="F39" s="25" t="s">
        <v>27</v>
      </c>
      <c r="G39" s="25" t="s">
        <v>28</v>
      </c>
      <c r="H39" s="25" t="s">
        <v>29</v>
      </c>
      <c r="I39" s="25" t="s">
        <v>30</v>
      </c>
      <c r="J39" s="26" t="s">
        <v>375</v>
      </c>
      <c r="K39" s="26">
        <v>50000</v>
      </c>
      <c r="L39" s="22">
        <v>0</v>
      </c>
      <c r="M39" s="22">
        <v>0</v>
      </c>
      <c r="N39" s="22">
        <v>0</v>
      </c>
      <c r="O39" s="25">
        <v>100</v>
      </c>
      <c r="P39" s="22"/>
      <c r="Q39" s="22"/>
      <c r="R39" s="22"/>
      <c r="S39" s="22"/>
    </row>
    <row r="40" spans="1:19" s="24" customFormat="1" x14ac:dyDescent="0.2">
      <c r="A40" s="101"/>
      <c r="B40" s="4"/>
      <c r="C40" s="30"/>
      <c r="D40" s="25"/>
      <c r="E40" s="25"/>
      <c r="F40" s="25"/>
      <c r="G40" s="25"/>
      <c r="H40" s="26"/>
      <c r="I40" s="26"/>
      <c r="J40" s="25"/>
      <c r="K40" s="25"/>
      <c r="L40" s="22"/>
      <c r="M40" s="22"/>
      <c r="N40" s="22"/>
      <c r="O40" s="22"/>
      <c r="P40" s="22"/>
      <c r="Q40" s="22"/>
      <c r="R40" s="22"/>
      <c r="S40" s="22"/>
    </row>
    <row r="41" spans="1:19" s="24" customFormat="1" x14ac:dyDescent="0.2">
      <c r="A41" s="101"/>
      <c r="B41" s="4"/>
      <c r="C41" s="30"/>
      <c r="D41" s="25"/>
      <c r="E41" s="25"/>
      <c r="F41" s="25"/>
      <c r="G41" s="25"/>
      <c r="H41" s="26"/>
      <c r="I41" s="26"/>
      <c r="J41" s="25"/>
      <c r="K41" s="25"/>
      <c r="L41" s="22"/>
      <c r="M41" s="22"/>
      <c r="N41" s="22"/>
      <c r="O41" s="22"/>
      <c r="P41" s="22"/>
      <c r="Q41" s="22"/>
      <c r="R41" s="22"/>
      <c r="S41" s="22"/>
    </row>
    <row r="42" spans="1:19" s="24" customFormat="1" x14ac:dyDescent="0.3">
      <c r="A42" s="97" t="s">
        <v>63</v>
      </c>
      <c r="B42" s="4" t="s">
        <v>63</v>
      </c>
      <c r="C42" s="4" t="s">
        <v>38</v>
      </c>
      <c r="D42" s="4" t="s">
        <v>1</v>
      </c>
      <c r="E42" s="4" t="s">
        <v>371</v>
      </c>
      <c r="F42" s="11" t="s">
        <v>440</v>
      </c>
      <c r="G42" s="4" t="s">
        <v>175</v>
      </c>
      <c r="H42" s="11" t="s">
        <v>334</v>
      </c>
      <c r="I42" s="4" t="s">
        <v>31</v>
      </c>
      <c r="J42" s="4" t="s">
        <v>32</v>
      </c>
      <c r="K42" s="4" t="s">
        <v>33</v>
      </c>
      <c r="L42" s="4" t="s">
        <v>34</v>
      </c>
      <c r="M42" s="4" t="s">
        <v>559</v>
      </c>
      <c r="N42" s="13" t="s">
        <v>668</v>
      </c>
      <c r="O42" s="22"/>
      <c r="P42" s="22"/>
      <c r="Q42" s="22"/>
      <c r="R42" s="22"/>
      <c r="S42" s="22"/>
    </row>
    <row r="43" spans="1:19" s="24" customFormat="1" x14ac:dyDescent="0.2">
      <c r="A43" s="98"/>
      <c r="B43" s="29" t="str">
        <f>"INSERT INTO COURSE("&amp;$C$42&amp;","&amp;$D$42&amp;","&amp;$E$42&amp;","&amp;$F$42&amp;","&amp;$G$42&amp;","&amp;$H$42&amp;","&amp;$I$42&amp;","&amp;$J$42&amp;","&amp;$K$42&amp;","&amp;$L$42&amp;","&amp;$M$42&amp;","&amp;$N$42&amp;",CREATE_DATE,CREATE_USER) VALUES('"&amp;C43&amp;"','"&amp;D43&amp;"','"&amp;E43&amp;"','"&amp;F43&amp;"','"&amp;G43&amp;"','"&amp;H43&amp;"','"&amp;I43&amp;"','"&amp;J43&amp;"','"&amp;K43&amp;"','"&amp;L43&amp;"','"&amp;M43&amp;"','"&amp;N43&amp;"',NOW(),'ADMIN');"</f>
        <v>INSERT INTO COURSE(COURSE_ID,COURSE_CODE,COURSE_KIND,COURSE_COST,TUTOR_ID,COMP_CD,REPORT_RATE,EXAM_RATE,DISCUSSION_RATE,PROGRESS_RATE,OPEN_YN,C_PERIOD,CREATE_DATE,CREATE_USER) VALUES('1','C010202001','NORMAL','50000','50000','','0','0','0','100','Y','40',NOW(),'ADMIN');</v>
      </c>
      <c r="C43" s="2">
        <v>1</v>
      </c>
      <c r="D43" s="4" t="s">
        <v>240</v>
      </c>
      <c r="E43" s="2" t="s">
        <v>372</v>
      </c>
      <c r="F43" s="2">
        <v>50000</v>
      </c>
      <c r="G43" s="2">
        <v>50000</v>
      </c>
      <c r="H43" s="8"/>
      <c r="I43" s="2">
        <v>0</v>
      </c>
      <c r="J43" s="2">
        <v>0</v>
      </c>
      <c r="K43" s="22">
        <v>0</v>
      </c>
      <c r="L43" s="22">
        <v>100</v>
      </c>
      <c r="M43" s="22" t="s">
        <v>573</v>
      </c>
      <c r="N43" s="22">
        <v>40</v>
      </c>
      <c r="O43" s="22"/>
      <c r="P43" s="22"/>
      <c r="Q43" s="22"/>
      <c r="R43" s="22"/>
      <c r="S43" s="22"/>
    </row>
    <row r="44" spans="1:19" s="24" customFormat="1" x14ac:dyDescent="0.2">
      <c r="A44" s="98"/>
      <c r="B44" s="29" t="str">
        <f t="shared" ref="B44:B49" si="6">"INSERT INTO COURSE("&amp;$C$42&amp;","&amp;$D$42&amp;","&amp;$E$42&amp;","&amp;$F$42&amp;","&amp;$G$42&amp;","&amp;$H$42&amp;","&amp;$I$42&amp;","&amp;$J$42&amp;","&amp;$K$42&amp;","&amp;$L$42&amp;","&amp;$M$42&amp;","&amp;$N$42&amp;",CREATE_DATE,CREATE_USER) VALUES('"&amp;C44&amp;"','"&amp;D44&amp;"','"&amp;E44&amp;"','"&amp;F44&amp;"','"&amp;G44&amp;"','"&amp;H44&amp;"','"&amp;I44&amp;"','"&amp;J44&amp;"','"&amp;K44&amp;"','"&amp;L44&amp;"','"&amp;M44&amp;"','"&amp;N44&amp;"',NOW(),'ADMIN');"</f>
        <v>INSERT INTO COURSE(COURSE_ID,COURSE_CODE,COURSE_KIND,COURSE_COST,TUTOR_ID,COMP_CD,REPORT_RATE,EXAM_RATE,DISCUSSION_RATE,PROGRESS_RATE,OPEN_YN,C_PERIOD,CREATE_DATE,CREATE_USER) VALUES('2','C010202001','NORMAL','50000','50000','','0','0','0','100','Y','40',NOW(),'ADMIN');</v>
      </c>
      <c r="C44" s="2">
        <v>2</v>
      </c>
      <c r="D44" s="4" t="s">
        <v>240</v>
      </c>
      <c r="E44" s="2" t="s">
        <v>372</v>
      </c>
      <c r="F44" s="2">
        <v>50000</v>
      </c>
      <c r="G44" s="2">
        <v>50000</v>
      </c>
      <c r="H44" s="8"/>
      <c r="I44" s="2">
        <v>0</v>
      </c>
      <c r="J44" s="2">
        <v>0</v>
      </c>
      <c r="K44" s="2">
        <v>0</v>
      </c>
      <c r="L44" s="22">
        <v>100</v>
      </c>
      <c r="M44" s="22" t="s">
        <v>573</v>
      </c>
      <c r="N44" s="22">
        <v>40</v>
      </c>
      <c r="O44" s="22"/>
      <c r="P44" s="22"/>
      <c r="Q44" s="22"/>
      <c r="R44" s="22"/>
      <c r="S44" s="22"/>
    </row>
    <row r="45" spans="1:19" s="24" customFormat="1" x14ac:dyDescent="0.2">
      <c r="A45" s="98"/>
      <c r="B45" s="29" t="str">
        <f t="shared" si="6"/>
        <v>INSERT INTO COURSE(COURSE_ID,COURSE_CODE,COURSE_KIND,COURSE_COST,TUTOR_ID,COMP_CD,REPORT_RATE,EXAM_RATE,DISCUSSION_RATE,PROGRESS_RATE,OPEN_YN,C_PERIOD,CREATE_DATE,CREATE_USER) VALUES('3','C010202002','NORMAL','50000','50000','','0','0','0','100','Y','40',NOW(),'ADMIN');</v>
      </c>
      <c r="C45" s="2">
        <v>3</v>
      </c>
      <c r="D45" s="4" t="s">
        <v>243</v>
      </c>
      <c r="E45" s="2" t="s">
        <v>372</v>
      </c>
      <c r="F45" s="2">
        <v>50000</v>
      </c>
      <c r="G45" s="2">
        <v>50000</v>
      </c>
      <c r="H45" s="8"/>
      <c r="I45" s="2">
        <v>0</v>
      </c>
      <c r="J45" s="2">
        <v>0</v>
      </c>
      <c r="K45" s="2">
        <v>0</v>
      </c>
      <c r="L45" s="22">
        <v>100</v>
      </c>
      <c r="M45" s="22" t="s">
        <v>573</v>
      </c>
      <c r="N45" s="22">
        <v>40</v>
      </c>
      <c r="O45" s="22"/>
      <c r="P45" s="22"/>
      <c r="Q45" s="22"/>
      <c r="R45" s="22"/>
      <c r="S45" s="22"/>
    </row>
    <row r="46" spans="1:19" s="24" customFormat="1" x14ac:dyDescent="0.2">
      <c r="A46" s="98"/>
      <c r="B46" s="29" t="str">
        <f t="shared" si="6"/>
        <v>INSERT INTO COURSE(COURSE_ID,COURSE_CODE,COURSE_KIND,COURSE_COST,TUTOR_ID,COMP_CD,REPORT_RATE,EXAM_RATE,DISCUSSION_RATE,PROGRESS_RATE,OPEN_YN,C_PERIOD,CREATE_DATE,CREATE_USER) VALUES('4','C010202002','NORMAL','50000','50000','','0','0','0','100','Y','40',NOW(),'ADMIN');</v>
      </c>
      <c r="C46" s="2">
        <v>4</v>
      </c>
      <c r="D46" s="4" t="s">
        <v>243</v>
      </c>
      <c r="E46" s="2" t="s">
        <v>372</v>
      </c>
      <c r="F46" s="2">
        <v>50000</v>
      </c>
      <c r="G46" s="2">
        <v>50000</v>
      </c>
      <c r="H46" s="8"/>
      <c r="I46" s="2">
        <v>0</v>
      </c>
      <c r="J46" s="2">
        <v>0</v>
      </c>
      <c r="K46" s="2">
        <v>0</v>
      </c>
      <c r="L46" s="22">
        <v>100</v>
      </c>
      <c r="M46" s="22" t="s">
        <v>573</v>
      </c>
      <c r="N46" s="22">
        <v>40</v>
      </c>
      <c r="O46" s="22"/>
      <c r="P46" s="22"/>
      <c r="Q46" s="22"/>
      <c r="R46" s="22"/>
      <c r="S46" s="22"/>
    </row>
    <row r="47" spans="1:19" s="24" customFormat="1" x14ac:dyDescent="0.3">
      <c r="A47" s="98"/>
      <c r="B47" s="29" t="str">
        <f t="shared" si="6"/>
        <v>INSERT INTO COURSE(COURSE_ID,COURSE_CODE,COURSE_KIND,COURSE_COST,TUTOR_ID,COMP_CD,REPORT_RATE,EXAM_RATE,DISCUSSION_RATE,PROGRESS_RATE,OPEN_YN,C_PERIOD,CREATE_DATE,CREATE_USER) VALUES('6','C010202003','COMPANY','50000','50000','COMP1','0','0','0','100','Y','40',NOW(),'ADMIN');</v>
      </c>
      <c r="C47" s="2">
        <v>6</v>
      </c>
      <c r="D47" s="4" t="s">
        <v>246</v>
      </c>
      <c r="E47" s="2" t="s">
        <v>116</v>
      </c>
      <c r="F47" s="2">
        <v>50000</v>
      </c>
      <c r="G47" s="2">
        <v>50000</v>
      </c>
      <c r="H47" s="2" t="s">
        <v>395</v>
      </c>
      <c r="I47" s="2">
        <v>0</v>
      </c>
      <c r="J47" s="2">
        <v>0</v>
      </c>
      <c r="K47" s="2">
        <v>0</v>
      </c>
      <c r="L47" s="22">
        <v>100</v>
      </c>
      <c r="M47" s="22" t="s">
        <v>573</v>
      </c>
      <c r="N47" s="22">
        <v>40</v>
      </c>
      <c r="O47" s="22"/>
      <c r="P47" s="22"/>
      <c r="Q47" s="22"/>
      <c r="R47" s="22"/>
      <c r="S47" s="22"/>
    </row>
    <row r="48" spans="1:19" s="24" customFormat="1" x14ac:dyDescent="0.3">
      <c r="A48" s="98"/>
      <c r="B48" s="29" t="str">
        <f t="shared" si="6"/>
        <v>INSERT INTO COURSE(COURSE_ID,COURSE_CODE,COURSE_KIND,COURSE_COST,TUTOR_ID,COMP_CD,REPORT_RATE,EXAM_RATE,DISCUSSION_RATE,PROGRESS_RATE,OPEN_YN,C_PERIOD,CREATE_DATE,CREATE_USER) VALUES('7','C010202003','COMPANY','50000','50000','COMP2','0','0','0','100','Y','40',NOW(),'ADMIN');</v>
      </c>
      <c r="C48" s="2">
        <v>7</v>
      </c>
      <c r="D48" s="4" t="s">
        <v>246</v>
      </c>
      <c r="E48" s="2" t="s">
        <v>116</v>
      </c>
      <c r="F48" s="2">
        <v>50000</v>
      </c>
      <c r="G48" s="2">
        <v>50000</v>
      </c>
      <c r="H48" s="2" t="s">
        <v>419</v>
      </c>
      <c r="I48" s="2">
        <v>0</v>
      </c>
      <c r="J48" s="2">
        <v>0</v>
      </c>
      <c r="K48" s="2">
        <v>0</v>
      </c>
      <c r="L48" s="22">
        <v>100</v>
      </c>
      <c r="M48" s="22" t="s">
        <v>573</v>
      </c>
      <c r="N48" s="22">
        <v>40</v>
      </c>
      <c r="O48" s="22"/>
      <c r="P48" s="22"/>
      <c r="Q48" s="22"/>
      <c r="R48" s="22"/>
      <c r="S48" s="22"/>
    </row>
    <row r="49" spans="1:19" s="24" customFormat="1" x14ac:dyDescent="0.3">
      <c r="A49" s="98"/>
      <c r="B49" s="29" t="str">
        <f t="shared" si="6"/>
        <v>INSERT INTO COURSE(COURSE_ID,COURSE_CODE,COURSE_KIND,COURSE_COST,TUTOR_ID,COMP_CD,REPORT_RATE,EXAM_RATE,DISCUSSION_RATE,PROGRESS_RATE,OPEN_YN,C_PERIOD,CREATE_DATE,CREATE_USER) VALUES('8','C010202003','COMPANY','50000','50000','COMP3','0','0','0','100','Y','40',NOW(),'ADMIN');</v>
      </c>
      <c r="C49" s="2">
        <v>8</v>
      </c>
      <c r="D49" s="4" t="s">
        <v>246</v>
      </c>
      <c r="E49" s="2" t="s">
        <v>116</v>
      </c>
      <c r="F49" s="2">
        <v>50000</v>
      </c>
      <c r="G49" s="2">
        <v>50000</v>
      </c>
      <c r="H49" s="2" t="s">
        <v>420</v>
      </c>
      <c r="I49" s="2">
        <v>0</v>
      </c>
      <c r="J49" s="2">
        <v>0</v>
      </c>
      <c r="K49" s="2">
        <v>0</v>
      </c>
      <c r="L49" s="22">
        <v>100</v>
      </c>
      <c r="M49" s="22" t="s">
        <v>573</v>
      </c>
      <c r="N49" s="22">
        <v>40</v>
      </c>
      <c r="O49" s="22"/>
      <c r="P49" s="22"/>
      <c r="Q49" s="22"/>
      <c r="R49" s="22"/>
      <c r="S49" s="22"/>
    </row>
    <row r="50" spans="1:19" s="24" customFormat="1" x14ac:dyDescent="0.3">
      <c r="A50" s="98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</row>
    <row r="51" spans="1:19" s="24" customFormat="1" x14ac:dyDescent="0.3">
      <c r="A51" s="99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</row>
    <row r="52" spans="1:19" x14ac:dyDescent="0.3">
      <c r="A52" s="97" t="s">
        <v>549</v>
      </c>
      <c r="B52" s="28"/>
      <c r="C52" s="25" t="s">
        <v>38</v>
      </c>
      <c r="D52" s="25" t="s">
        <v>36</v>
      </c>
      <c r="E52" s="25" t="s">
        <v>101</v>
      </c>
      <c r="F52" s="26" t="s">
        <v>440</v>
      </c>
      <c r="G52" s="26" t="s">
        <v>354</v>
      </c>
      <c r="H52" s="26" t="s">
        <v>355</v>
      </c>
      <c r="I52" s="26" t="s">
        <v>356</v>
      </c>
      <c r="J52" s="26" t="s">
        <v>534</v>
      </c>
      <c r="K52" s="25" t="s">
        <v>551</v>
      </c>
      <c r="L52" s="26" t="s">
        <v>464</v>
      </c>
      <c r="M52" s="25"/>
      <c r="N52" s="25"/>
      <c r="O52" s="4"/>
      <c r="P52" s="4"/>
      <c r="Q52" s="2"/>
      <c r="R52" s="2"/>
      <c r="S52" s="2"/>
    </row>
    <row r="53" spans="1:19" ht="10.5" customHeight="1" x14ac:dyDescent="0.2">
      <c r="A53" s="98"/>
      <c r="B53" s="29" t="str">
        <f>"INSERT INTO COURSE_REGISTER("&amp;$C$52&amp;","&amp;$D$52&amp;","&amp;$E$52&amp;","&amp;$F$52&amp;","&amp;$G$52&amp;","&amp;$H$52&amp;","&amp;$I$52&amp;","&amp;$J$52&amp;","&amp;$K$52&amp;","&amp;$L$52&amp;",CREATE_DATE,CREATE_USER) VALUES('"&amp;C53&amp;"','"&amp;D53&amp;"','"&amp;E53&amp;"','"&amp;F53&amp;"','"&amp;G53&amp;"','"&amp;H53&amp;"','"&amp;I53&amp;"','"&amp;J53&amp;"','"&amp;K53&amp;"','"&amp;L53&amp;"',NOW(),'ADMIN');"</f>
        <v>INSERT INTO COURSE_REGISTER(COURSE_ID,USER_ID,STATUS,COURSE_COST,COMPANY_COST,TEACHER_COST,TUTOR_COST,APPROVAL_ID,CONFIRM_DATE,COST_ID,CREATE_DATE,CREATE_USER) VALUES('1','USER001','A','0','0','0','0','0','','0',NOW(),'ADMIN');</v>
      </c>
      <c r="C53" s="25">
        <v>1</v>
      </c>
      <c r="D53" s="30" t="s">
        <v>255</v>
      </c>
      <c r="E53" s="25" t="s">
        <v>443</v>
      </c>
      <c r="F53" s="25">
        <v>0</v>
      </c>
      <c r="G53" s="25">
        <v>0</v>
      </c>
      <c r="H53" s="25">
        <v>0</v>
      </c>
      <c r="I53" s="25">
        <v>0</v>
      </c>
      <c r="J53" s="25">
        <v>0</v>
      </c>
      <c r="K53" s="16"/>
      <c r="L53" s="16">
        <v>0</v>
      </c>
      <c r="M53" s="16"/>
      <c r="N53" s="16"/>
      <c r="O53" s="2"/>
      <c r="P53" s="2"/>
      <c r="Q53" s="2"/>
      <c r="R53" s="2"/>
      <c r="S53" s="2"/>
    </row>
    <row r="54" spans="1:19" x14ac:dyDescent="0.2">
      <c r="A54" s="98"/>
      <c r="B54" s="29" t="str">
        <f t="shared" ref="B54:B70" si="7">"INSERT INTO COURSE_REGISTER("&amp;$C$52&amp;","&amp;$D$52&amp;","&amp;$E$52&amp;","&amp;$F$52&amp;","&amp;$G$52&amp;","&amp;$H$52&amp;","&amp;$I$52&amp;","&amp;$J$52&amp;","&amp;$K$52&amp;","&amp;$L$52&amp;",CREATE_DATE,CREATE_USER) VALUES('"&amp;C54&amp;"','"&amp;D54&amp;"','"&amp;E54&amp;"','"&amp;F54&amp;"','"&amp;G54&amp;"','"&amp;H54&amp;"','"&amp;I54&amp;"','"&amp;J54&amp;"','"&amp;K54&amp;"','"&amp;L54&amp;"',NOW(),'ADMIN');"</f>
        <v>INSERT INTO COURSE_REGISTER(COURSE_ID,USER_ID,STATUS,COURSE_COST,COMPANY_COST,TEACHER_COST,TUTOR_COST,APPROVAL_ID,CONFIRM_DATE,COST_ID,CREATE_DATE,CREATE_USER) VALUES('1','USER002','A','0','0','0','0','0','','0',NOW(),'ADMIN');</v>
      </c>
      <c r="C54" s="25">
        <v>1</v>
      </c>
      <c r="D54" s="30" t="s">
        <v>257</v>
      </c>
      <c r="E54" s="25" t="s">
        <v>443</v>
      </c>
      <c r="F54" s="25">
        <v>0</v>
      </c>
      <c r="G54" s="25">
        <v>0</v>
      </c>
      <c r="H54" s="25">
        <v>0</v>
      </c>
      <c r="I54" s="25">
        <v>0</v>
      </c>
      <c r="J54" s="25">
        <v>0</v>
      </c>
      <c r="K54" s="16"/>
      <c r="L54" s="16">
        <v>0</v>
      </c>
      <c r="M54" s="16"/>
      <c r="N54" s="16"/>
      <c r="O54" s="2"/>
      <c r="P54" s="2"/>
      <c r="Q54" s="2"/>
      <c r="R54" s="2"/>
      <c r="S54" s="2"/>
    </row>
    <row r="55" spans="1:19" x14ac:dyDescent="0.2">
      <c r="A55" s="98"/>
      <c r="B55" s="29" t="str">
        <f t="shared" si="7"/>
        <v>INSERT INTO COURSE_REGISTER(COURSE_ID,USER_ID,STATUS,COURSE_COST,COMPANY_COST,TEACHER_COST,TUTOR_COST,APPROVAL_ID,CONFIRM_DATE,COST_ID,CREATE_DATE,CREATE_USER) VALUES('1','USER003','Y','0','0','0','0','0','','0',NOW(),'ADMIN');</v>
      </c>
      <c r="C55" s="25">
        <v>1</v>
      </c>
      <c r="D55" s="30" t="s">
        <v>259</v>
      </c>
      <c r="E55" s="25" t="s">
        <v>191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16"/>
      <c r="L55" s="16">
        <v>0</v>
      </c>
      <c r="M55" s="16"/>
      <c r="N55" s="16"/>
      <c r="O55" s="2"/>
      <c r="P55" s="2"/>
      <c r="Q55" s="2"/>
      <c r="R55" s="2"/>
      <c r="S55" s="2"/>
    </row>
    <row r="56" spans="1:19" x14ac:dyDescent="0.2">
      <c r="A56" s="98"/>
      <c r="B56" s="29" t="str">
        <f t="shared" si="7"/>
        <v>INSERT INTO COURSE_REGISTER(COURSE_ID,USER_ID,STATUS,COURSE_COST,COMPANY_COST,TEACHER_COST,TUTOR_COST,APPROVAL_ID,CONFIRM_DATE,COST_ID,CREATE_DATE,CREATE_USER) VALUES('2','USER002','Y','0','0','0','0','0','','0',NOW(),'ADMIN');</v>
      </c>
      <c r="C56" s="25">
        <v>2</v>
      </c>
      <c r="D56" s="30" t="s">
        <v>257</v>
      </c>
      <c r="E56" s="25" t="s">
        <v>423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16"/>
      <c r="L56" s="16">
        <v>0</v>
      </c>
      <c r="M56" s="16"/>
      <c r="N56" s="16"/>
      <c r="O56" s="2"/>
      <c r="P56" s="2"/>
      <c r="Q56" s="2"/>
      <c r="R56" s="2"/>
      <c r="S56" s="2"/>
    </row>
    <row r="57" spans="1:19" x14ac:dyDescent="0.2">
      <c r="A57" s="98"/>
      <c r="B57" s="29" t="str">
        <f t="shared" si="7"/>
        <v>INSERT INTO COURSE_REGISTER(COURSE_ID,USER_ID,STATUS,COURSE_COST,COMPANY_COST,TEACHER_COST,TUTOR_COST,APPROVAL_ID,CONFIRM_DATE,COST_ID,CREATE_DATE,CREATE_USER) VALUES('3','USER003','Y','0','0','0','0','0','','0',NOW(),'ADMIN');</v>
      </c>
      <c r="C57" s="25">
        <v>3</v>
      </c>
      <c r="D57" s="30" t="s">
        <v>259</v>
      </c>
      <c r="E57" s="25" t="s">
        <v>423</v>
      </c>
      <c r="F57" s="25">
        <v>0</v>
      </c>
      <c r="G57" s="25">
        <v>0</v>
      </c>
      <c r="H57" s="25">
        <v>0</v>
      </c>
      <c r="I57" s="25">
        <v>0</v>
      </c>
      <c r="J57" s="25">
        <v>0</v>
      </c>
      <c r="K57" s="16"/>
      <c r="L57" s="16">
        <v>0</v>
      </c>
      <c r="M57" s="16"/>
      <c r="N57" s="16"/>
      <c r="O57" s="2"/>
      <c r="P57" s="2"/>
      <c r="Q57" s="2"/>
      <c r="R57" s="2"/>
      <c r="S57" s="2"/>
    </row>
    <row r="58" spans="1:19" x14ac:dyDescent="0.2">
      <c r="A58" s="98"/>
      <c r="B58" s="29" t="str">
        <f t="shared" si="7"/>
        <v>INSERT INTO COURSE_REGISTER(COURSE_ID,USER_ID,STATUS,COURSE_COST,COMPANY_COST,TEACHER_COST,TUTOR_COST,APPROVAL_ID,CONFIRM_DATE,COST_ID,CREATE_DATE,CREATE_USER) VALUES('4','USER004','Y','0','0','0','0','0','','0',NOW(),'ADMIN');</v>
      </c>
      <c r="C58" s="25">
        <v>4</v>
      </c>
      <c r="D58" s="30" t="s">
        <v>261</v>
      </c>
      <c r="E58" s="25" t="s">
        <v>423</v>
      </c>
      <c r="F58" s="25">
        <v>0</v>
      </c>
      <c r="G58" s="25">
        <v>0</v>
      </c>
      <c r="H58" s="25">
        <v>0</v>
      </c>
      <c r="I58" s="25">
        <v>0</v>
      </c>
      <c r="J58" s="25">
        <v>0</v>
      </c>
      <c r="K58" s="16"/>
      <c r="L58" s="16">
        <v>0</v>
      </c>
      <c r="M58" s="16"/>
      <c r="N58" s="16"/>
      <c r="O58" s="2"/>
      <c r="P58" s="2"/>
      <c r="Q58" s="2"/>
      <c r="R58" s="2"/>
      <c r="S58" s="2"/>
    </row>
    <row r="59" spans="1:19" x14ac:dyDescent="0.2">
      <c r="A59" s="98"/>
      <c r="B59" s="29" t="str">
        <f t="shared" si="7"/>
        <v>INSERT INTO COURSE_REGISTER(COURSE_ID,USER_ID,STATUS,COURSE_COST,COMPANY_COST,TEACHER_COST,TUTOR_COST,APPROVAL_ID,CONFIRM_DATE,COST_ID,CREATE_DATE,CREATE_USER) VALUES('5','USER005','Y','0','0','0','0','0','','0',NOW(),'ADMIN');</v>
      </c>
      <c r="C59" s="25">
        <v>5</v>
      </c>
      <c r="D59" s="30" t="s">
        <v>263</v>
      </c>
      <c r="E59" s="25" t="s">
        <v>423</v>
      </c>
      <c r="F59" s="25">
        <v>0</v>
      </c>
      <c r="G59" s="25">
        <v>0</v>
      </c>
      <c r="H59" s="25">
        <v>0</v>
      </c>
      <c r="I59" s="25">
        <v>0</v>
      </c>
      <c r="J59" s="25">
        <v>0</v>
      </c>
      <c r="K59" s="16"/>
      <c r="L59" s="16">
        <v>0</v>
      </c>
      <c r="M59" s="16"/>
      <c r="N59" s="16"/>
      <c r="O59" s="2"/>
      <c r="P59" s="2"/>
      <c r="Q59" s="2"/>
      <c r="R59" s="2"/>
      <c r="S59" s="2"/>
    </row>
    <row r="60" spans="1:19" x14ac:dyDescent="0.3">
      <c r="A60" s="98"/>
      <c r="B60" s="29" t="str">
        <f t="shared" si="7"/>
        <v>INSERT INTO COURSE_REGISTER(COURSE_ID,USER_ID,STATUS,COURSE_COST,COMPANY_COST,TEACHER_COST,TUTOR_COST,APPROVAL_ID,CONFIRM_DATE,COST_ID,CREATE_DATE,CREATE_USER) VALUES('6','COMP1','Y','0','0','0','0','0','','0',NOW(),'ADMIN');</v>
      </c>
      <c r="C60" s="25">
        <v>6</v>
      </c>
      <c r="D60" s="25" t="s">
        <v>395</v>
      </c>
      <c r="E60" s="25" t="s">
        <v>424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  <c r="K60" s="16"/>
      <c r="L60" s="16">
        <v>0</v>
      </c>
      <c r="M60" s="16"/>
      <c r="N60" s="16"/>
      <c r="O60" s="2"/>
      <c r="P60" s="2"/>
      <c r="Q60" s="2"/>
      <c r="R60" s="2"/>
      <c r="S60" s="2"/>
    </row>
    <row r="61" spans="1:19" x14ac:dyDescent="0.3">
      <c r="A61" s="98"/>
      <c r="B61" s="29" t="str">
        <f t="shared" si="7"/>
        <v>INSERT INTO COURSE_REGISTER(COURSE_ID,USER_ID,STATUS,COURSE_COST,COMPANY_COST,TEACHER_COST,TUTOR_COST,APPROVAL_ID,CONFIRM_DATE,COST_ID,CREATE_DATE,CREATE_USER) VALUES('6','COMP_T_7','Y','0','0','0','0','0','','0',NOW(),'ADMIN');</v>
      </c>
      <c r="C61" s="25">
        <v>6</v>
      </c>
      <c r="D61" s="25" t="s">
        <v>404</v>
      </c>
      <c r="E61" s="25" t="s">
        <v>191</v>
      </c>
      <c r="F61" s="25">
        <v>0</v>
      </c>
      <c r="G61" s="25">
        <v>0</v>
      </c>
      <c r="H61" s="25">
        <v>0</v>
      </c>
      <c r="I61" s="25">
        <v>0</v>
      </c>
      <c r="J61" s="25">
        <v>0</v>
      </c>
      <c r="K61" s="16"/>
      <c r="L61" s="16">
        <v>0</v>
      </c>
      <c r="M61" s="16"/>
      <c r="N61" s="16"/>
      <c r="O61" s="2"/>
      <c r="P61" s="2"/>
      <c r="Q61" s="2"/>
      <c r="R61" s="2"/>
      <c r="S61" s="2"/>
    </row>
    <row r="62" spans="1:19" x14ac:dyDescent="0.3">
      <c r="A62" s="98"/>
      <c r="B62" s="29" t="str">
        <f t="shared" si="7"/>
        <v>INSERT INTO COURSE_REGISTER(COURSE_ID,USER_ID,STATUS,COURSE_COST,COMPANY_COST,TEACHER_COST,TUTOR_COST,APPROVAL_ID,CONFIRM_DATE,COST_ID,CREATE_DATE,CREATE_USER) VALUES('6','COMP_T_8','Y','0','0','0','0','0','','0',NOW(),'ADMIN');</v>
      </c>
      <c r="C62" s="25">
        <v>6</v>
      </c>
      <c r="D62" s="25" t="s">
        <v>405</v>
      </c>
      <c r="E62" s="25" t="s">
        <v>191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16"/>
      <c r="L62" s="16">
        <v>0</v>
      </c>
      <c r="M62" s="16"/>
      <c r="N62" s="16"/>
      <c r="O62" s="2"/>
      <c r="P62" s="2"/>
      <c r="Q62" s="2"/>
      <c r="R62" s="2"/>
      <c r="S62" s="2"/>
    </row>
    <row r="63" spans="1:19" x14ac:dyDescent="0.3">
      <c r="A63" s="98"/>
      <c r="B63" s="29" t="str">
        <f t="shared" si="7"/>
        <v>INSERT INTO COURSE_REGISTER(COURSE_ID,USER_ID,STATUS,COURSE_COST,COMPANY_COST,TEACHER_COST,TUTOR_COST,APPROVAL_ID,CONFIRM_DATE,COST_ID,CREATE_DATE,CREATE_USER) VALUES('6','COMP_T_9','Y','0','0','0','0','0','','0',NOW(),'ADMIN');</v>
      </c>
      <c r="C63" s="25">
        <v>6</v>
      </c>
      <c r="D63" s="25" t="s">
        <v>406</v>
      </c>
      <c r="E63" s="25" t="s">
        <v>191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16"/>
      <c r="L63" s="16">
        <v>0</v>
      </c>
      <c r="M63" s="16"/>
      <c r="N63" s="16"/>
      <c r="O63" s="2"/>
      <c r="P63" s="2"/>
      <c r="Q63" s="2"/>
      <c r="R63" s="2"/>
      <c r="S63" s="2"/>
    </row>
    <row r="64" spans="1:19" x14ac:dyDescent="0.3">
      <c r="A64" s="98"/>
      <c r="B64" s="29" t="str">
        <f t="shared" si="7"/>
        <v>INSERT INTO COURSE_REGISTER(COURSE_ID,USER_ID,STATUS,COURSE_COST,COMPANY_COST,TEACHER_COST,TUTOR_COST,APPROVAL_ID,CONFIRM_DATE,COST_ID,CREATE_DATE,CREATE_USER) VALUES('6','COMP_T_10','Y','0','0','0','0','0','','0',NOW(),'ADMIN');</v>
      </c>
      <c r="C64" s="25">
        <v>6</v>
      </c>
      <c r="D64" s="25" t="s">
        <v>407</v>
      </c>
      <c r="E64" s="25" t="s">
        <v>191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16"/>
      <c r="L64" s="16">
        <v>0</v>
      </c>
      <c r="M64" s="16"/>
      <c r="N64" s="16"/>
      <c r="O64" s="2"/>
      <c r="P64" s="2"/>
      <c r="Q64" s="2"/>
      <c r="R64" s="2"/>
      <c r="S64" s="2"/>
    </row>
    <row r="65" spans="1:25" x14ac:dyDescent="0.3">
      <c r="A65" s="98"/>
      <c r="B65" s="29" t="str">
        <f t="shared" si="7"/>
        <v>INSERT INTO COURSE_REGISTER(COURSE_ID,USER_ID,STATUS,COURSE_COST,COMPANY_COST,TEACHER_COST,TUTOR_COST,APPROVAL_ID,CONFIRM_DATE,COST_ID,CREATE_DATE,CREATE_USER) VALUES('7','COMP2','A','0','0','0','0','0','','0',NOW(),'ADMIN');</v>
      </c>
      <c r="C65" s="25">
        <v>7</v>
      </c>
      <c r="D65" s="25" t="s">
        <v>419</v>
      </c>
      <c r="E65" s="25" t="s">
        <v>450</v>
      </c>
      <c r="F65" s="25">
        <v>0</v>
      </c>
      <c r="G65" s="25">
        <v>0</v>
      </c>
      <c r="H65" s="25">
        <v>0</v>
      </c>
      <c r="I65" s="25">
        <v>0</v>
      </c>
      <c r="J65" s="25">
        <v>0</v>
      </c>
      <c r="K65" s="16"/>
      <c r="L65" s="16">
        <v>0</v>
      </c>
      <c r="M65" s="16"/>
      <c r="N65" s="16"/>
      <c r="O65" s="2"/>
      <c r="P65" s="2"/>
      <c r="Q65" s="2"/>
      <c r="R65" s="2"/>
      <c r="S65" s="2"/>
    </row>
    <row r="66" spans="1:25" x14ac:dyDescent="0.3">
      <c r="A66" s="98"/>
      <c r="B66" s="29" t="str">
        <f t="shared" si="7"/>
        <v>INSERT INTO COURSE_REGISTER(COURSE_ID,USER_ID,STATUS,COURSE_COST,COMPANY_COST,TEACHER_COST,TUTOR_COST,APPROVAL_ID,CONFIRM_DATE,COST_ID,CREATE_DATE,CREATE_USER) VALUES('8','COMP3','A','0','0','0','0','0','','0',NOW(),'ADMIN');</v>
      </c>
      <c r="C66" s="25">
        <v>8</v>
      </c>
      <c r="D66" s="25" t="s">
        <v>420</v>
      </c>
      <c r="E66" s="25" t="s">
        <v>450</v>
      </c>
      <c r="F66" s="25">
        <v>0</v>
      </c>
      <c r="G66" s="25">
        <v>0</v>
      </c>
      <c r="H66" s="25">
        <v>0</v>
      </c>
      <c r="I66" s="25">
        <v>0</v>
      </c>
      <c r="J66" s="25">
        <v>0</v>
      </c>
      <c r="K66" s="16"/>
      <c r="L66" s="16">
        <v>0</v>
      </c>
      <c r="M66" s="16"/>
      <c r="N66" s="16"/>
      <c r="O66" s="2"/>
      <c r="P66" s="2"/>
      <c r="Q66" s="2"/>
      <c r="R66" s="2"/>
      <c r="S66" s="2"/>
    </row>
    <row r="67" spans="1:25" x14ac:dyDescent="0.2">
      <c r="A67" s="98"/>
      <c r="B67" s="29" t="str">
        <f t="shared" si="7"/>
        <v>INSERT INTO COURSE_REGISTER(COURSE_ID,USER_ID,STATUS,COURSE_COST,COMPANY_COST,TEACHER_COST,TUTOR_COST,APPROVAL_ID,CONFIRM_DATE,COST_ID,CREATE_DATE,CREATE_USER) VALUES('1','USER004','Y','0','0','0','0','0','','0',NOW(),'ADMIN');</v>
      </c>
      <c r="C67" s="25">
        <v>1</v>
      </c>
      <c r="D67" s="30" t="s">
        <v>502</v>
      </c>
      <c r="E67" s="25" t="s">
        <v>191</v>
      </c>
      <c r="F67" s="25">
        <v>0</v>
      </c>
      <c r="G67" s="25">
        <v>0</v>
      </c>
      <c r="H67" s="25">
        <v>0</v>
      </c>
      <c r="I67" s="25">
        <v>0</v>
      </c>
      <c r="J67" s="25">
        <v>0</v>
      </c>
      <c r="K67" s="16"/>
      <c r="L67" s="16">
        <v>0</v>
      </c>
      <c r="M67" s="16"/>
      <c r="N67" s="16"/>
      <c r="O67" s="2"/>
      <c r="P67" s="2"/>
      <c r="Q67" s="2"/>
      <c r="R67" s="2"/>
      <c r="S67" s="2"/>
    </row>
    <row r="68" spans="1:25" x14ac:dyDescent="0.2">
      <c r="A68" s="98"/>
      <c r="B68" s="29" t="str">
        <f t="shared" si="7"/>
        <v>INSERT INTO COURSE_REGISTER(COURSE_ID,USER_ID,STATUS,COURSE_COST,COMPANY_COST,TEACHER_COST,TUTOR_COST,APPROVAL_ID,CONFIRM_DATE,COST_ID,CREATE_DATE,CREATE_USER) VALUES('13','USER001','Y','0','0','0','0','0','','0',NOW(),'ADMIN');</v>
      </c>
      <c r="C68" s="25">
        <v>13</v>
      </c>
      <c r="D68" s="30" t="s">
        <v>512</v>
      </c>
      <c r="E68" s="25" t="s">
        <v>191</v>
      </c>
      <c r="F68" s="25">
        <v>0</v>
      </c>
      <c r="G68" s="25">
        <v>0</v>
      </c>
      <c r="H68" s="25">
        <v>0</v>
      </c>
      <c r="I68" s="25">
        <v>0</v>
      </c>
      <c r="J68" s="25">
        <v>0</v>
      </c>
      <c r="K68" s="16"/>
      <c r="L68" s="16">
        <v>0</v>
      </c>
      <c r="M68" s="16"/>
      <c r="N68" s="16"/>
      <c r="O68" s="2"/>
      <c r="P68" s="2"/>
      <c r="Q68" s="2"/>
      <c r="R68" s="2"/>
      <c r="S68" s="2"/>
    </row>
    <row r="69" spans="1:25" x14ac:dyDescent="0.2">
      <c r="A69" s="98"/>
      <c r="B69" s="29" t="str">
        <f t="shared" si="7"/>
        <v>INSERT INTO COURSE_REGISTER(COURSE_ID,USER_ID,STATUS,COURSE_COST,COMPANY_COST,TEACHER_COST,TUTOR_COST,APPROVAL_ID,CONFIRM_DATE,COST_ID,CREATE_DATE,CREATE_USER) VALUES('13','USER002','Y','0','0','0','0','0','','0',NOW(),'ADMIN');</v>
      </c>
      <c r="C69" s="25">
        <v>13</v>
      </c>
      <c r="D69" s="30" t="s">
        <v>513</v>
      </c>
      <c r="E69" s="25" t="s">
        <v>191</v>
      </c>
      <c r="F69" s="25">
        <v>0</v>
      </c>
      <c r="G69" s="25">
        <v>0</v>
      </c>
      <c r="H69" s="25">
        <v>0</v>
      </c>
      <c r="I69" s="25">
        <v>0</v>
      </c>
      <c r="J69" s="25">
        <v>0</v>
      </c>
      <c r="K69" s="16"/>
      <c r="L69" s="16">
        <v>0</v>
      </c>
      <c r="M69" s="16"/>
      <c r="N69" s="16"/>
      <c r="O69" s="2"/>
      <c r="P69" s="2"/>
      <c r="Q69" s="2"/>
      <c r="R69" s="2"/>
      <c r="S69" s="2"/>
    </row>
    <row r="70" spans="1:25" x14ac:dyDescent="0.2">
      <c r="A70" s="98"/>
      <c r="B70" s="29" t="str">
        <f t="shared" si="7"/>
        <v>INSERT INTO COURSE_REGISTER(COURSE_ID,USER_ID,STATUS,COURSE_COST,COMPANY_COST,TEACHER_COST,TUTOR_COST,APPROVAL_ID,CONFIRM_DATE,COST_ID,CREATE_DATE,CREATE_USER) VALUES('13','USER003','Y','0','0','0','0','0','','0',NOW(),'ADMIN');</v>
      </c>
      <c r="C70" s="25">
        <v>13</v>
      </c>
      <c r="D70" s="30" t="s">
        <v>514</v>
      </c>
      <c r="E70" s="25" t="s">
        <v>191</v>
      </c>
      <c r="F70" s="25">
        <v>0</v>
      </c>
      <c r="G70" s="25">
        <v>0</v>
      </c>
      <c r="H70" s="25">
        <v>0</v>
      </c>
      <c r="I70" s="25">
        <v>0</v>
      </c>
      <c r="J70" s="25">
        <v>0</v>
      </c>
      <c r="K70" s="16"/>
      <c r="L70" s="16">
        <v>0</v>
      </c>
      <c r="M70" s="16"/>
      <c r="N70" s="16"/>
      <c r="O70" s="2"/>
      <c r="P70" s="2"/>
      <c r="Q70" s="2"/>
      <c r="R70" s="2"/>
      <c r="S70" s="2"/>
    </row>
    <row r="71" spans="1:25" x14ac:dyDescent="0.3">
      <c r="A71" s="98"/>
      <c r="B71" s="29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2"/>
      <c r="P71" s="2"/>
      <c r="Q71" s="2"/>
      <c r="R71" s="2"/>
      <c r="S71" s="2"/>
    </row>
    <row r="72" spans="1:25" x14ac:dyDescent="0.3">
      <c r="A72" s="99"/>
      <c r="B72" s="29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2"/>
      <c r="P72" s="2"/>
      <c r="Q72" s="2"/>
      <c r="R72" s="2"/>
      <c r="S72" s="2"/>
    </row>
    <row r="73" spans="1:25" x14ac:dyDescent="0.3">
      <c r="A73" s="102" t="s">
        <v>65</v>
      </c>
      <c r="B73" s="13" t="s">
        <v>65</v>
      </c>
      <c r="C73" s="13" t="s">
        <v>36</v>
      </c>
      <c r="D73" s="13" t="s">
        <v>110</v>
      </c>
      <c r="E73" s="13" t="s">
        <v>178</v>
      </c>
      <c r="F73" s="13" t="s">
        <v>179</v>
      </c>
      <c r="G73" s="13" t="s">
        <v>180</v>
      </c>
      <c r="H73" s="13" t="s">
        <v>111</v>
      </c>
      <c r="I73" s="13" t="s">
        <v>119</v>
      </c>
      <c r="J73" s="13" t="s">
        <v>127</v>
      </c>
      <c r="K73" s="13" t="s">
        <v>124</v>
      </c>
      <c r="L73" s="13" t="s">
        <v>125</v>
      </c>
      <c r="M73" s="13" t="s">
        <v>521</v>
      </c>
      <c r="N73" s="13" t="s">
        <v>522</v>
      </c>
      <c r="O73" s="13" t="s">
        <v>523</v>
      </c>
      <c r="P73" s="13" t="s">
        <v>118</v>
      </c>
      <c r="Q73" s="13" t="s">
        <v>527</v>
      </c>
      <c r="R73" s="13" t="s">
        <v>528</v>
      </c>
      <c r="S73" s="13" t="s">
        <v>529</v>
      </c>
      <c r="T73" s="13" t="s">
        <v>117</v>
      </c>
      <c r="U73" s="21" t="s">
        <v>334</v>
      </c>
      <c r="V73" s="13" t="s">
        <v>121</v>
      </c>
      <c r="W73" s="13" t="s">
        <v>531</v>
      </c>
      <c r="X73" s="11" t="s">
        <v>434</v>
      </c>
      <c r="Y73" s="11" t="s">
        <v>515</v>
      </c>
    </row>
    <row r="74" spans="1:25" x14ac:dyDescent="0.2">
      <c r="A74" s="103"/>
      <c r="B74" s="29" t="str">
        <f>"INSERT INTO USER("&amp;$C$73&amp;","&amp;$D$73&amp;","&amp;$E$73&amp;","&amp;$F$73&amp;","&amp;$G$73&amp;","&amp;$H$73&amp;","&amp;$I$73&amp;","&amp;$K$73&amp;","&amp;$L$73&amp;","&amp;$M$73&amp;","&amp;$N$73&amp;","&amp;$O$73&amp;","&amp;$P$73&amp;","&amp;$Q$73&amp;","&amp;$R$73&amp;","&amp;$S$73&amp;","&amp;$T$73&amp;","&amp;$U$73&amp;","&amp;$V$73&amp;","&amp;$W$73&amp;","&amp;$X$73&amp;","&amp;$Y$73&amp;",CREATE_DATE,CREATE_USER) VALUES('"&amp;C74&amp;"','"&amp;D74&amp;"','"&amp;E74&amp;"','"&amp;F74&amp;"','"&amp;G74&amp;"','"&amp;H74&amp;"',"&amp;I74&amp;",'"&amp;K74&amp;"','"&amp;L74&amp;"','"&amp;M74&amp;"','"&amp;N74&amp;"','"&amp;O74&amp;"','"&amp;P74&amp;"','"&amp;Q74&amp;"','"&amp;R74&amp;"','"&amp;S74&amp;"','"&amp;T74&amp;"','"&amp;U74&amp;"','"&amp;V74&amp;"','"&amp;W74&amp;"','"&amp;X74&amp;"','"&amp;Y74&amp;"',NOW(),'ADMIN');"</f>
        <v>INSERT INTO USER(USER_ID,USER_NAME,ADMIN_YN,TUTOR_YN,TEACHER_YN,EMAIL,USER_PASSWORD,HOME_ADDR,HOME_TEL,HOME_TEL1,HOME_TEL2,HOME_TEL3,MOBILE,MOBILE1,MOBILE2,MOBILE3,JOB,COMP_CD,RETIRED_YN,RETIRED_REASON,BANK,ACC_NUM,CREATE_DATE,CREATE_USER) VALUES('admin','어드민','A','N','N','limsm9449@naver.com',PASSWORD(1),'','','','','','','010','1111','0001','','','N','','','',NOW(),'ADMIN');</v>
      </c>
      <c r="C74" s="8" t="s">
        <v>250</v>
      </c>
      <c r="D74" s="8" t="s">
        <v>251</v>
      </c>
      <c r="E74" s="4" t="s">
        <v>733</v>
      </c>
      <c r="F74" s="4" t="s">
        <v>252</v>
      </c>
      <c r="G74" s="4" t="s">
        <v>252</v>
      </c>
      <c r="H74" s="2" t="s">
        <v>253</v>
      </c>
      <c r="I74" s="8" t="s">
        <v>254</v>
      </c>
      <c r="J74" s="16"/>
      <c r="K74" s="16"/>
      <c r="L74" s="2"/>
      <c r="M74" s="2"/>
      <c r="N74" s="2"/>
      <c r="O74" s="2"/>
      <c r="P74" s="12"/>
      <c r="Q74" s="14" t="s">
        <v>594</v>
      </c>
      <c r="R74" s="14" t="s">
        <v>595</v>
      </c>
      <c r="S74" s="14" t="s">
        <v>597</v>
      </c>
      <c r="V74" s="1" t="s">
        <v>572</v>
      </c>
    </row>
    <row r="75" spans="1:25" x14ac:dyDescent="0.2">
      <c r="A75" s="103"/>
      <c r="B75" s="29" t="str">
        <f>"INSERT INTO USER("&amp;$C$73&amp;","&amp;$D$73&amp;","&amp;$E$73&amp;","&amp;$F$73&amp;","&amp;$G$73&amp;","&amp;$H$73&amp;","&amp;$I$73&amp;","&amp;$K$73&amp;","&amp;$L$73&amp;","&amp;$M$73&amp;","&amp;$N$73&amp;","&amp;$O$73&amp;","&amp;$P$73&amp;","&amp;$Q$73&amp;","&amp;$R$73&amp;","&amp;$S$73&amp;","&amp;$T$73&amp;","&amp;$U$73&amp;","&amp;$V$73&amp;","&amp;$W$73&amp;","&amp;$X$73&amp;","&amp;$Y$73&amp;",CREATE_DATE,CREATE_USER) VALUES('"&amp;C75&amp;"','"&amp;D75&amp;"','"&amp;E75&amp;"','"&amp;F75&amp;"','"&amp;G75&amp;"','"&amp;H75&amp;"',"&amp;I75&amp;",'"&amp;K75&amp;"','"&amp;L75&amp;"','"&amp;M75&amp;"','"&amp;N75&amp;"','"&amp;O75&amp;"','"&amp;P75&amp;"','"&amp;Q75&amp;"','"&amp;R75&amp;"','"&amp;S75&amp;"','"&amp;T75&amp;"','"&amp;U75&amp;"','"&amp;V75&amp;"','"&amp;W75&amp;"','"&amp;X75&amp;"','"&amp;Y75&amp;"',NOW(),'ADMIN');"</f>
        <v>INSERT INTO USER(USER_ID,USER_NAME,ADMIN_YN,TUTOR_YN,TEACHER_YN,EMAIL,USER_PASSWORD,HOME_ADDR,HOME_TEL,HOME_TEL1,HOME_TEL2,HOME_TEL3,MOBILE,MOBILE1,MOBILE2,MOBILE3,JOB,COMP_CD,RETIRED_YN,RETIRED_REASON,BANK,ACC_NUM,CREATE_DATE,CREATE_USER) VALUES('admin2','어드민','C','N','N','limsm9449@naver.com',PASSWORD(1),'','','','','','','010','1111','0001','','','N','','','',NOW(),'ADMIN');</v>
      </c>
      <c r="C75" s="8" t="s">
        <v>872</v>
      </c>
      <c r="D75" s="8" t="s">
        <v>251</v>
      </c>
      <c r="E75" s="4" t="s">
        <v>448</v>
      </c>
      <c r="F75" s="4" t="s">
        <v>252</v>
      </c>
      <c r="G75" s="4" t="s">
        <v>252</v>
      </c>
      <c r="H75" s="2" t="s">
        <v>253</v>
      </c>
      <c r="I75" s="8" t="s">
        <v>254</v>
      </c>
      <c r="J75" s="16"/>
      <c r="K75" s="16"/>
      <c r="L75" s="2"/>
      <c r="M75" s="2"/>
      <c r="N75" s="2"/>
      <c r="O75" s="2"/>
      <c r="P75" s="12"/>
      <c r="Q75" s="14" t="s">
        <v>325</v>
      </c>
      <c r="R75" s="14" t="s">
        <v>595</v>
      </c>
      <c r="S75" s="14" t="s">
        <v>597</v>
      </c>
      <c r="V75" s="1" t="s">
        <v>252</v>
      </c>
    </row>
    <row r="76" spans="1:25" x14ac:dyDescent="0.2">
      <c r="A76" s="103"/>
      <c r="B76" s="29" t="str">
        <f>"INSERT INTO USER("&amp;$C$73&amp;","&amp;$D$73&amp;","&amp;$E$73&amp;","&amp;$F$73&amp;","&amp;$G$73&amp;","&amp;$H$73&amp;","&amp;$I$73&amp;","&amp;$K$73&amp;","&amp;$L$73&amp;","&amp;$M$73&amp;","&amp;$N$73&amp;","&amp;$O$73&amp;","&amp;$P$73&amp;","&amp;$Q$73&amp;","&amp;$R$73&amp;","&amp;$S$73&amp;","&amp;$T$73&amp;","&amp;$U$73&amp;","&amp;$V$73&amp;","&amp;$W$73&amp;","&amp;$X$73&amp;","&amp;$Y$73&amp;",CREATE_DATE,CREATE_USER) VALUES('"&amp;C76&amp;"','"&amp;D76&amp;"','"&amp;E76&amp;"','"&amp;F76&amp;"','"&amp;G76&amp;"','"&amp;H76&amp;"',"&amp;I76&amp;",'"&amp;K76&amp;"','"&amp;L76&amp;"','"&amp;M76&amp;"','"&amp;N76&amp;"','"&amp;O76&amp;"','"&amp;P76&amp;"','"&amp;Q76&amp;"','"&amp;R76&amp;"','"&amp;S76&amp;"','"&amp;T76&amp;"','"&amp;U76&amp;"','"&amp;V76&amp;"','"&amp;W76&amp;"','"&amp;X76&amp;"','"&amp;Y76&amp;"',NOW(),'ADMIN');"</f>
        <v>INSERT INTO USER(USER_ID,USER_NAME,ADMIN_YN,TUTOR_YN,TEACHER_YN,EMAIL,USER_PASSWORD,HOME_ADDR,HOME_TEL,HOME_TEL1,HOME_TEL2,HOME_TEL3,MOBILE,MOBILE1,MOBILE2,MOBILE3,JOB,COMP_CD,RETIRED_YN,RETIRED_REASON,BANK,ACC_NUM,CREATE_DATE,CREATE_USER) VALUES('admin3','어드민','M','N','N','limsm9449@naver.com',PASSWORD(1),'','','','','','','010','1111','0001','','','N','','','',NOW(),'ADMIN');</v>
      </c>
      <c r="C76" s="8" t="s">
        <v>873</v>
      </c>
      <c r="D76" s="8" t="s">
        <v>251</v>
      </c>
      <c r="E76" s="4" t="s">
        <v>679</v>
      </c>
      <c r="F76" s="4" t="s">
        <v>252</v>
      </c>
      <c r="G76" s="4" t="s">
        <v>252</v>
      </c>
      <c r="H76" s="2" t="s">
        <v>253</v>
      </c>
      <c r="I76" s="8" t="s">
        <v>254</v>
      </c>
      <c r="J76" s="16"/>
      <c r="K76" s="16"/>
      <c r="L76" s="2"/>
      <c r="M76" s="2"/>
      <c r="N76" s="2"/>
      <c r="O76" s="2"/>
      <c r="P76" s="12"/>
      <c r="Q76" s="14" t="s">
        <v>325</v>
      </c>
      <c r="R76" s="14" t="s">
        <v>595</v>
      </c>
      <c r="S76" s="14" t="s">
        <v>597</v>
      </c>
      <c r="V76" s="1" t="s">
        <v>252</v>
      </c>
    </row>
    <row r="77" spans="1:25" x14ac:dyDescent="0.2">
      <c r="A77" s="103"/>
      <c r="B77" s="29" t="str">
        <f t="shared" ref="B77:B116" si="8">"INSERT INTO USER("&amp;$C$73&amp;","&amp;$D$73&amp;","&amp;$E$73&amp;","&amp;$F$73&amp;","&amp;$G$73&amp;","&amp;$H$73&amp;","&amp;$I$73&amp;","&amp;$K$73&amp;","&amp;$L$73&amp;","&amp;$M$73&amp;","&amp;$N$73&amp;","&amp;$O$73&amp;","&amp;$P$73&amp;","&amp;$Q$73&amp;","&amp;$R$73&amp;","&amp;$S$73&amp;","&amp;$T$73&amp;","&amp;$U$73&amp;","&amp;$V$73&amp;","&amp;$W$73&amp;","&amp;$X$73&amp;","&amp;$Y$73&amp;",CREATE_DATE,CREATE_USER) VALUES('"&amp;C77&amp;"','"&amp;D77&amp;"','"&amp;E77&amp;"','"&amp;F77&amp;"','"&amp;G77&amp;"','"&amp;H77&amp;"',"&amp;I77&amp;",'"&amp;K77&amp;"','"&amp;L77&amp;"','"&amp;M77&amp;"','"&amp;N77&amp;"','"&amp;O77&amp;"','"&amp;P77&amp;"','"&amp;Q77&amp;"','"&amp;R77&amp;"','"&amp;S77&amp;"','"&amp;T77&amp;"','"&amp;U77&amp;"','"&amp;V77&amp;"','"&amp;W77&amp;"','"&amp;X77&amp;"','"&amp;Y77&amp;"',NOW(),'ADMIN');"</f>
        <v>INSERT INTO USER(USER_ID,USER_NAME,ADMIN_YN,TUTOR_YN,TEACHER_YN,EMAIL,USER_PASSWORD,HOME_ADDR,HOME_TEL,HOME_TEL1,HOME_TEL2,HOME_TEL3,MOBILE,MOBILE1,MOBILE2,MOBILE3,JOB,COMP_CD,RETIRED_YN,RETIRED_REASON,BANK,ACC_NUM,CREATE_DATE,CREATE_USER) VALUES('USER001','USER001','N','N','N','limsm1@naver.com',PASSWORD(1),'','','','','','','010','1111','0002','','','N','','','',NOW(),'ADMIN');</v>
      </c>
      <c r="C77" s="8" t="s">
        <v>255</v>
      </c>
      <c r="D77" s="8" t="s">
        <v>255</v>
      </c>
      <c r="E77" s="8" t="s">
        <v>252</v>
      </c>
      <c r="F77" s="8" t="s">
        <v>252</v>
      </c>
      <c r="G77" s="8" t="s">
        <v>252</v>
      </c>
      <c r="H77" s="4" t="s">
        <v>256</v>
      </c>
      <c r="I77" s="8" t="s">
        <v>254</v>
      </c>
      <c r="J77" s="16"/>
      <c r="K77" s="16"/>
      <c r="L77" s="2"/>
      <c r="M77" s="2"/>
      <c r="N77" s="2"/>
      <c r="O77" s="2"/>
      <c r="P77" s="12"/>
      <c r="Q77" s="14" t="s">
        <v>594</v>
      </c>
      <c r="R77" s="14" t="s">
        <v>595</v>
      </c>
      <c r="S77" s="14" t="s">
        <v>596</v>
      </c>
      <c r="V77" s="1" t="s">
        <v>572</v>
      </c>
    </row>
    <row r="78" spans="1:25" x14ac:dyDescent="0.2">
      <c r="A78" s="103"/>
      <c r="B78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VALUES('USER002','USER002','N','N','N','limsm2@naver.com',PASSWORD(1),'','','','','','','010','1111','0003','','','N','','','',NOW(),'ADMIN');</v>
      </c>
      <c r="C78" s="8" t="s">
        <v>257</v>
      </c>
      <c r="D78" s="8" t="s">
        <v>257</v>
      </c>
      <c r="E78" s="8" t="s">
        <v>252</v>
      </c>
      <c r="F78" s="8" t="s">
        <v>252</v>
      </c>
      <c r="G78" s="8" t="s">
        <v>252</v>
      </c>
      <c r="H78" s="4" t="s">
        <v>258</v>
      </c>
      <c r="I78" s="8" t="s">
        <v>254</v>
      </c>
      <c r="J78" s="16"/>
      <c r="K78" s="16"/>
      <c r="L78" s="2"/>
      <c r="M78" s="2"/>
      <c r="N78" s="2"/>
      <c r="O78" s="2"/>
      <c r="P78" s="12"/>
      <c r="Q78" s="14" t="s">
        <v>594</v>
      </c>
      <c r="R78" s="14" t="s">
        <v>595</v>
      </c>
      <c r="S78" s="14" t="s">
        <v>598</v>
      </c>
      <c r="V78" s="1" t="s">
        <v>572</v>
      </c>
    </row>
    <row r="79" spans="1:25" x14ac:dyDescent="0.2">
      <c r="A79" s="103"/>
      <c r="B79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VALUES('USER003','USER003','N','N','N','limsm3@naver.com',PASSWORD(1),'','','','','','','010','1111','0004','','','N','','','',NOW(),'ADMIN');</v>
      </c>
      <c r="C79" s="8" t="s">
        <v>259</v>
      </c>
      <c r="D79" s="8" t="s">
        <v>259</v>
      </c>
      <c r="E79" s="8" t="s">
        <v>252</v>
      </c>
      <c r="F79" s="8" t="s">
        <v>252</v>
      </c>
      <c r="G79" s="8" t="s">
        <v>252</v>
      </c>
      <c r="H79" s="4" t="s">
        <v>260</v>
      </c>
      <c r="I79" s="8" t="s">
        <v>254</v>
      </c>
      <c r="J79" s="16"/>
      <c r="K79" s="16"/>
      <c r="L79" s="2"/>
      <c r="M79" s="2"/>
      <c r="N79" s="2"/>
      <c r="O79" s="2"/>
      <c r="P79" s="12"/>
      <c r="Q79" s="14" t="s">
        <v>594</v>
      </c>
      <c r="R79" s="14" t="s">
        <v>595</v>
      </c>
      <c r="S79" s="14" t="s">
        <v>599</v>
      </c>
      <c r="V79" s="1" t="s">
        <v>572</v>
      </c>
    </row>
    <row r="80" spans="1:25" x14ac:dyDescent="0.2">
      <c r="A80" s="103"/>
      <c r="B80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VALUES('USER004','USER004','N','N','N','limsm4@naver.com',PASSWORD(1),'','','','','','','010','1111','0005','','','N','','','',NOW(),'ADMIN');</v>
      </c>
      <c r="C80" s="8" t="s">
        <v>261</v>
      </c>
      <c r="D80" s="8" t="s">
        <v>261</v>
      </c>
      <c r="E80" s="8" t="s">
        <v>252</v>
      </c>
      <c r="F80" s="8" t="s">
        <v>252</v>
      </c>
      <c r="G80" s="8" t="s">
        <v>252</v>
      </c>
      <c r="H80" s="4" t="s">
        <v>262</v>
      </c>
      <c r="I80" s="8" t="s">
        <v>254</v>
      </c>
      <c r="J80" s="16"/>
      <c r="K80" s="16"/>
      <c r="L80" s="2"/>
      <c r="M80" s="2"/>
      <c r="N80" s="2"/>
      <c r="O80" s="2"/>
      <c r="P80" s="12"/>
      <c r="Q80" s="14" t="s">
        <v>594</v>
      </c>
      <c r="R80" s="14" t="s">
        <v>595</v>
      </c>
      <c r="S80" s="14" t="s">
        <v>600</v>
      </c>
      <c r="V80" s="1" t="s">
        <v>572</v>
      </c>
    </row>
    <row r="81" spans="1:22" x14ac:dyDescent="0.2">
      <c r="A81" s="103"/>
      <c r="B81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VALUES('USER005','USER005','N','N','N','limsm5@naver.com',PASSWORD(1),'','','','','','','010','1111','0006','','','N','','','',NOW(),'ADMIN');</v>
      </c>
      <c r="C81" s="8" t="s">
        <v>263</v>
      </c>
      <c r="D81" s="8" t="s">
        <v>263</v>
      </c>
      <c r="E81" s="8" t="s">
        <v>252</v>
      </c>
      <c r="F81" s="8" t="s">
        <v>252</v>
      </c>
      <c r="G81" s="8" t="s">
        <v>252</v>
      </c>
      <c r="H81" s="4" t="s">
        <v>264</v>
      </c>
      <c r="I81" s="8" t="s">
        <v>254</v>
      </c>
      <c r="J81" s="16"/>
      <c r="K81" s="16"/>
      <c r="L81" s="2"/>
      <c r="M81" s="2"/>
      <c r="N81" s="2"/>
      <c r="O81" s="2"/>
      <c r="P81" s="12"/>
      <c r="Q81" s="14" t="s">
        <v>594</v>
      </c>
      <c r="R81" s="14" t="s">
        <v>595</v>
      </c>
      <c r="S81" s="14" t="s">
        <v>601</v>
      </c>
      <c r="V81" s="1" t="s">
        <v>572</v>
      </c>
    </row>
    <row r="82" spans="1:22" x14ac:dyDescent="0.2">
      <c r="A82" s="103"/>
      <c r="B82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VALUES('USER006','USER006','N','N','N','limsm6@naver.com',PASSWORD(1),'','','','','','','010','1111','0007','','','N','','','',NOW(),'ADMIN');</v>
      </c>
      <c r="C82" s="8" t="s">
        <v>265</v>
      </c>
      <c r="D82" s="8" t="s">
        <v>265</v>
      </c>
      <c r="E82" s="8" t="s">
        <v>252</v>
      </c>
      <c r="F82" s="8" t="s">
        <v>252</v>
      </c>
      <c r="G82" s="8" t="s">
        <v>252</v>
      </c>
      <c r="H82" s="4" t="s">
        <v>266</v>
      </c>
      <c r="I82" s="8" t="s">
        <v>254</v>
      </c>
      <c r="J82" s="16"/>
      <c r="K82" s="16"/>
      <c r="L82" s="2"/>
      <c r="M82" s="2"/>
      <c r="N82" s="2"/>
      <c r="O82" s="2"/>
      <c r="P82" s="12"/>
      <c r="Q82" s="14" t="s">
        <v>594</v>
      </c>
      <c r="R82" s="14" t="s">
        <v>595</v>
      </c>
      <c r="S82" s="14" t="s">
        <v>602</v>
      </c>
      <c r="V82" s="1" t="s">
        <v>572</v>
      </c>
    </row>
    <row r="83" spans="1:22" x14ac:dyDescent="0.2">
      <c r="A83" s="103"/>
      <c r="B83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VALUES('USER007','USER007','N','N','N','limsm7@naver.com',PASSWORD(1),'','','','','','','010','1111','0008','','','N','','','',NOW(),'ADMIN');</v>
      </c>
      <c r="C83" s="8" t="s">
        <v>267</v>
      </c>
      <c r="D83" s="8" t="s">
        <v>267</v>
      </c>
      <c r="E83" s="8" t="s">
        <v>252</v>
      </c>
      <c r="F83" s="8" t="s">
        <v>252</v>
      </c>
      <c r="G83" s="8" t="s">
        <v>252</v>
      </c>
      <c r="H83" s="4" t="s">
        <v>268</v>
      </c>
      <c r="I83" s="8" t="s">
        <v>254</v>
      </c>
      <c r="J83" s="16"/>
      <c r="K83" s="16"/>
      <c r="L83" s="2"/>
      <c r="M83" s="2"/>
      <c r="N83" s="2"/>
      <c r="O83" s="2"/>
      <c r="P83" s="12"/>
      <c r="Q83" s="14" t="s">
        <v>594</v>
      </c>
      <c r="R83" s="14" t="s">
        <v>595</v>
      </c>
      <c r="S83" s="14" t="s">
        <v>603</v>
      </c>
      <c r="V83" s="1" t="s">
        <v>572</v>
      </c>
    </row>
    <row r="84" spans="1:22" x14ac:dyDescent="0.2">
      <c r="A84" s="103"/>
      <c r="B84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VALUES('USER008','USER008','N','N','N','limsm8@naver.com',PASSWORD(1),'','','','','','','010','1111','0009','','','N','','','',NOW(),'ADMIN');</v>
      </c>
      <c r="C84" s="8" t="s">
        <v>269</v>
      </c>
      <c r="D84" s="8" t="s">
        <v>269</v>
      </c>
      <c r="E84" s="8" t="s">
        <v>252</v>
      </c>
      <c r="F84" s="8" t="s">
        <v>252</v>
      </c>
      <c r="G84" s="8" t="s">
        <v>252</v>
      </c>
      <c r="H84" s="4" t="s">
        <v>270</v>
      </c>
      <c r="I84" s="8" t="s">
        <v>254</v>
      </c>
      <c r="J84" s="16"/>
      <c r="K84" s="16"/>
      <c r="L84" s="2"/>
      <c r="M84" s="2"/>
      <c r="N84" s="2"/>
      <c r="O84" s="2"/>
      <c r="P84" s="12"/>
      <c r="Q84" s="14" t="s">
        <v>594</v>
      </c>
      <c r="R84" s="14" t="s">
        <v>595</v>
      </c>
      <c r="S84" s="14" t="s">
        <v>604</v>
      </c>
      <c r="V84" s="1" t="s">
        <v>572</v>
      </c>
    </row>
    <row r="85" spans="1:22" x14ac:dyDescent="0.2">
      <c r="A85" s="103"/>
      <c r="B85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VALUES('USER009','USER009','N','N','N','limsm9@naver.com',PASSWORD(1),'','','','','','','010','1111','0010','','','N','','','',NOW(),'ADMIN');</v>
      </c>
      <c r="C85" s="8" t="s">
        <v>271</v>
      </c>
      <c r="D85" s="8" t="s">
        <v>271</v>
      </c>
      <c r="E85" s="8" t="s">
        <v>252</v>
      </c>
      <c r="F85" s="8" t="s">
        <v>252</v>
      </c>
      <c r="G85" s="8" t="s">
        <v>252</v>
      </c>
      <c r="H85" s="4" t="s">
        <v>272</v>
      </c>
      <c r="I85" s="8" t="s">
        <v>254</v>
      </c>
      <c r="J85" s="16"/>
      <c r="K85" s="16"/>
      <c r="L85" s="2"/>
      <c r="M85" s="2"/>
      <c r="N85" s="2"/>
      <c r="O85" s="2"/>
      <c r="P85" s="12"/>
      <c r="Q85" s="14" t="s">
        <v>594</v>
      </c>
      <c r="R85" s="14" t="s">
        <v>595</v>
      </c>
      <c r="S85" s="14" t="s">
        <v>605</v>
      </c>
      <c r="V85" s="1" t="s">
        <v>572</v>
      </c>
    </row>
    <row r="86" spans="1:22" x14ac:dyDescent="0.2">
      <c r="A86" s="103"/>
      <c r="B86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VALUES('USER010','USER010','N','N','N','limsm10@naver.com',PASSWORD(1),'','','','','','','010','1111','0011','','','N','','','',NOW(),'ADMIN');</v>
      </c>
      <c r="C86" s="8" t="s">
        <v>273</v>
      </c>
      <c r="D86" s="8" t="s">
        <v>273</v>
      </c>
      <c r="E86" s="8" t="s">
        <v>252</v>
      </c>
      <c r="F86" s="8" t="s">
        <v>252</v>
      </c>
      <c r="G86" s="8" t="s">
        <v>252</v>
      </c>
      <c r="H86" s="4" t="s">
        <v>274</v>
      </c>
      <c r="I86" s="8" t="s">
        <v>254</v>
      </c>
      <c r="J86" s="16"/>
      <c r="K86" s="16"/>
      <c r="L86" s="2"/>
      <c r="M86" s="2"/>
      <c r="N86" s="2"/>
      <c r="O86" s="2"/>
      <c r="P86" s="12"/>
      <c r="Q86" s="14" t="s">
        <v>594</v>
      </c>
      <c r="R86" s="14" t="s">
        <v>595</v>
      </c>
      <c r="S86" s="14" t="s">
        <v>606</v>
      </c>
      <c r="V86" s="1" t="s">
        <v>572</v>
      </c>
    </row>
    <row r="87" spans="1:22" x14ac:dyDescent="0.2">
      <c r="A87" s="103"/>
      <c r="B87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VALUES('TEACHER1','TEACHER1','N','N','Y','limsm11@naver.com',PASSWORD(1),'','','','','','','010','1111','0012','','','N','','','',NOW(),'ADMIN');</v>
      </c>
      <c r="C87" s="8" t="s">
        <v>275</v>
      </c>
      <c r="D87" s="8" t="s">
        <v>275</v>
      </c>
      <c r="E87" s="8" t="s">
        <v>252</v>
      </c>
      <c r="F87" s="8" t="s">
        <v>252</v>
      </c>
      <c r="G87" s="8" t="s">
        <v>191</v>
      </c>
      <c r="H87" s="4" t="s">
        <v>276</v>
      </c>
      <c r="I87" s="8" t="s">
        <v>254</v>
      </c>
      <c r="J87" s="16"/>
      <c r="K87" s="16"/>
      <c r="L87" s="2"/>
      <c r="M87" s="2"/>
      <c r="N87" s="2"/>
      <c r="O87" s="2"/>
      <c r="P87" s="12"/>
      <c r="Q87" s="14" t="s">
        <v>594</v>
      </c>
      <c r="R87" s="14" t="s">
        <v>595</v>
      </c>
      <c r="S87" s="14" t="s">
        <v>607</v>
      </c>
      <c r="V87" s="1" t="s">
        <v>572</v>
      </c>
    </row>
    <row r="88" spans="1:22" x14ac:dyDescent="0.2">
      <c r="A88" s="103"/>
      <c r="B88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VALUES('TEACHER2','TEACHER2','N','N','Y','limsm12@naver.com',PASSWORD(1),'','','','','','','010','1111','0013','','','N','','','',NOW(),'ADMIN');</v>
      </c>
      <c r="C88" s="8" t="s">
        <v>277</v>
      </c>
      <c r="D88" s="8" t="s">
        <v>277</v>
      </c>
      <c r="E88" s="8" t="s">
        <v>252</v>
      </c>
      <c r="F88" s="8" t="s">
        <v>252</v>
      </c>
      <c r="G88" s="8" t="s">
        <v>191</v>
      </c>
      <c r="H88" s="4" t="s">
        <v>278</v>
      </c>
      <c r="I88" s="8" t="s">
        <v>254</v>
      </c>
      <c r="J88" s="16"/>
      <c r="K88" s="16"/>
      <c r="L88" s="2"/>
      <c r="M88" s="2"/>
      <c r="N88" s="2"/>
      <c r="O88" s="2"/>
      <c r="P88" s="12"/>
      <c r="Q88" s="14" t="s">
        <v>594</v>
      </c>
      <c r="R88" s="14" t="s">
        <v>595</v>
      </c>
      <c r="S88" s="14" t="s">
        <v>608</v>
      </c>
      <c r="V88" s="1" t="s">
        <v>572</v>
      </c>
    </row>
    <row r="89" spans="1:22" x14ac:dyDescent="0.2">
      <c r="A89" s="103"/>
      <c r="B89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VALUES('TEACHER3','TEACHER3','N','N','Y','limsm13@naver.com',PASSWORD(1),'','','','','','','010','1111','0014','','','N','','','',NOW(),'ADMIN');</v>
      </c>
      <c r="C89" s="8" t="s">
        <v>279</v>
      </c>
      <c r="D89" s="8" t="s">
        <v>279</v>
      </c>
      <c r="E89" s="8" t="s">
        <v>252</v>
      </c>
      <c r="F89" s="8" t="s">
        <v>252</v>
      </c>
      <c r="G89" s="8" t="s">
        <v>191</v>
      </c>
      <c r="H89" s="4" t="s">
        <v>280</v>
      </c>
      <c r="I89" s="8" t="s">
        <v>254</v>
      </c>
      <c r="J89" s="16"/>
      <c r="K89" s="16"/>
      <c r="L89" s="2"/>
      <c r="M89" s="2"/>
      <c r="N89" s="2"/>
      <c r="O89" s="2"/>
      <c r="P89" s="12"/>
      <c r="Q89" s="14" t="s">
        <v>594</v>
      </c>
      <c r="R89" s="14" t="s">
        <v>595</v>
      </c>
      <c r="S89" s="14" t="s">
        <v>609</v>
      </c>
      <c r="V89" s="1" t="s">
        <v>572</v>
      </c>
    </row>
    <row r="90" spans="1:22" x14ac:dyDescent="0.2">
      <c r="A90" s="103"/>
      <c r="B90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VALUES('TEACHER4','TEACHER4','N','N','Y','limsm14@naver.com',PASSWORD(1),'','','','','','','010','1111','0015','','','N','','','',NOW(),'ADMIN');</v>
      </c>
      <c r="C90" s="8" t="s">
        <v>281</v>
      </c>
      <c r="D90" s="8" t="s">
        <v>281</v>
      </c>
      <c r="E90" s="8" t="s">
        <v>252</v>
      </c>
      <c r="F90" s="8" t="s">
        <v>252</v>
      </c>
      <c r="G90" s="8" t="s">
        <v>191</v>
      </c>
      <c r="H90" s="4" t="s">
        <v>282</v>
      </c>
      <c r="I90" s="8" t="s">
        <v>254</v>
      </c>
      <c r="J90" s="16"/>
      <c r="K90" s="16"/>
      <c r="L90" s="2"/>
      <c r="M90" s="2"/>
      <c r="N90" s="2"/>
      <c r="O90" s="2"/>
      <c r="P90" s="12"/>
      <c r="Q90" s="14" t="s">
        <v>594</v>
      </c>
      <c r="R90" s="14" t="s">
        <v>595</v>
      </c>
      <c r="S90" s="14" t="s">
        <v>610</v>
      </c>
      <c r="V90" s="1" t="s">
        <v>572</v>
      </c>
    </row>
    <row r="91" spans="1:22" x14ac:dyDescent="0.2">
      <c r="A91" s="103"/>
      <c r="B91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VALUES('TEACHER5','TEACHER5','N','N','Y','limsm15@naver.com',PASSWORD(1),'','','','','','','010','1111','0016','','','N','','','',NOW(),'ADMIN');</v>
      </c>
      <c r="C91" s="8" t="s">
        <v>283</v>
      </c>
      <c r="D91" s="8" t="s">
        <v>283</v>
      </c>
      <c r="E91" s="8" t="s">
        <v>252</v>
      </c>
      <c r="F91" s="8" t="s">
        <v>252</v>
      </c>
      <c r="G91" s="8" t="s">
        <v>191</v>
      </c>
      <c r="H91" s="4" t="s">
        <v>284</v>
      </c>
      <c r="I91" s="8" t="s">
        <v>254</v>
      </c>
      <c r="J91" s="16"/>
      <c r="K91" s="16"/>
      <c r="L91" s="2"/>
      <c r="M91" s="2"/>
      <c r="N91" s="2"/>
      <c r="O91" s="2"/>
      <c r="P91" s="12"/>
      <c r="Q91" s="14" t="s">
        <v>594</v>
      </c>
      <c r="R91" s="14" t="s">
        <v>595</v>
      </c>
      <c r="S91" s="14" t="s">
        <v>611</v>
      </c>
      <c r="V91" s="1" t="s">
        <v>572</v>
      </c>
    </row>
    <row r="92" spans="1:22" x14ac:dyDescent="0.2">
      <c r="A92" s="103"/>
      <c r="B92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VALUES('TEACHER6','TEACHER6','N','N','Y','limsm16@naver.com',PASSWORD(1),'','','','','','','010','1111','0017','','','N','','','',NOW(),'ADMIN');</v>
      </c>
      <c r="C92" s="8" t="s">
        <v>285</v>
      </c>
      <c r="D92" s="8" t="s">
        <v>285</v>
      </c>
      <c r="E92" s="8" t="s">
        <v>252</v>
      </c>
      <c r="F92" s="8" t="s">
        <v>252</v>
      </c>
      <c r="G92" s="8" t="s">
        <v>191</v>
      </c>
      <c r="H92" s="4" t="s">
        <v>286</v>
      </c>
      <c r="I92" s="8" t="s">
        <v>254</v>
      </c>
      <c r="J92" s="16"/>
      <c r="K92" s="16"/>
      <c r="L92" s="2"/>
      <c r="M92" s="2"/>
      <c r="N92" s="2"/>
      <c r="O92" s="2"/>
      <c r="P92" s="12"/>
      <c r="Q92" s="14" t="s">
        <v>594</v>
      </c>
      <c r="R92" s="14" t="s">
        <v>595</v>
      </c>
      <c r="S92" s="14" t="s">
        <v>612</v>
      </c>
      <c r="V92" s="1" t="s">
        <v>572</v>
      </c>
    </row>
    <row r="93" spans="1:22" x14ac:dyDescent="0.2">
      <c r="A93" s="103"/>
      <c r="B93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VALUES('TEACHER7','TEACHER7','N','N','Y','limsm17@naver.com',PASSWORD(1),'','','','','','','010','1111','0018','','','N','','','',NOW(),'ADMIN');</v>
      </c>
      <c r="C93" s="8" t="s">
        <v>287</v>
      </c>
      <c r="D93" s="8" t="s">
        <v>287</v>
      </c>
      <c r="E93" s="8" t="s">
        <v>252</v>
      </c>
      <c r="F93" s="8" t="s">
        <v>252</v>
      </c>
      <c r="G93" s="8" t="s">
        <v>191</v>
      </c>
      <c r="H93" s="4" t="s">
        <v>288</v>
      </c>
      <c r="I93" s="8" t="s">
        <v>254</v>
      </c>
      <c r="L93" s="1"/>
      <c r="M93" s="1"/>
      <c r="N93" s="1"/>
      <c r="P93" s="14"/>
      <c r="Q93" s="14" t="s">
        <v>594</v>
      </c>
      <c r="R93" s="14" t="s">
        <v>595</v>
      </c>
      <c r="S93" s="14" t="s">
        <v>613</v>
      </c>
      <c r="V93" s="1" t="s">
        <v>572</v>
      </c>
    </row>
    <row r="94" spans="1:22" x14ac:dyDescent="0.2">
      <c r="A94" s="103"/>
      <c r="B94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VALUES('TEACHER8','TEACHER8','N','N','Y','limsm18@naver.com',PASSWORD(1),'','','','','','','010','1111','0019','','','N','','','',NOW(),'ADMIN');</v>
      </c>
      <c r="C94" s="8" t="s">
        <v>289</v>
      </c>
      <c r="D94" s="8" t="s">
        <v>289</v>
      </c>
      <c r="E94" s="8" t="s">
        <v>252</v>
      </c>
      <c r="F94" s="8" t="s">
        <v>252</v>
      </c>
      <c r="G94" s="8" t="s">
        <v>191</v>
      </c>
      <c r="H94" s="4" t="s">
        <v>290</v>
      </c>
      <c r="I94" s="8" t="s">
        <v>254</v>
      </c>
      <c r="L94" s="1"/>
      <c r="M94" s="1"/>
      <c r="N94" s="1"/>
      <c r="P94" s="14"/>
      <c r="Q94" s="14" t="s">
        <v>594</v>
      </c>
      <c r="R94" s="14" t="s">
        <v>595</v>
      </c>
      <c r="S94" s="14" t="s">
        <v>614</v>
      </c>
      <c r="V94" s="1" t="s">
        <v>572</v>
      </c>
    </row>
    <row r="95" spans="1:22" x14ac:dyDescent="0.2">
      <c r="A95" s="103"/>
      <c r="B95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VALUES('TEACHER9','TEACHER9','N','N','Y','limsm19@naver.com',PASSWORD(1),'','','','','','','010','1111','0020','','','N','','','',NOW(),'ADMIN');</v>
      </c>
      <c r="C95" s="8" t="s">
        <v>291</v>
      </c>
      <c r="D95" s="8" t="s">
        <v>291</v>
      </c>
      <c r="E95" s="8" t="s">
        <v>252</v>
      </c>
      <c r="F95" s="8" t="s">
        <v>252</v>
      </c>
      <c r="G95" s="8" t="s">
        <v>191</v>
      </c>
      <c r="H95" s="4" t="s">
        <v>292</v>
      </c>
      <c r="I95" s="8" t="s">
        <v>254</v>
      </c>
      <c r="L95" s="1"/>
      <c r="M95" s="1"/>
      <c r="N95" s="1"/>
      <c r="P95" s="14"/>
      <c r="Q95" s="14" t="s">
        <v>594</v>
      </c>
      <c r="R95" s="14" t="s">
        <v>595</v>
      </c>
      <c r="S95" s="14" t="s">
        <v>615</v>
      </c>
      <c r="V95" s="1" t="s">
        <v>572</v>
      </c>
    </row>
    <row r="96" spans="1:22" x14ac:dyDescent="0.2">
      <c r="A96" s="103"/>
      <c r="B96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VALUES('TEACHER10','TEACHER10','N','N','Y','limsm20@naver.com',PASSWORD(1),'','','','','','','010','1111','0021','','','N','','','',NOW(),'ADMIN');</v>
      </c>
      <c r="C96" s="8" t="s">
        <v>293</v>
      </c>
      <c r="D96" s="8" t="s">
        <v>293</v>
      </c>
      <c r="E96" s="8" t="s">
        <v>252</v>
      </c>
      <c r="F96" s="8" t="s">
        <v>252</v>
      </c>
      <c r="G96" s="8" t="s">
        <v>191</v>
      </c>
      <c r="H96" s="4" t="s">
        <v>294</v>
      </c>
      <c r="I96" s="8" t="s">
        <v>254</v>
      </c>
      <c r="L96" s="1"/>
      <c r="M96" s="1"/>
      <c r="N96" s="1"/>
      <c r="P96" s="14"/>
      <c r="Q96" s="14" t="s">
        <v>594</v>
      </c>
      <c r="R96" s="14" t="s">
        <v>595</v>
      </c>
      <c r="S96" s="14" t="s">
        <v>616</v>
      </c>
      <c r="V96" s="1" t="s">
        <v>572</v>
      </c>
    </row>
    <row r="97" spans="1:22" x14ac:dyDescent="0.2">
      <c r="A97" s="103"/>
      <c r="B97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VALUES('TUTOR1','TUTOR1','N','Y','N','limsm21@naver.com',PASSWORD(1),'','','','','','','010','1111','0022','','','N','','','',NOW(),'ADMIN');</v>
      </c>
      <c r="C97" s="8" t="s">
        <v>295</v>
      </c>
      <c r="D97" s="8" t="s">
        <v>295</v>
      </c>
      <c r="E97" s="8" t="s">
        <v>252</v>
      </c>
      <c r="F97" s="8" t="s">
        <v>191</v>
      </c>
      <c r="G97" s="8" t="s">
        <v>252</v>
      </c>
      <c r="H97" s="4" t="s">
        <v>296</v>
      </c>
      <c r="I97" s="8" t="s">
        <v>254</v>
      </c>
      <c r="L97" s="1"/>
      <c r="M97" s="1"/>
      <c r="N97" s="1"/>
      <c r="P97" s="14"/>
      <c r="Q97" s="14" t="s">
        <v>594</v>
      </c>
      <c r="R97" s="14" t="s">
        <v>595</v>
      </c>
      <c r="S97" s="14" t="s">
        <v>617</v>
      </c>
      <c r="V97" s="1" t="s">
        <v>572</v>
      </c>
    </row>
    <row r="98" spans="1:22" x14ac:dyDescent="0.2">
      <c r="A98" s="103"/>
      <c r="B98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VALUES('TUTOR2','TUTOR2','N','Y','N','limsm22@naver.com',PASSWORD(1),'','','','','','','010','1111','0023','','','N','','','',NOW(),'ADMIN');</v>
      </c>
      <c r="C98" s="8" t="s">
        <v>297</v>
      </c>
      <c r="D98" s="8" t="s">
        <v>297</v>
      </c>
      <c r="E98" s="8" t="s">
        <v>252</v>
      </c>
      <c r="F98" s="8" t="s">
        <v>191</v>
      </c>
      <c r="G98" s="8" t="s">
        <v>252</v>
      </c>
      <c r="H98" s="4" t="s">
        <v>298</v>
      </c>
      <c r="I98" s="8" t="s">
        <v>254</v>
      </c>
      <c r="L98" s="1"/>
      <c r="M98" s="1"/>
      <c r="N98" s="1"/>
      <c r="P98" s="14"/>
      <c r="Q98" s="14" t="s">
        <v>594</v>
      </c>
      <c r="R98" s="14" t="s">
        <v>595</v>
      </c>
      <c r="S98" s="14" t="s">
        <v>618</v>
      </c>
      <c r="V98" s="1" t="s">
        <v>572</v>
      </c>
    </row>
    <row r="99" spans="1:22" x14ac:dyDescent="0.2">
      <c r="A99" s="103"/>
      <c r="B99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VALUES('TUTOR3','TUTOR3','N','Y','N','limsm23@naver.com',PASSWORD(1),'','','','','','','010','1111','0024','','','N','','','',NOW(),'ADMIN');</v>
      </c>
      <c r="C99" s="8" t="s">
        <v>299</v>
      </c>
      <c r="D99" s="8" t="s">
        <v>299</v>
      </c>
      <c r="E99" s="8" t="s">
        <v>252</v>
      </c>
      <c r="F99" s="8" t="s">
        <v>191</v>
      </c>
      <c r="G99" s="8" t="s">
        <v>252</v>
      </c>
      <c r="H99" s="4" t="s">
        <v>300</v>
      </c>
      <c r="I99" s="8" t="s">
        <v>254</v>
      </c>
      <c r="L99" s="1"/>
      <c r="M99" s="1"/>
      <c r="N99" s="1"/>
      <c r="P99" s="14"/>
      <c r="Q99" s="14" t="s">
        <v>594</v>
      </c>
      <c r="R99" s="14" t="s">
        <v>595</v>
      </c>
      <c r="S99" s="14" t="s">
        <v>619</v>
      </c>
      <c r="V99" s="1" t="s">
        <v>572</v>
      </c>
    </row>
    <row r="100" spans="1:22" x14ac:dyDescent="0.2">
      <c r="A100" s="103"/>
      <c r="B100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VALUES('TUTOR4','TUTOR4','N','Y','N','limsm24@naver.com',PASSWORD(1),'','','','','','','010','1111','0025','','COMP1','N','','','',NOW(),'ADMIN');</v>
      </c>
      <c r="C100" s="8" t="s">
        <v>301</v>
      </c>
      <c r="D100" s="8" t="s">
        <v>301</v>
      </c>
      <c r="E100" s="8" t="s">
        <v>252</v>
      </c>
      <c r="F100" s="8" t="s">
        <v>191</v>
      </c>
      <c r="G100" s="8" t="s">
        <v>252</v>
      </c>
      <c r="H100" s="4" t="s">
        <v>302</v>
      </c>
      <c r="I100" s="8" t="s">
        <v>254</v>
      </c>
      <c r="L100" s="1"/>
      <c r="M100" s="1"/>
      <c r="N100" s="1"/>
      <c r="P100" s="14"/>
      <c r="Q100" s="14" t="s">
        <v>594</v>
      </c>
      <c r="R100" s="14" t="s">
        <v>595</v>
      </c>
      <c r="S100" s="14" t="s">
        <v>620</v>
      </c>
      <c r="U100" s="1" t="s">
        <v>591</v>
      </c>
      <c r="V100" s="1" t="s">
        <v>572</v>
      </c>
    </row>
    <row r="101" spans="1:22" x14ac:dyDescent="0.2">
      <c r="A101" s="103"/>
      <c r="B101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VALUES('TUTOR5','TUTOR5','N','Y','N','limsm25@naver.com',PASSWORD(1),'','','','','','','010','1111','0026','','COMP2','N','','','',NOW(),'ADMIN');</v>
      </c>
      <c r="C101" s="8" t="s">
        <v>303</v>
      </c>
      <c r="D101" s="8" t="s">
        <v>303</v>
      </c>
      <c r="E101" s="8" t="s">
        <v>252</v>
      </c>
      <c r="F101" s="8" t="s">
        <v>191</v>
      </c>
      <c r="G101" s="8" t="s">
        <v>252</v>
      </c>
      <c r="H101" s="4" t="s">
        <v>304</v>
      </c>
      <c r="I101" s="8" t="s">
        <v>254</v>
      </c>
      <c r="L101" s="1"/>
      <c r="M101" s="1"/>
      <c r="N101" s="1"/>
      <c r="P101" s="14"/>
      <c r="Q101" s="14" t="s">
        <v>594</v>
      </c>
      <c r="R101" s="14" t="s">
        <v>595</v>
      </c>
      <c r="S101" s="14" t="s">
        <v>621</v>
      </c>
      <c r="U101" s="1" t="s">
        <v>592</v>
      </c>
      <c r="V101" s="1" t="s">
        <v>572</v>
      </c>
    </row>
    <row r="102" spans="1:22" x14ac:dyDescent="0.2">
      <c r="A102" s="103"/>
      <c r="B102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VALUES('TUTOR6','TUTOR6','N','Y','N','limsm26@naver.com',PASSWORD(1),'','','','','','','010','1111','0027','','COMP3','N','','','',NOW(),'ADMIN');</v>
      </c>
      <c r="C102" s="8" t="s">
        <v>305</v>
      </c>
      <c r="D102" s="8" t="s">
        <v>305</v>
      </c>
      <c r="E102" s="8" t="s">
        <v>252</v>
      </c>
      <c r="F102" s="8" t="s">
        <v>191</v>
      </c>
      <c r="G102" s="8" t="s">
        <v>252</v>
      </c>
      <c r="H102" s="4" t="s">
        <v>306</v>
      </c>
      <c r="I102" s="8" t="s">
        <v>254</v>
      </c>
      <c r="L102" s="1"/>
      <c r="M102" s="1"/>
      <c r="N102" s="1"/>
      <c r="P102" s="14"/>
      <c r="Q102" s="14" t="s">
        <v>594</v>
      </c>
      <c r="R102" s="14" t="s">
        <v>595</v>
      </c>
      <c r="S102" s="14" t="s">
        <v>622</v>
      </c>
      <c r="U102" s="1" t="s">
        <v>593</v>
      </c>
      <c r="V102" s="1" t="s">
        <v>572</v>
      </c>
    </row>
    <row r="103" spans="1:22" x14ac:dyDescent="0.2">
      <c r="A103" s="103"/>
      <c r="B103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VALUES('TUTOR7','TUTOR7','N','Y','N','limsm27@naver.com',PASSWORD(1),'','','','','','','010','1111','0028','','','N','','','',NOW(),'ADMIN');</v>
      </c>
      <c r="C103" s="8" t="s">
        <v>307</v>
      </c>
      <c r="D103" s="8" t="s">
        <v>307</v>
      </c>
      <c r="E103" s="8" t="s">
        <v>252</v>
      </c>
      <c r="F103" s="8" t="s">
        <v>191</v>
      </c>
      <c r="G103" s="8" t="s">
        <v>252</v>
      </c>
      <c r="H103" s="4" t="s">
        <v>308</v>
      </c>
      <c r="I103" s="8" t="s">
        <v>254</v>
      </c>
      <c r="L103" s="1"/>
      <c r="M103" s="1"/>
      <c r="N103" s="1"/>
      <c r="P103" s="14"/>
      <c r="Q103" s="14" t="s">
        <v>594</v>
      </c>
      <c r="R103" s="14" t="s">
        <v>595</v>
      </c>
      <c r="S103" s="14" t="s">
        <v>623</v>
      </c>
      <c r="V103" s="1" t="s">
        <v>572</v>
      </c>
    </row>
    <row r="104" spans="1:22" x14ac:dyDescent="0.2">
      <c r="A104" s="103"/>
      <c r="B104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VALUES('TUTOR8','TUTOR8','N','Y','N','limsm28@naver.com',PASSWORD(1),'','','','','','','010','1111','0029','','','N','','','',NOW(),'ADMIN');</v>
      </c>
      <c r="C104" s="8" t="s">
        <v>309</v>
      </c>
      <c r="D104" s="8" t="s">
        <v>309</v>
      </c>
      <c r="E104" s="8" t="s">
        <v>252</v>
      </c>
      <c r="F104" s="8" t="s">
        <v>191</v>
      </c>
      <c r="G104" s="8" t="s">
        <v>252</v>
      </c>
      <c r="H104" s="4" t="s">
        <v>310</v>
      </c>
      <c r="I104" s="8" t="s">
        <v>254</v>
      </c>
      <c r="L104" s="1"/>
      <c r="M104" s="1"/>
      <c r="N104" s="1"/>
      <c r="P104" s="14"/>
      <c r="Q104" s="14" t="s">
        <v>594</v>
      </c>
      <c r="R104" s="14" t="s">
        <v>595</v>
      </c>
      <c r="S104" s="14" t="s">
        <v>624</v>
      </c>
      <c r="V104" s="1" t="s">
        <v>572</v>
      </c>
    </row>
    <row r="105" spans="1:22" x14ac:dyDescent="0.2">
      <c r="A105" s="103"/>
      <c r="B105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VALUES('TUTOR9','TUTOR9','N','Y','N','limsm29@naver.com',PASSWORD(1),'','','','','','','010','1111','0030','','','N','','','',NOW(),'ADMIN');</v>
      </c>
      <c r="C105" s="8" t="s">
        <v>311</v>
      </c>
      <c r="D105" s="8" t="s">
        <v>311</v>
      </c>
      <c r="E105" s="8" t="s">
        <v>252</v>
      </c>
      <c r="F105" s="8" t="s">
        <v>191</v>
      </c>
      <c r="G105" s="8" t="s">
        <v>252</v>
      </c>
      <c r="H105" s="4" t="s">
        <v>312</v>
      </c>
      <c r="I105" s="8" t="s">
        <v>254</v>
      </c>
      <c r="L105" s="1"/>
      <c r="M105" s="1"/>
      <c r="N105" s="1"/>
      <c r="P105" s="14"/>
      <c r="Q105" s="14" t="s">
        <v>594</v>
      </c>
      <c r="R105" s="14" t="s">
        <v>595</v>
      </c>
      <c r="S105" s="14" t="s">
        <v>625</v>
      </c>
      <c r="V105" s="1" t="s">
        <v>572</v>
      </c>
    </row>
    <row r="106" spans="1:22" x14ac:dyDescent="0.2">
      <c r="A106" s="103"/>
      <c r="B106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VALUES('TUTOR10','TUTOR10','N','Y','N','limsm30@naver.com',PASSWORD(1),'','','','','','','010','1111','0031','','','N','','','',NOW(),'ADMIN');</v>
      </c>
      <c r="C106" s="8" t="s">
        <v>313</v>
      </c>
      <c r="D106" s="8" t="s">
        <v>313</v>
      </c>
      <c r="E106" s="8" t="s">
        <v>252</v>
      </c>
      <c r="F106" s="8" t="s">
        <v>191</v>
      </c>
      <c r="G106" s="8" t="s">
        <v>252</v>
      </c>
      <c r="H106" s="4" t="s">
        <v>314</v>
      </c>
      <c r="I106" s="8" t="s">
        <v>254</v>
      </c>
      <c r="L106" s="1"/>
      <c r="M106" s="1"/>
      <c r="N106" s="1"/>
      <c r="P106" s="14"/>
      <c r="Q106" s="14" t="s">
        <v>594</v>
      </c>
      <c r="R106" s="14" t="s">
        <v>595</v>
      </c>
      <c r="S106" s="14" t="s">
        <v>626</v>
      </c>
      <c r="V106" s="1" t="s">
        <v>572</v>
      </c>
    </row>
    <row r="107" spans="1:22" x14ac:dyDescent="0.2">
      <c r="A107" s="103"/>
      <c r="B107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VALUES('COMP_T_1','COMP_T_1','N','Y','N','limsm30@naver.com',PASSWORD(1),'','','','','','','010','1111','0032','','COMP1','N','','','',NOW(),'ADMIN');</v>
      </c>
      <c r="C107" s="4" t="s">
        <v>397</v>
      </c>
      <c r="D107" s="4" t="s">
        <v>397</v>
      </c>
      <c r="E107" s="8" t="s">
        <v>252</v>
      </c>
      <c r="F107" s="8" t="s">
        <v>191</v>
      </c>
      <c r="G107" s="8" t="s">
        <v>252</v>
      </c>
      <c r="H107" s="4" t="s">
        <v>314</v>
      </c>
      <c r="I107" s="8" t="s">
        <v>254</v>
      </c>
      <c r="L107" s="1"/>
      <c r="M107" s="1"/>
      <c r="N107" s="1"/>
      <c r="P107" s="14"/>
      <c r="Q107" s="14" t="s">
        <v>594</v>
      </c>
      <c r="R107" s="14" t="s">
        <v>595</v>
      </c>
      <c r="S107" s="14" t="s">
        <v>627</v>
      </c>
      <c r="U107" s="4" t="s">
        <v>395</v>
      </c>
      <c r="V107" s="1" t="s">
        <v>572</v>
      </c>
    </row>
    <row r="108" spans="1:22" x14ac:dyDescent="0.2">
      <c r="A108" s="103"/>
      <c r="B108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VALUES('COMP_T_2','COMP_T_2','N','Y','N','limsm30@naver.com',PASSWORD(1),'','','','','','','010','1111','0033','','COMP2','N','','','',NOW(),'ADMIN');</v>
      </c>
      <c r="C108" s="4" t="s">
        <v>399</v>
      </c>
      <c r="D108" s="4" t="s">
        <v>399</v>
      </c>
      <c r="E108" s="8" t="s">
        <v>252</v>
      </c>
      <c r="F108" s="8" t="s">
        <v>191</v>
      </c>
      <c r="G108" s="8" t="s">
        <v>252</v>
      </c>
      <c r="H108" s="4" t="s">
        <v>314</v>
      </c>
      <c r="I108" s="8" t="s">
        <v>254</v>
      </c>
      <c r="L108" s="1"/>
      <c r="M108" s="1"/>
      <c r="N108" s="1"/>
      <c r="P108" s="14"/>
      <c r="Q108" s="14" t="s">
        <v>594</v>
      </c>
      <c r="R108" s="14" t="s">
        <v>595</v>
      </c>
      <c r="S108" s="14" t="s">
        <v>628</v>
      </c>
      <c r="U108" s="4" t="s">
        <v>377</v>
      </c>
      <c r="V108" s="1" t="s">
        <v>572</v>
      </c>
    </row>
    <row r="109" spans="1:22" x14ac:dyDescent="0.2">
      <c r="A109" s="103"/>
      <c r="B109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VALUES('COMP_T_3','COMP_T_3','N','Y','N','limsm30@naver.com',PASSWORD(1),'','','','','','','010','1111','0034','','COMP3','N','','','',NOW(),'ADMIN');</v>
      </c>
      <c r="C109" s="4" t="s">
        <v>400</v>
      </c>
      <c r="D109" s="4" t="s">
        <v>400</v>
      </c>
      <c r="E109" s="8" t="s">
        <v>252</v>
      </c>
      <c r="F109" s="8" t="s">
        <v>191</v>
      </c>
      <c r="G109" s="8" t="s">
        <v>252</v>
      </c>
      <c r="H109" s="4" t="s">
        <v>314</v>
      </c>
      <c r="I109" s="8" t="s">
        <v>254</v>
      </c>
      <c r="L109" s="1"/>
      <c r="M109" s="1"/>
      <c r="N109" s="1"/>
      <c r="P109" s="14"/>
      <c r="Q109" s="14" t="s">
        <v>594</v>
      </c>
      <c r="R109" s="14" t="s">
        <v>595</v>
      </c>
      <c r="S109" s="14" t="s">
        <v>629</v>
      </c>
      <c r="U109" s="4" t="s">
        <v>378</v>
      </c>
      <c r="V109" s="1" t="s">
        <v>572</v>
      </c>
    </row>
    <row r="110" spans="1:22" x14ac:dyDescent="0.2">
      <c r="A110" s="103"/>
      <c r="B110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VALUES('COMP_T_4','COMP_T_4','N','Y','N','limsm30@naver.com',PASSWORD(1),'','','','','','','010','1111','0035','','COMP4','N','','','',NOW(),'ADMIN');</v>
      </c>
      <c r="C110" s="4" t="s">
        <v>401</v>
      </c>
      <c r="D110" s="4" t="s">
        <v>401</v>
      </c>
      <c r="E110" s="8" t="s">
        <v>252</v>
      </c>
      <c r="F110" s="8" t="s">
        <v>191</v>
      </c>
      <c r="G110" s="8" t="s">
        <v>252</v>
      </c>
      <c r="H110" s="4" t="s">
        <v>314</v>
      </c>
      <c r="I110" s="8" t="s">
        <v>254</v>
      </c>
      <c r="L110" s="1"/>
      <c r="M110" s="1"/>
      <c r="N110" s="1"/>
      <c r="P110" s="14"/>
      <c r="Q110" s="14" t="s">
        <v>594</v>
      </c>
      <c r="R110" s="14" t="s">
        <v>595</v>
      </c>
      <c r="S110" s="14" t="s">
        <v>630</v>
      </c>
      <c r="U110" s="4" t="s">
        <v>379</v>
      </c>
      <c r="V110" s="1" t="s">
        <v>572</v>
      </c>
    </row>
    <row r="111" spans="1:22" x14ac:dyDescent="0.2">
      <c r="A111" s="103"/>
      <c r="B111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VALUES('COMP_T_5','COMP_T_5','N','Y','N','limsm30@naver.com',PASSWORD(1),'','','','','','','010','1111','0036','','COMP5','N','','','',NOW(),'ADMIN');</v>
      </c>
      <c r="C111" s="4" t="s">
        <v>402</v>
      </c>
      <c r="D111" s="4" t="s">
        <v>402</v>
      </c>
      <c r="E111" s="8" t="s">
        <v>252</v>
      </c>
      <c r="F111" s="8" t="s">
        <v>191</v>
      </c>
      <c r="G111" s="8" t="s">
        <v>252</v>
      </c>
      <c r="H111" s="4" t="s">
        <v>314</v>
      </c>
      <c r="I111" s="8" t="s">
        <v>254</v>
      </c>
      <c r="L111" s="1"/>
      <c r="M111" s="1"/>
      <c r="N111" s="1"/>
      <c r="P111" s="14"/>
      <c r="Q111" s="14" t="s">
        <v>594</v>
      </c>
      <c r="R111" s="14" t="s">
        <v>595</v>
      </c>
      <c r="S111" s="14" t="s">
        <v>631</v>
      </c>
      <c r="U111" s="4" t="s">
        <v>380</v>
      </c>
      <c r="V111" s="1" t="s">
        <v>572</v>
      </c>
    </row>
    <row r="112" spans="1:22" x14ac:dyDescent="0.2">
      <c r="A112" s="103"/>
      <c r="B112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VALUES('COMP_T_6','COMP_T_6','N','Y','N','limsm30@naver.com',PASSWORD(1),'','','','','','','010','1111','0037','','COMP6','N','','','',NOW(),'ADMIN');</v>
      </c>
      <c r="C112" s="4" t="s">
        <v>403</v>
      </c>
      <c r="D112" s="4" t="s">
        <v>403</v>
      </c>
      <c r="E112" s="8" t="s">
        <v>252</v>
      </c>
      <c r="F112" s="8" t="s">
        <v>191</v>
      </c>
      <c r="G112" s="8" t="s">
        <v>252</v>
      </c>
      <c r="H112" s="4" t="s">
        <v>314</v>
      </c>
      <c r="I112" s="8" t="s">
        <v>254</v>
      </c>
      <c r="L112" s="1"/>
      <c r="M112" s="1"/>
      <c r="N112" s="1"/>
      <c r="P112" s="14"/>
      <c r="Q112" s="14" t="s">
        <v>594</v>
      </c>
      <c r="R112" s="14" t="s">
        <v>595</v>
      </c>
      <c r="S112" s="14" t="s">
        <v>632</v>
      </c>
      <c r="U112" s="4" t="s">
        <v>381</v>
      </c>
      <c r="V112" s="1" t="s">
        <v>572</v>
      </c>
    </row>
    <row r="113" spans="1:22" x14ac:dyDescent="0.2">
      <c r="A113" s="103"/>
      <c r="B113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VALUES('COMP_T_7','COMP_T_7','N','Y','N','limsm30@naver.com',PASSWORD(1),'','','','','','','010','1111','0038','','COMP7','N','','','',NOW(),'ADMIN');</v>
      </c>
      <c r="C113" s="4" t="s">
        <v>404</v>
      </c>
      <c r="D113" s="4" t="s">
        <v>404</v>
      </c>
      <c r="E113" s="8" t="s">
        <v>252</v>
      </c>
      <c r="F113" s="8" t="s">
        <v>191</v>
      </c>
      <c r="G113" s="8" t="s">
        <v>252</v>
      </c>
      <c r="H113" s="4" t="s">
        <v>314</v>
      </c>
      <c r="I113" s="8" t="s">
        <v>254</v>
      </c>
      <c r="L113" s="1"/>
      <c r="M113" s="1"/>
      <c r="N113" s="1"/>
      <c r="P113" s="14"/>
      <c r="Q113" s="14" t="s">
        <v>594</v>
      </c>
      <c r="R113" s="14" t="s">
        <v>595</v>
      </c>
      <c r="S113" s="14" t="s">
        <v>633</v>
      </c>
      <c r="U113" s="4" t="s">
        <v>382</v>
      </c>
      <c r="V113" s="1" t="s">
        <v>572</v>
      </c>
    </row>
    <row r="114" spans="1:22" x14ac:dyDescent="0.2">
      <c r="A114" s="103"/>
      <c r="B114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VALUES('COMP_T_8','COMP_T_8','N','Y','N','limsm30@naver.com',PASSWORD(1),'','','','','','','010','1111','0039','','COMP8','N','','','',NOW(),'ADMIN');</v>
      </c>
      <c r="C114" s="4" t="s">
        <v>405</v>
      </c>
      <c r="D114" s="4" t="s">
        <v>405</v>
      </c>
      <c r="E114" s="8" t="s">
        <v>252</v>
      </c>
      <c r="F114" s="8" t="s">
        <v>191</v>
      </c>
      <c r="G114" s="8" t="s">
        <v>252</v>
      </c>
      <c r="H114" s="4" t="s">
        <v>314</v>
      </c>
      <c r="I114" s="8" t="s">
        <v>254</v>
      </c>
      <c r="L114" s="1"/>
      <c r="M114" s="1"/>
      <c r="N114" s="1"/>
      <c r="P114" s="14"/>
      <c r="Q114" s="14" t="s">
        <v>594</v>
      </c>
      <c r="R114" s="14" t="s">
        <v>595</v>
      </c>
      <c r="S114" s="14" t="s">
        <v>634</v>
      </c>
      <c r="U114" s="4" t="s">
        <v>383</v>
      </c>
      <c r="V114" s="1" t="s">
        <v>572</v>
      </c>
    </row>
    <row r="115" spans="1:22" x14ac:dyDescent="0.2">
      <c r="A115" s="103"/>
      <c r="B115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VALUES('COMP_T_9','COMP_T_9','N','Y','N','limsm30@naver.com',PASSWORD(1),'','','','','','','010','1111','0040','','COMP9','N','','','',NOW(),'ADMIN');</v>
      </c>
      <c r="C115" s="4" t="s">
        <v>406</v>
      </c>
      <c r="D115" s="4" t="s">
        <v>406</v>
      </c>
      <c r="E115" s="8" t="s">
        <v>252</v>
      </c>
      <c r="F115" s="8" t="s">
        <v>191</v>
      </c>
      <c r="G115" s="8" t="s">
        <v>252</v>
      </c>
      <c r="H115" s="4" t="s">
        <v>314</v>
      </c>
      <c r="I115" s="8" t="s">
        <v>254</v>
      </c>
      <c r="L115" s="1"/>
      <c r="M115" s="1"/>
      <c r="N115" s="1"/>
      <c r="P115" s="14"/>
      <c r="Q115" s="14" t="s">
        <v>594</v>
      </c>
      <c r="R115" s="14" t="s">
        <v>595</v>
      </c>
      <c r="S115" s="14" t="s">
        <v>635</v>
      </c>
      <c r="U115" s="4" t="s">
        <v>384</v>
      </c>
      <c r="V115" s="1" t="s">
        <v>572</v>
      </c>
    </row>
    <row r="116" spans="1:22" x14ac:dyDescent="0.2">
      <c r="A116" s="103"/>
      <c r="B116" s="29" t="str">
        <f t="shared" si="8"/>
        <v>INSERT INTO USER(USER_ID,USER_NAME,ADMIN_YN,TUTOR_YN,TEACHER_YN,EMAIL,USER_PASSWORD,HOME_ADDR,HOME_TEL,HOME_TEL1,HOME_TEL2,HOME_TEL3,MOBILE,MOBILE1,MOBILE2,MOBILE3,JOB,COMP_CD,RETIRED_YN,RETIRED_REASON,BANK,ACC_NUM,CREATE_DATE,CREATE_USER) VALUES('COMP_T_10','COMP_T_10','N','Y','N','limsm30@naver.com',PASSWORD(1),'','','','','','','010','1111','0041','','COMP10','N','','','',NOW(),'ADMIN');</v>
      </c>
      <c r="C116" s="4" t="s">
        <v>407</v>
      </c>
      <c r="D116" s="4" t="s">
        <v>407</v>
      </c>
      <c r="E116" s="8" t="s">
        <v>252</v>
      </c>
      <c r="F116" s="8" t="s">
        <v>191</v>
      </c>
      <c r="G116" s="8" t="s">
        <v>252</v>
      </c>
      <c r="H116" s="4" t="s">
        <v>314</v>
      </c>
      <c r="I116" s="8" t="s">
        <v>254</v>
      </c>
      <c r="L116" s="1"/>
      <c r="M116" s="1"/>
      <c r="N116" s="1"/>
      <c r="P116" s="14"/>
      <c r="Q116" s="14" t="s">
        <v>594</v>
      </c>
      <c r="R116" s="14" t="s">
        <v>595</v>
      </c>
      <c r="S116" s="14" t="s">
        <v>636</v>
      </c>
      <c r="U116" s="4" t="s">
        <v>385</v>
      </c>
      <c r="V116" s="1" t="s">
        <v>572</v>
      </c>
    </row>
    <row r="117" spans="1:22" x14ac:dyDescent="0.2">
      <c r="A117" s="103"/>
      <c r="B117" s="32"/>
      <c r="C117" s="15"/>
      <c r="D117" s="15"/>
      <c r="E117" s="15"/>
      <c r="F117" s="15"/>
      <c r="G117" s="15"/>
      <c r="H117" s="7"/>
      <c r="I117" s="15"/>
      <c r="S117" s="14"/>
      <c r="T117" s="14"/>
      <c r="U117" s="14"/>
      <c r="V117" s="14"/>
    </row>
    <row r="119" spans="1:22" x14ac:dyDescent="0.3">
      <c r="A119" s="6" t="s">
        <v>567</v>
      </c>
      <c r="B119" s="6" t="s">
        <v>567</v>
      </c>
      <c r="C119" s="21" t="s">
        <v>334</v>
      </c>
      <c r="D119" s="21" t="s">
        <v>418</v>
      </c>
      <c r="E119" s="6" t="s">
        <v>335</v>
      </c>
      <c r="F119" s="6" t="s">
        <v>336</v>
      </c>
      <c r="G119" s="6" t="s">
        <v>417</v>
      </c>
      <c r="H119" s="6" t="s">
        <v>425</v>
      </c>
      <c r="I119" s="6" t="s">
        <v>175</v>
      </c>
      <c r="J119" s="6" t="s">
        <v>340</v>
      </c>
      <c r="K119" s="6" t="s">
        <v>342</v>
      </c>
    </row>
    <row r="120" spans="1:22" x14ac:dyDescent="0.3">
      <c r="B120" s="29" t="str">
        <f>"INSERT INTO COMPANY("&amp;$C$119&amp;","&amp;$D$119&amp;","&amp;$E$119&amp;","&amp;$F$119&amp;","&amp;$G$119&amp;","&amp;$H$119&amp;","&amp;$I$119&amp;","&amp;$J$119&amp;","&amp;$K$119&amp;",CREATE_DATE,CREATE_USER) VALUES('"&amp;C120&amp;"','"&amp;D120&amp;"','"&amp;I120&amp;"','"&amp;K120&amp;"','"&amp;G120&amp;"','"&amp;H120&amp;"','"&amp;I120&amp;"','"&amp;J120&amp;"','"&amp;J120&amp;"',NOW(),'ADMIN');"</f>
        <v>INSERT INTO COMPANY(COMP_CD,COMP_NAME,ADDR,ZIPCODE_SEQ,COMP_TEL,FAX,TUTOR_ID,BUSINESS_NO,OWNER_NAME,CREATE_DATE,CREATE_USER) VALUES('COMP1','COMP1_NM','COMP_T_1','COMP1_OWNER','','','COMP_T_1','','',NOW(),'ADMIN');</v>
      </c>
      <c r="C120" s="4" t="s">
        <v>395</v>
      </c>
      <c r="D120" s="4" t="s">
        <v>396</v>
      </c>
      <c r="I120" s="4" t="s">
        <v>397</v>
      </c>
      <c r="K120" s="4" t="s">
        <v>398</v>
      </c>
    </row>
    <row r="121" spans="1:22" x14ac:dyDescent="0.3">
      <c r="B121" s="29" t="str">
        <f t="shared" ref="B121:B129" si="9">"INSERT INTO COMPANY("&amp;$C$119&amp;","&amp;$D$119&amp;","&amp;$E$119&amp;","&amp;$F$119&amp;","&amp;$G$119&amp;","&amp;$H$119&amp;","&amp;$I$119&amp;","&amp;$J$119&amp;","&amp;$K$119&amp;",CREATE_DATE,CREATE_USER) VALUES('"&amp;C121&amp;"','"&amp;D121&amp;"','"&amp;I121&amp;"','"&amp;K121&amp;"','"&amp;G121&amp;"','"&amp;H121&amp;"','"&amp;I121&amp;"','"&amp;J121&amp;"','"&amp;J121&amp;"',NOW(),'ADMIN');"</f>
        <v>INSERT INTO COMPANY(COMP_CD,COMP_NAME,ADDR,ZIPCODE_SEQ,COMP_TEL,FAX,TUTOR_ID,BUSINESS_NO,OWNER_NAME,CREATE_DATE,CREATE_USER) VALUES('COMP2','COMP2_NM','COMP_T_2','COMP2_OWNER','','','COMP_T_2','','',NOW(),'ADMIN');</v>
      </c>
      <c r="C121" s="4" t="s">
        <v>377</v>
      </c>
      <c r="D121" s="4" t="s">
        <v>386</v>
      </c>
      <c r="I121" s="4" t="s">
        <v>399</v>
      </c>
      <c r="K121" s="4" t="s">
        <v>408</v>
      </c>
    </row>
    <row r="122" spans="1:22" x14ac:dyDescent="0.3">
      <c r="B122" s="29" t="str">
        <f t="shared" si="9"/>
        <v>INSERT INTO COMPANY(COMP_CD,COMP_NAME,ADDR,ZIPCODE_SEQ,COMP_TEL,FAX,TUTOR_ID,BUSINESS_NO,OWNER_NAME,CREATE_DATE,CREATE_USER) VALUES('COMP3','COMP3_NM','COMP_T_3','COMP3_OWNER','','','COMP_T_3','','',NOW(),'ADMIN');</v>
      </c>
      <c r="C122" s="4" t="s">
        <v>378</v>
      </c>
      <c r="D122" s="4" t="s">
        <v>387</v>
      </c>
      <c r="I122" s="4" t="s">
        <v>400</v>
      </c>
      <c r="K122" s="4" t="s">
        <v>409</v>
      </c>
    </row>
    <row r="123" spans="1:22" x14ac:dyDescent="0.3">
      <c r="B123" s="29" t="str">
        <f t="shared" si="9"/>
        <v>INSERT INTO COMPANY(COMP_CD,COMP_NAME,ADDR,ZIPCODE_SEQ,COMP_TEL,FAX,TUTOR_ID,BUSINESS_NO,OWNER_NAME,CREATE_DATE,CREATE_USER) VALUES('COMP4','COMP4_NM','COMP_T_4','COMP4_OWNER','','','COMP_T_4','','',NOW(),'ADMIN');</v>
      </c>
      <c r="C123" s="4" t="s">
        <v>379</v>
      </c>
      <c r="D123" s="4" t="s">
        <v>388</v>
      </c>
      <c r="I123" s="4" t="s">
        <v>401</v>
      </c>
      <c r="K123" s="4" t="s">
        <v>410</v>
      </c>
    </row>
    <row r="124" spans="1:22" x14ac:dyDescent="0.3">
      <c r="B124" s="29" t="str">
        <f t="shared" si="9"/>
        <v>INSERT INTO COMPANY(COMP_CD,COMP_NAME,ADDR,ZIPCODE_SEQ,COMP_TEL,FAX,TUTOR_ID,BUSINESS_NO,OWNER_NAME,CREATE_DATE,CREATE_USER) VALUES('COMP5','COMP5_NM','COMP_T_5','COMP5_OWNER','','','COMP_T_5','','',NOW(),'ADMIN');</v>
      </c>
      <c r="C124" s="4" t="s">
        <v>380</v>
      </c>
      <c r="D124" s="4" t="s">
        <v>389</v>
      </c>
      <c r="I124" s="4" t="s">
        <v>402</v>
      </c>
      <c r="K124" s="4" t="s">
        <v>411</v>
      </c>
    </row>
    <row r="125" spans="1:22" x14ac:dyDescent="0.3">
      <c r="B125" s="29" t="str">
        <f t="shared" si="9"/>
        <v>INSERT INTO COMPANY(COMP_CD,COMP_NAME,ADDR,ZIPCODE_SEQ,COMP_TEL,FAX,TUTOR_ID,BUSINESS_NO,OWNER_NAME,CREATE_DATE,CREATE_USER) VALUES('COMP6','COMP6_NM','COMP_T_6','COMP6_OWNER','','','COMP_T_6','','',NOW(),'ADMIN');</v>
      </c>
      <c r="C125" s="4" t="s">
        <v>381</v>
      </c>
      <c r="D125" s="4" t="s">
        <v>390</v>
      </c>
      <c r="I125" s="4" t="s">
        <v>403</v>
      </c>
      <c r="K125" s="4" t="s">
        <v>412</v>
      </c>
    </row>
    <row r="126" spans="1:22" x14ac:dyDescent="0.3">
      <c r="B126" s="29" t="str">
        <f t="shared" si="9"/>
        <v>INSERT INTO COMPANY(COMP_CD,COMP_NAME,ADDR,ZIPCODE_SEQ,COMP_TEL,FAX,TUTOR_ID,BUSINESS_NO,OWNER_NAME,CREATE_DATE,CREATE_USER) VALUES('COMP7','COMP7_NM','COMP_T_7','COMP7_OWNER','','','COMP_T_7','','',NOW(),'ADMIN');</v>
      </c>
      <c r="C126" s="4" t="s">
        <v>382</v>
      </c>
      <c r="D126" s="4" t="s">
        <v>391</v>
      </c>
      <c r="I126" s="4" t="s">
        <v>404</v>
      </c>
      <c r="K126" s="4" t="s">
        <v>413</v>
      </c>
    </row>
    <row r="127" spans="1:22" x14ac:dyDescent="0.3">
      <c r="B127" s="29" t="str">
        <f t="shared" si="9"/>
        <v>INSERT INTO COMPANY(COMP_CD,COMP_NAME,ADDR,ZIPCODE_SEQ,COMP_TEL,FAX,TUTOR_ID,BUSINESS_NO,OWNER_NAME,CREATE_DATE,CREATE_USER) VALUES('COMP8','COMP8_NM','COMP_T_8','COMP8_OWNER','','','COMP_T_8','','',NOW(),'ADMIN');</v>
      </c>
      <c r="C127" s="4" t="s">
        <v>383</v>
      </c>
      <c r="D127" s="4" t="s">
        <v>392</v>
      </c>
      <c r="I127" s="4" t="s">
        <v>405</v>
      </c>
      <c r="K127" s="4" t="s">
        <v>414</v>
      </c>
    </row>
    <row r="128" spans="1:22" x14ac:dyDescent="0.3">
      <c r="B128" s="29" t="str">
        <f t="shared" si="9"/>
        <v>INSERT INTO COMPANY(COMP_CD,COMP_NAME,ADDR,ZIPCODE_SEQ,COMP_TEL,FAX,TUTOR_ID,BUSINESS_NO,OWNER_NAME,CREATE_DATE,CREATE_USER) VALUES('COMP9','COMP9_NM','COMP_T_9','COMP9_OWNER','','','COMP_T_9','','',NOW(),'ADMIN');</v>
      </c>
      <c r="C128" s="4" t="s">
        <v>384</v>
      </c>
      <c r="D128" s="4" t="s">
        <v>393</v>
      </c>
      <c r="I128" s="4" t="s">
        <v>406</v>
      </c>
      <c r="K128" s="4" t="s">
        <v>415</v>
      </c>
    </row>
    <row r="129" spans="1:11" x14ac:dyDescent="0.3">
      <c r="B129" s="29" t="str">
        <f t="shared" si="9"/>
        <v>INSERT INTO COMPANY(COMP_CD,COMP_NAME,ADDR,ZIPCODE_SEQ,COMP_TEL,FAX,TUTOR_ID,BUSINESS_NO,OWNER_NAME,CREATE_DATE,CREATE_USER) VALUES('COMP10','COMP10_NM','COMP_T_10','COMP10_OWNER','','','COMP_T_10','','',NOW(),'ADMIN');</v>
      </c>
      <c r="C129" s="4" t="s">
        <v>385</v>
      </c>
      <c r="D129" s="4" t="s">
        <v>394</v>
      </c>
      <c r="I129" s="4" t="s">
        <v>407</v>
      </c>
      <c r="K129" s="4" t="s">
        <v>416</v>
      </c>
    </row>
    <row r="132" spans="1:11" x14ac:dyDescent="0.3">
      <c r="A132" s="96" t="s">
        <v>92</v>
      </c>
      <c r="B132" s="3" t="s">
        <v>92</v>
      </c>
      <c r="C132" s="2" t="s">
        <v>93</v>
      </c>
      <c r="D132" s="2" t="s">
        <v>94</v>
      </c>
      <c r="E132" s="2" t="s">
        <v>95</v>
      </c>
      <c r="F132" s="2" t="s">
        <v>96</v>
      </c>
    </row>
    <row r="133" spans="1:11" x14ac:dyDescent="0.3">
      <c r="A133" s="96"/>
      <c r="B133" s="27" t="str">
        <f>"INSERT INTO CODE("&amp;$C$132&amp;","&amp;$D$132&amp;","&amp;$E$132&amp;","&amp;$F$132&amp;") VALUES('"&amp;C133&amp;"','"&amp;D133&amp;"','"&amp;E133&amp;"','"&amp;F133&amp;"');"</f>
        <v>INSERT INTO CODE(DD_MAIN,DD_KEY,DD_VALUE,ORD) VALUES('COURSE_KIND','NORMAL','일반 강좌','1');</v>
      </c>
      <c r="C133" s="3" t="s">
        <v>371</v>
      </c>
      <c r="D133" s="1" t="s">
        <v>372</v>
      </c>
      <c r="E133" s="1" t="s">
        <v>509</v>
      </c>
      <c r="F133" s="3">
        <v>1</v>
      </c>
      <c r="G133" s="3" t="str">
        <f t="shared" ref="G133:G134" si="10">"INSERT INTO CODE VALUES('"&amp;C133&amp;"','"&amp;D133&amp;"','"&amp;E133&amp;"',"&amp;F133&amp;");"</f>
        <v>INSERT INTO CODE VALUES('COURSE_KIND','NORMAL','일반 강좌',1);</v>
      </c>
    </row>
    <row r="134" spans="1:11" x14ac:dyDescent="0.3">
      <c r="A134" s="96"/>
      <c r="B134" s="27" t="str">
        <f t="shared" ref="B134" si="11">"INSERT INTO CODE("&amp;$C$132&amp;","&amp;$D$132&amp;","&amp;$E$132&amp;","&amp;$F$132&amp;") VALUES('"&amp;C134&amp;"','"&amp;D134&amp;"','"&amp;E134&amp;"','"&amp;F134&amp;"');"</f>
        <v>INSERT INTO CODE(DD_MAIN,DD_KEY,DD_VALUE,ORD) VALUES('COURSE_KIND','COMPANY','회사 강좌','3');</v>
      </c>
      <c r="C134" s="3" t="s">
        <v>371</v>
      </c>
      <c r="D134" s="1" t="s">
        <v>116</v>
      </c>
      <c r="E134" s="1" t="s">
        <v>510</v>
      </c>
      <c r="F134" s="1">
        <v>3</v>
      </c>
      <c r="G134" s="3" t="str">
        <f t="shared" si="10"/>
        <v>INSERT INTO CODE VALUES('COURSE_KIND','COMPANY','회사 강좌',3);</v>
      </c>
    </row>
    <row r="135" spans="1:11" x14ac:dyDescent="0.3">
      <c r="A135" s="96"/>
      <c r="C135" s="3"/>
      <c r="D135" s="1"/>
      <c r="E135" s="1"/>
      <c r="F135" s="1"/>
      <c r="G135" s="3"/>
    </row>
    <row r="136" spans="1:11" x14ac:dyDescent="0.3">
      <c r="A136" s="96"/>
      <c r="C136" s="3"/>
      <c r="D136" s="1"/>
      <c r="E136" s="1"/>
      <c r="F136" s="3"/>
      <c r="G136" s="3"/>
    </row>
    <row r="137" spans="1:11" x14ac:dyDescent="0.3">
      <c r="A137" s="96"/>
      <c r="C137" s="3"/>
      <c r="D137" s="1"/>
      <c r="E137" s="18"/>
      <c r="F137" s="1"/>
      <c r="G137" s="3"/>
    </row>
    <row r="138" spans="1:11" x14ac:dyDescent="0.3">
      <c r="A138" s="96"/>
      <c r="C138" s="3"/>
      <c r="D138" s="1"/>
      <c r="E138" s="18"/>
      <c r="F138" s="1"/>
      <c r="G138" s="3"/>
    </row>
    <row r="139" spans="1:11" x14ac:dyDescent="0.3">
      <c r="A139" s="96"/>
      <c r="B139" s="27" t="str">
        <f t="shared" ref="B139:B149" si="12">"INSERT INTO CODE("&amp;$C$132&amp;","&amp;$D$132&amp;","&amp;$E$132&amp;","&amp;$F$132&amp;") VALUES('"&amp;C139&amp;"','"&amp;D139&amp;"','"&amp;E139&amp;"','"&amp;F139&amp;"');"</f>
        <v>INSERT INTO CODE(DD_MAIN,DD_KEY,DD_VALUE,ORD) VALUES('AUTH','ADMIN','Admin','1');</v>
      </c>
      <c r="C139" s="3" t="s">
        <v>332</v>
      </c>
      <c r="D139" s="9" t="s">
        <v>656</v>
      </c>
      <c r="E139" s="3" t="s">
        <v>333</v>
      </c>
      <c r="F139" s="3">
        <v>1</v>
      </c>
      <c r="G139" s="3" t="str">
        <f>"INSERT INTO CODE VALUES('"&amp;C139&amp;"','"&amp;D139&amp;"','"&amp;E139&amp;"',"&amp;F139&amp;");"</f>
        <v>INSERT INTO CODE VALUES('AUTH','ADMIN','Admin',1);</v>
      </c>
    </row>
    <row r="140" spans="1:11" x14ac:dyDescent="0.3">
      <c r="A140" s="96"/>
      <c r="B140" s="27" t="str">
        <f t="shared" si="12"/>
        <v>INSERT INTO CODE(DD_MAIN,DD_KEY,DD_VALUE,ORD) VALUES('AUTH','TEACHER','강사','2');</v>
      </c>
      <c r="C140" s="3" t="s">
        <v>332</v>
      </c>
      <c r="D140" s="9" t="s">
        <v>657</v>
      </c>
      <c r="E140" s="3" t="s">
        <v>655</v>
      </c>
      <c r="F140" s="3">
        <v>2</v>
      </c>
      <c r="G140" s="3" t="str">
        <f>"INSERT INTO CODE VALUES('"&amp;C140&amp;"','"&amp;D140&amp;"','"&amp;E140&amp;"',"&amp;F140&amp;");"</f>
        <v>INSERT INTO CODE VALUES('AUTH','TEACHER','강사',2);</v>
      </c>
    </row>
    <row r="141" spans="1:11" x14ac:dyDescent="0.3">
      <c r="A141" s="96"/>
      <c r="B141" s="27" t="str">
        <f t="shared" si="12"/>
        <v>INSERT INTO CODE(DD_MAIN,DD_KEY,DD_VALUE,ORD) VALUES('AUTH','TUTOR','튜터','3');</v>
      </c>
      <c r="C141" s="3" t="s">
        <v>332</v>
      </c>
      <c r="D141" s="9" t="s">
        <v>658</v>
      </c>
      <c r="E141" s="3" t="s">
        <v>654</v>
      </c>
      <c r="F141" s="3">
        <v>3</v>
      </c>
      <c r="G141" s="3" t="str">
        <f>"INSERT INTO CODE VALUES('"&amp;C141&amp;"','"&amp;D141&amp;"','"&amp;E141&amp;"',"&amp;F141&amp;");"</f>
        <v>INSERT INTO CODE VALUES('AUTH','TUTOR','튜터',3);</v>
      </c>
    </row>
    <row r="142" spans="1:11" x14ac:dyDescent="0.3">
      <c r="A142" s="96"/>
      <c r="B142" s="27" t="str">
        <f t="shared" si="12"/>
        <v>INSERT INTO CODE(DD_MAIN,DD_KEY,DD_VALUE,ORD) VALUES('AUTH','USER','사용자','4');</v>
      </c>
      <c r="C142" s="3" t="s">
        <v>332</v>
      </c>
      <c r="D142" s="9" t="s">
        <v>659</v>
      </c>
      <c r="E142" s="3" t="s">
        <v>315</v>
      </c>
      <c r="F142" s="3">
        <v>4</v>
      </c>
      <c r="G142" s="3" t="str">
        <f>"INSERT INTO CODE VALUES('"&amp;C142&amp;"','"&amp;D142&amp;"','"&amp;E142&amp;"',"&amp;F142&amp;");"</f>
        <v>INSERT INTO CODE VALUES('AUTH','USER','사용자',4);</v>
      </c>
    </row>
    <row r="143" spans="1:11" x14ac:dyDescent="0.3">
      <c r="A143" s="96"/>
      <c r="B143" s="27" t="str">
        <f t="shared" si="12"/>
        <v>INSERT INTO CODE(DD_MAIN,DD_KEY,DD_VALUE,ORD) VALUES('REG_STATUS','Y','승인요청','1');</v>
      </c>
      <c r="C143" s="3" t="s">
        <v>317</v>
      </c>
      <c r="D143" s="9" t="s">
        <v>191</v>
      </c>
      <c r="E143" s="3" t="s">
        <v>318</v>
      </c>
      <c r="F143" s="3">
        <v>1</v>
      </c>
      <c r="G143" s="3" t="str">
        <f t="shared" ref="G143:G147" si="13">"INSERT INTO CODE VALUES('"&amp;C143&amp;"','"&amp;D143&amp;"','"&amp;E143&amp;"',"&amp;F143&amp;");"</f>
        <v>INSERT INTO CODE VALUES('REG_STATUS','Y','승인요청',1);</v>
      </c>
    </row>
    <row r="144" spans="1:11" x14ac:dyDescent="0.3">
      <c r="A144" s="96"/>
      <c r="B144" s="27" t="str">
        <f t="shared" si="12"/>
        <v>INSERT INTO CODE(DD_MAIN,DD_KEY,DD_VALUE,ORD) VALUES('REG_STATUS','B','현금입금','1');</v>
      </c>
      <c r="C144" s="3" t="s">
        <v>317</v>
      </c>
      <c r="D144" s="9" t="s">
        <v>661</v>
      </c>
      <c r="E144" s="3" t="s">
        <v>662</v>
      </c>
      <c r="F144" s="3">
        <v>1</v>
      </c>
      <c r="G144" s="3" t="str">
        <f t="shared" ref="G144" si="14">"INSERT INTO CODE VALUES('"&amp;C144&amp;"','"&amp;D144&amp;"','"&amp;E144&amp;"',"&amp;F144&amp;");"</f>
        <v>INSERT INTO CODE VALUES('REG_STATUS','B','현금입금',1);</v>
      </c>
    </row>
    <row r="145" spans="1:14" x14ac:dyDescent="0.3">
      <c r="A145" s="96"/>
      <c r="B145" s="27" t="str">
        <f t="shared" si="12"/>
        <v>INSERT INTO CODE(DD_MAIN,DD_KEY,DD_VALUE,ORD) VALUES('REG_STATUS','A','승인','2');</v>
      </c>
      <c r="C145" s="3" t="s">
        <v>317</v>
      </c>
      <c r="D145" s="9" t="s">
        <v>319</v>
      </c>
      <c r="E145" s="3" t="s">
        <v>320</v>
      </c>
      <c r="F145" s="3">
        <v>2</v>
      </c>
      <c r="G145" s="3" t="str">
        <f t="shared" si="13"/>
        <v>INSERT INTO CODE VALUES('REG_STATUS','A','승인',2);</v>
      </c>
    </row>
    <row r="146" spans="1:14" x14ac:dyDescent="0.3">
      <c r="A146" s="96"/>
      <c r="B146" s="27" t="str">
        <f t="shared" si="12"/>
        <v>INSERT INTO CODE(DD_MAIN,DD_KEY,DD_VALUE,ORD) VALUES('REG_STATUS','C','거절','3');</v>
      </c>
      <c r="C146" s="3" t="s">
        <v>317</v>
      </c>
      <c r="D146" s="9" t="s">
        <v>448</v>
      </c>
      <c r="E146" s="3" t="s">
        <v>321</v>
      </c>
      <c r="F146" s="3">
        <v>3</v>
      </c>
      <c r="G146" s="3" t="str">
        <f t="shared" si="13"/>
        <v>INSERT INTO CODE VALUES('REG_STATUS','C','거절',3);</v>
      </c>
    </row>
    <row r="147" spans="1:14" x14ac:dyDescent="0.3">
      <c r="A147" s="96"/>
      <c r="B147" s="27" t="str">
        <f t="shared" si="12"/>
        <v>INSERT INTO CODE(DD_MAIN,DD_KEY,DD_VALUE,ORD) VALUES('REG_STATUS','R','환불','4');</v>
      </c>
      <c r="C147" s="3" t="s">
        <v>317</v>
      </c>
      <c r="D147" s="9" t="s">
        <v>459</v>
      </c>
      <c r="E147" s="3" t="s">
        <v>370</v>
      </c>
      <c r="F147" s="3">
        <v>4</v>
      </c>
      <c r="G147" s="3" t="str">
        <f t="shared" si="13"/>
        <v>INSERT INTO CODE VALUES('REG_STATUS','R','환불',4);</v>
      </c>
    </row>
    <row r="148" spans="1:14" x14ac:dyDescent="0.3">
      <c r="A148" s="96"/>
      <c r="B148" s="27" t="str">
        <f t="shared" si="12"/>
        <v>INSERT INTO CODE(DD_MAIN,DD_KEY,DD_VALUE,ORD) VALUES('PAYMENT_KIND','SC0010','신용카드','1');</v>
      </c>
      <c r="C148" s="3" t="s">
        <v>540</v>
      </c>
      <c r="D148" s="9" t="s">
        <v>1139</v>
      </c>
      <c r="E148" s="3" t="s">
        <v>1147</v>
      </c>
      <c r="F148" s="3">
        <v>1</v>
      </c>
      <c r="G148" s="3" t="str">
        <f t="shared" ref="G148:G155" si="15">"INSERT INTO CODE VALUES('"&amp;C148&amp;"','"&amp;D148&amp;"','"&amp;E148&amp;"',"&amp;F148&amp;");"</f>
        <v>INSERT INTO CODE VALUES('PAYMENT_KIND','SC0010','신용카드',1);</v>
      </c>
    </row>
    <row r="149" spans="1:14" x14ac:dyDescent="0.3">
      <c r="A149" s="96"/>
      <c r="B149" s="27" t="str">
        <f t="shared" si="12"/>
        <v>INSERT INTO CODE(DD_MAIN,DD_KEY,DD_VALUE,ORD) VALUES('PAYMENT_KIND','CASH','계좌이체','2');</v>
      </c>
      <c r="C149" s="3" t="s">
        <v>663</v>
      </c>
      <c r="D149" s="9" t="s">
        <v>664</v>
      </c>
      <c r="E149" s="3" t="s">
        <v>1148</v>
      </c>
      <c r="F149" s="3">
        <v>2</v>
      </c>
      <c r="G149" s="3" t="str">
        <f t="shared" si="15"/>
        <v>INSERT INTO CODE VALUES('PAYMENT_KIND','CASH','계좌이체',2);</v>
      </c>
    </row>
    <row r="150" spans="1:14" x14ac:dyDescent="0.3">
      <c r="A150" s="96"/>
      <c r="B150" s="27" t="str">
        <f t="shared" ref="B150:B155" si="16">"INSERT INTO CODE("&amp;$C$132&amp;","&amp;$D$132&amp;","&amp;$E$132&amp;","&amp;$F$132&amp;") VALUES('"&amp;C150&amp;"','"&amp;D150&amp;"','"&amp;E150&amp;"','"&amp;F150&amp;"');"</f>
        <v>INSERT INTO CODE(DD_MAIN,DD_KEY,DD_VALUE,ORD) VALUES('PAYMENT_KIND','SC0040','무통장입금','3');</v>
      </c>
      <c r="C150" s="3" t="s">
        <v>540</v>
      </c>
      <c r="D150" s="9" t="s">
        <v>1140</v>
      </c>
      <c r="E150" s="3" t="s">
        <v>1146</v>
      </c>
      <c r="F150" s="3">
        <v>3</v>
      </c>
      <c r="G150" s="3" t="str">
        <f t="shared" si="15"/>
        <v>INSERT INTO CODE VALUES('PAYMENT_KIND','SC0040','무통장입금',3);</v>
      </c>
      <c r="H150" s="63"/>
      <c r="I150" s="63"/>
      <c r="J150" s="63"/>
      <c r="K150" s="63"/>
      <c r="L150" s="63"/>
      <c r="M150" s="63"/>
      <c r="N150" s="63"/>
    </row>
    <row r="151" spans="1:14" x14ac:dyDescent="0.3">
      <c r="A151" s="96"/>
      <c r="B151" s="27" t="str">
        <f t="shared" si="16"/>
        <v>INSERT INTO CODE(DD_MAIN,DD_KEY,DD_VALUE,ORD) VALUES('PAYMENT_KIND','SC0060','휴대폰','4');</v>
      </c>
      <c r="C151" s="3" t="s">
        <v>540</v>
      </c>
      <c r="D151" s="9" t="s">
        <v>1141</v>
      </c>
      <c r="E151" s="3" t="s">
        <v>737</v>
      </c>
      <c r="F151" s="3">
        <v>4</v>
      </c>
      <c r="G151" s="3" t="str">
        <f t="shared" si="15"/>
        <v>INSERT INTO CODE VALUES('PAYMENT_KIND','SC0060','휴대폰',4);</v>
      </c>
      <c r="H151" s="63"/>
      <c r="I151" s="63"/>
      <c r="J151" s="63"/>
      <c r="K151" s="63"/>
      <c r="L151" s="63"/>
      <c r="M151" s="63"/>
      <c r="N151" s="63"/>
    </row>
    <row r="152" spans="1:14" x14ac:dyDescent="0.3">
      <c r="A152" s="96"/>
      <c r="B152" s="27" t="str">
        <f t="shared" si="16"/>
        <v>INSERT INTO CODE(DD_MAIN,DD_KEY,DD_VALUE,ORD) VALUES('PAYMENT_KIND','SC0070','유선전화결제','5');</v>
      </c>
      <c r="C152" s="3" t="s">
        <v>540</v>
      </c>
      <c r="D152" s="9" t="s">
        <v>1142</v>
      </c>
      <c r="E152" s="3" t="s">
        <v>1149</v>
      </c>
      <c r="F152" s="3">
        <v>5</v>
      </c>
      <c r="G152" s="3" t="str">
        <f t="shared" si="15"/>
        <v>INSERT INTO CODE VALUES('PAYMENT_KIND','SC0070','유선전화결제',5);</v>
      </c>
      <c r="H152" s="63"/>
      <c r="I152" s="63"/>
      <c r="J152" s="63"/>
      <c r="K152" s="63"/>
      <c r="L152" s="63"/>
      <c r="M152" s="63"/>
      <c r="N152" s="63"/>
    </row>
    <row r="153" spans="1:14" x14ac:dyDescent="0.3">
      <c r="A153" s="96"/>
      <c r="B153" s="27" t="str">
        <f t="shared" si="16"/>
        <v>INSERT INTO CODE(DD_MAIN,DD_KEY,DD_VALUE,ORD) VALUES('PAYMENT_KIND','SC0090','OK캐쉬백','6');</v>
      </c>
      <c r="C153" s="3" t="s">
        <v>540</v>
      </c>
      <c r="D153" s="9" t="s">
        <v>1143</v>
      </c>
      <c r="E153" s="3" t="s">
        <v>1150</v>
      </c>
      <c r="F153" s="3">
        <v>6</v>
      </c>
      <c r="G153" s="3" t="str">
        <f t="shared" si="15"/>
        <v>INSERT INTO CODE VALUES('PAYMENT_KIND','SC0090','OK캐쉬백',6);</v>
      </c>
      <c r="H153" s="63"/>
      <c r="I153" s="63"/>
      <c r="J153" s="63"/>
      <c r="K153" s="63"/>
      <c r="L153" s="63"/>
      <c r="M153" s="63"/>
      <c r="N153" s="63"/>
    </row>
    <row r="154" spans="1:14" x14ac:dyDescent="0.3">
      <c r="A154" s="96"/>
      <c r="B154" s="27" t="str">
        <f t="shared" si="16"/>
        <v>INSERT INTO CODE(DD_MAIN,DD_KEY,DD_VALUE,ORD) VALUES('PAYMENT_KIND','SC0111','문화상품권','7');</v>
      </c>
      <c r="C154" s="3" t="s">
        <v>540</v>
      </c>
      <c r="D154" s="9" t="s">
        <v>1144</v>
      </c>
      <c r="E154" s="3" t="s">
        <v>1151</v>
      </c>
      <c r="F154" s="3">
        <v>7</v>
      </c>
      <c r="G154" s="3" t="str">
        <f t="shared" si="15"/>
        <v>INSERT INTO CODE VALUES('PAYMENT_KIND','SC0111','문화상품권',7);</v>
      </c>
      <c r="H154" s="63"/>
      <c r="I154" s="63"/>
      <c r="J154" s="63"/>
      <c r="K154" s="63"/>
      <c r="L154" s="63"/>
      <c r="M154" s="63"/>
      <c r="N154" s="63"/>
    </row>
    <row r="155" spans="1:14" x14ac:dyDescent="0.3">
      <c r="A155" s="96"/>
      <c r="B155" s="27" t="str">
        <f t="shared" si="16"/>
        <v>INSERT INTO CODE(DD_MAIN,DD_KEY,DD_VALUE,ORD) VALUES('PAYMENT_KIND','SC0112','게임문화상품권','8');</v>
      </c>
      <c r="C155" s="3" t="s">
        <v>540</v>
      </c>
      <c r="D155" s="9" t="s">
        <v>1145</v>
      </c>
      <c r="E155" s="3" t="s">
        <v>1152</v>
      </c>
      <c r="F155" s="3">
        <v>8</v>
      </c>
      <c r="G155" s="3" t="str">
        <f t="shared" si="15"/>
        <v>INSERT INTO CODE VALUES('PAYMENT_KIND','SC0112','게임문화상품권',8);</v>
      </c>
      <c r="H155" s="63"/>
      <c r="I155" s="63"/>
      <c r="J155" s="63"/>
      <c r="K155" s="63"/>
      <c r="L155" s="63"/>
      <c r="M155" s="63"/>
      <c r="N155" s="63"/>
    </row>
    <row r="156" spans="1:14" x14ac:dyDescent="0.3">
      <c r="A156" s="96"/>
      <c r="C156" s="3"/>
      <c r="D156" s="9"/>
      <c r="E156" s="3"/>
      <c r="F156" s="3"/>
      <c r="G156" s="3"/>
      <c r="H156" s="63"/>
      <c r="I156" s="63"/>
      <c r="J156" s="63"/>
      <c r="K156" s="63"/>
      <c r="L156" s="63"/>
      <c r="M156" s="63"/>
      <c r="N156" s="63"/>
    </row>
    <row r="157" spans="1:14" x14ac:dyDescent="0.3">
      <c r="A157" s="96"/>
      <c r="C157" s="3"/>
      <c r="D157" s="9"/>
      <c r="E157" s="3"/>
      <c r="F157" s="3"/>
      <c r="G157" s="3"/>
      <c r="H157" s="63"/>
      <c r="I157" s="63"/>
      <c r="J157" s="63"/>
      <c r="K157" s="63"/>
      <c r="L157" s="63"/>
      <c r="M157" s="63"/>
      <c r="N157" s="63"/>
    </row>
    <row r="158" spans="1:14" x14ac:dyDescent="0.3">
      <c r="A158" s="96"/>
      <c r="C158" s="3"/>
      <c r="D158" s="9"/>
      <c r="E158" s="3"/>
      <c r="F158" s="3"/>
      <c r="G158" s="3"/>
      <c r="H158" s="63"/>
      <c r="I158" s="63"/>
      <c r="J158" s="63"/>
      <c r="K158" s="63"/>
      <c r="L158" s="63"/>
      <c r="M158" s="63"/>
      <c r="N158" s="63"/>
    </row>
    <row r="159" spans="1:14" x14ac:dyDescent="0.3">
      <c r="A159" s="96"/>
      <c r="C159" s="3"/>
      <c r="D159" s="9"/>
      <c r="E159" s="3"/>
      <c r="F159" s="3"/>
      <c r="G159" s="3"/>
    </row>
    <row r="160" spans="1:14" x14ac:dyDescent="0.3">
      <c r="A160" s="96"/>
      <c r="C160" s="3"/>
      <c r="D160" s="9"/>
      <c r="E160" s="3"/>
      <c r="F160" s="3"/>
      <c r="G160" s="3"/>
    </row>
    <row r="161" spans="1:7" x14ac:dyDescent="0.3">
      <c r="A161" s="96"/>
      <c r="C161" s="3"/>
      <c r="D161" s="1"/>
      <c r="E161" s="18"/>
      <c r="F161" s="1"/>
      <c r="G161" s="3"/>
    </row>
    <row r="162" spans="1:7" x14ac:dyDescent="0.3">
      <c r="A162" s="96"/>
      <c r="B162" s="27" t="str">
        <f t="shared" ref="B162:B168" si="17">"INSERT INTO CODE("&amp;$C$132&amp;","&amp;$D$132&amp;","&amp;$E$132&amp;","&amp;$F$132&amp;") VALUES('"&amp;C162&amp;"','"&amp;D162&amp;"','"&amp;E162&amp;"','"&amp;F162&amp;"');"</f>
        <v>INSERT INTO CODE(DD_MAIN,DD_KEY,DD_VALUE,ORD) VALUES('COURSE_STATUS','G_BEFORE','모집전','1');</v>
      </c>
      <c r="C162" s="3" t="s">
        <v>316</v>
      </c>
      <c r="D162" s="9" t="s">
        <v>374</v>
      </c>
      <c r="E162" s="3" t="s">
        <v>373</v>
      </c>
      <c r="F162" s="3">
        <v>1</v>
      </c>
      <c r="G162" s="3" t="str">
        <f t="shared" ref="G162:G164" si="18">"INSERT INTO CODE VALUES('"&amp;C162&amp;"','"&amp;D162&amp;"','"&amp;E162&amp;"',"&amp;F162&amp;");"</f>
        <v>INSERT INTO CODE VALUES('COURSE_STATUS','G_BEFORE','모집전',1);</v>
      </c>
    </row>
    <row r="163" spans="1:7" x14ac:dyDescent="0.3">
      <c r="A163" s="96"/>
      <c r="B163" s="27" t="str">
        <f t="shared" si="17"/>
        <v>INSERT INTO CODE(DD_MAIN,DD_KEY,DD_VALUE,ORD) VALUES('COURSE_STATUS','G_ING','모집중','2');</v>
      </c>
      <c r="C163" s="3" t="s">
        <v>316</v>
      </c>
      <c r="D163" s="9" t="s">
        <v>368</v>
      </c>
      <c r="E163" s="3" t="s">
        <v>360</v>
      </c>
      <c r="F163" s="3">
        <v>2</v>
      </c>
      <c r="G163" s="3" t="str">
        <f t="shared" si="18"/>
        <v>INSERT INTO CODE VALUES('COURSE_STATUS','G_ING','모집중',2);</v>
      </c>
    </row>
    <row r="164" spans="1:7" x14ac:dyDescent="0.3">
      <c r="A164" s="96"/>
      <c r="B164" s="27" t="str">
        <f t="shared" si="17"/>
        <v>INSERT INTO CODE(DD_MAIN,DD_KEY,DD_VALUE,ORD) VALUES('COURSE_STATUS','P_BEFORE','강좌 진행전','3');</v>
      </c>
      <c r="C164" s="3" t="s">
        <v>316</v>
      </c>
      <c r="D164" s="9" t="s">
        <v>421</v>
      </c>
      <c r="E164" s="3" t="s">
        <v>422</v>
      </c>
      <c r="F164" s="3">
        <v>3</v>
      </c>
      <c r="G164" s="3" t="str">
        <f t="shared" si="18"/>
        <v>INSERT INTO CODE VALUES('COURSE_STATUS','P_BEFORE','강좌 진행전',3);</v>
      </c>
    </row>
    <row r="165" spans="1:7" x14ac:dyDescent="0.3">
      <c r="A165" s="96"/>
      <c r="B165" s="27" t="str">
        <f t="shared" si="17"/>
        <v>INSERT INTO CODE(DD_MAIN,DD_KEY,DD_VALUE,ORD) VALUES('COURSE_STATUS','P_ING','강좌 진행중','4');</v>
      </c>
      <c r="C165" s="3" t="s">
        <v>316</v>
      </c>
      <c r="D165" s="9" t="s">
        <v>369</v>
      </c>
      <c r="E165" s="3" t="s">
        <v>361</v>
      </c>
      <c r="F165" s="3">
        <v>4</v>
      </c>
      <c r="G165" s="3" t="str">
        <f>"INSERT INTO CODE VALUES('"&amp;C165&amp;"','"&amp;D165&amp;"','"&amp;E165&amp;"',"&amp;F165&amp;");"</f>
        <v>INSERT INTO CODE VALUES('COURSE_STATUS','P_ING','강좌 진행중',4);</v>
      </c>
    </row>
    <row r="166" spans="1:7" x14ac:dyDescent="0.3">
      <c r="A166" s="96"/>
      <c r="B166" s="27" t="str">
        <f t="shared" si="17"/>
        <v>INSERT INTO CODE(DD_MAIN,DD_KEY,DD_VALUE,ORD) VALUES('COURSE_STATUS','COMPLETE','강좌 완료','5');</v>
      </c>
      <c r="C166" s="3" t="s">
        <v>316</v>
      </c>
      <c r="D166" s="9" t="s">
        <v>367</v>
      </c>
      <c r="E166" s="3" t="s">
        <v>364</v>
      </c>
      <c r="F166" s="3">
        <v>5</v>
      </c>
      <c r="G166" s="3" t="str">
        <f t="shared" ref="G166" si="19">"INSERT INTO CODE VALUES('"&amp;C166&amp;"','"&amp;D166&amp;"','"&amp;E166&amp;"',"&amp;F166&amp;");"</f>
        <v>INSERT INTO CODE VALUES('COURSE_STATUS','COMPLETE','강좌 완료',5);</v>
      </c>
    </row>
    <row r="167" spans="1:7" x14ac:dyDescent="0.3">
      <c r="A167" s="96"/>
      <c r="B167" s="27" t="str">
        <f t="shared" si="17"/>
        <v>INSERT INTO CODE(DD_MAIN,DD_KEY,DD_VALUE,ORD) VALUES('COURSE_STATUS','CLOSE','강좌 종강','6');</v>
      </c>
      <c r="C167" s="3" t="s">
        <v>316</v>
      </c>
      <c r="D167" s="9" t="s">
        <v>365</v>
      </c>
      <c r="E167" s="3" t="s">
        <v>362</v>
      </c>
      <c r="F167" s="3">
        <v>6</v>
      </c>
      <c r="G167" s="3" t="str">
        <f>"INSERT INTO CODE VALUES('"&amp;C167&amp;"','"&amp;D167&amp;"','"&amp;E167&amp;"',"&amp;F167&amp;");"</f>
        <v>INSERT INTO CODE VALUES('COURSE_STATUS','CLOSE','강좌 종강',6);</v>
      </c>
    </row>
    <row r="168" spans="1:7" x14ac:dyDescent="0.3">
      <c r="A168" s="96"/>
      <c r="B168" s="27" t="str">
        <f t="shared" si="17"/>
        <v>INSERT INTO CODE(DD_MAIN,DD_KEY,DD_VALUE,ORD) VALUES('COURSE_STATUS','CANCEL','강좌 취소','7');</v>
      </c>
      <c r="C168" s="3" t="s">
        <v>316</v>
      </c>
      <c r="D168" s="9" t="s">
        <v>366</v>
      </c>
      <c r="E168" s="3" t="s">
        <v>363</v>
      </c>
      <c r="F168" s="3">
        <v>7</v>
      </c>
      <c r="G168" s="3" t="str">
        <f>"INSERT INTO CODE VALUES('"&amp;C168&amp;"','"&amp;D168&amp;"','"&amp;E168&amp;"',"&amp;F168&amp;");"</f>
        <v>INSERT INTO CODE VALUES('COURSE_STATUS','CANCEL','강좌 취소',7);</v>
      </c>
    </row>
    <row r="169" spans="1:7" x14ac:dyDescent="0.3">
      <c r="A169" s="96"/>
      <c r="C169" s="3"/>
      <c r="D169" s="9"/>
      <c r="E169" s="3"/>
      <c r="F169" s="3"/>
      <c r="G169" s="3"/>
    </row>
    <row r="170" spans="1:7" x14ac:dyDescent="0.3">
      <c r="A170" s="96"/>
      <c r="C170" s="3"/>
      <c r="D170" s="9"/>
      <c r="E170" s="3"/>
      <c r="F170" s="3"/>
      <c r="G170" s="3"/>
    </row>
    <row r="171" spans="1:7" x14ac:dyDescent="0.3">
      <c r="A171" s="96"/>
      <c r="C171" s="3"/>
      <c r="D171" s="9"/>
      <c r="E171" s="3"/>
      <c r="F171" s="3"/>
      <c r="G171" s="3"/>
    </row>
    <row r="172" spans="1:7" x14ac:dyDescent="0.3">
      <c r="A172" s="96"/>
      <c r="C172" s="3"/>
      <c r="D172" s="9"/>
      <c r="E172" s="3"/>
      <c r="F172" s="3"/>
      <c r="G172" s="3"/>
    </row>
    <row r="173" spans="1:7" x14ac:dyDescent="0.3">
      <c r="A173" s="96"/>
      <c r="B173" s="27" t="str">
        <f t="shared" ref="B173:B195" si="20">"INSERT INTO CODE("&amp;$C$132&amp;","&amp;$D$132&amp;","&amp;$E$132&amp;","&amp;$F$132&amp;") VALUES('"&amp;C173&amp;"','"&amp;D173&amp;"','"&amp;E173&amp;"','"&amp;F173&amp;"');"</f>
        <v>INSERT INTO CODE(DD_MAIN,DD_KEY,DD_VALUE,ORD) VALUES('FAQ_B2C','01','동영상 강의 수강','1');</v>
      </c>
      <c r="C173" s="3" t="s">
        <v>1410</v>
      </c>
      <c r="D173" s="9" t="s">
        <v>326</v>
      </c>
      <c r="E173" s="3" t="s">
        <v>1200</v>
      </c>
      <c r="F173" s="3">
        <v>1</v>
      </c>
      <c r="G173" s="3" t="str">
        <f t="shared" ref="G173:G177" si="21">"INSERT INTO CODE VALUES('"&amp;C173&amp;"','"&amp;D173&amp;"','"&amp;E173&amp;"',"&amp;F173&amp;");"</f>
        <v>INSERT INTO CODE VALUES('FAQ_B2C','01','동영상 강의 수강',1);</v>
      </c>
    </row>
    <row r="174" spans="1:7" x14ac:dyDescent="0.3">
      <c r="A174" s="96"/>
      <c r="B174" s="27" t="str">
        <f t="shared" si="20"/>
        <v>INSERT INTO CODE(DD_MAIN,DD_KEY,DD_VALUE,ORD) VALUES('FAQ_B2C','02','회원가입/탈퇴','2');</v>
      </c>
      <c r="C174" s="3" t="s">
        <v>1410</v>
      </c>
      <c r="D174" s="9" t="s">
        <v>324</v>
      </c>
      <c r="E174" s="3" t="s">
        <v>1201</v>
      </c>
      <c r="F174" s="3">
        <v>2</v>
      </c>
      <c r="G174" s="3" t="str">
        <f t="shared" si="21"/>
        <v>INSERT INTO CODE VALUES('FAQ_B2C','02','회원가입/탈퇴',2);</v>
      </c>
    </row>
    <row r="175" spans="1:7" x14ac:dyDescent="0.3">
      <c r="A175" s="96"/>
      <c r="B175" s="27" t="str">
        <f t="shared" si="20"/>
        <v>INSERT INTO CODE(DD_MAIN,DD_KEY,DD_VALUE,ORD) VALUES('FAQ_B2C','03','결제관련','3');</v>
      </c>
      <c r="C175" s="3" t="s">
        <v>1410</v>
      </c>
      <c r="D175" s="9" t="s">
        <v>327</v>
      </c>
      <c r="E175" s="3" t="s">
        <v>1202</v>
      </c>
      <c r="F175" s="3">
        <v>3</v>
      </c>
      <c r="G175" s="3" t="str">
        <f t="shared" si="21"/>
        <v>INSERT INTO CODE VALUES('FAQ_B2C','03','결제관련',3);</v>
      </c>
    </row>
    <row r="176" spans="1:7" x14ac:dyDescent="0.3">
      <c r="A176" s="96"/>
      <c r="B176" s="27" t="str">
        <f t="shared" si="20"/>
        <v>INSERT INTO CODE(DD_MAIN,DD_KEY,DD_VALUE,ORD) VALUES('FAQ_B2C','04','동영상 문제해결','4');</v>
      </c>
      <c r="C176" s="3" t="s">
        <v>1410</v>
      </c>
      <c r="D176" s="9" t="s">
        <v>328</v>
      </c>
      <c r="E176" s="3" t="s">
        <v>1203</v>
      </c>
      <c r="F176" s="3">
        <v>4</v>
      </c>
      <c r="G176" s="3" t="str">
        <f t="shared" si="21"/>
        <v>INSERT INTO CODE VALUES('FAQ_B2C','04','동영상 문제해결',4);</v>
      </c>
    </row>
    <row r="177" spans="1:14" x14ac:dyDescent="0.3">
      <c r="A177" s="96"/>
      <c r="B177" s="27" t="str">
        <f t="shared" si="20"/>
        <v>INSERT INTO CODE(DD_MAIN,DD_KEY,DD_VALUE,ORD) VALUES('FAQ_B2C','05','M러닝','5');</v>
      </c>
      <c r="C177" s="3" t="s">
        <v>1410</v>
      </c>
      <c r="D177" s="9" t="s">
        <v>329</v>
      </c>
      <c r="E177" s="3" t="s">
        <v>1204</v>
      </c>
      <c r="F177" s="3">
        <v>5</v>
      </c>
      <c r="G177" s="3" t="str">
        <f t="shared" si="21"/>
        <v>INSERT INTO CODE VALUES('FAQ_B2C','05','M러닝',5);</v>
      </c>
    </row>
    <row r="178" spans="1:14" x14ac:dyDescent="0.3">
      <c r="A178" s="96"/>
      <c r="B178" s="27" t="str">
        <f t="shared" ref="B178" si="22">"INSERT INTO CODE("&amp;$C$132&amp;","&amp;$D$132&amp;","&amp;$E$132&amp;","&amp;$F$132&amp;") VALUES('"&amp;C178&amp;"','"&amp;D178&amp;"','"&amp;E178&amp;"','"&amp;F178&amp;"');"</f>
        <v>INSERT INTO CODE(DD_MAIN,DD_KEY,DD_VALUE,ORD) VALUES('FAQ_B2C','06','기타','5');</v>
      </c>
      <c r="C178" s="3" t="s">
        <v>1410</v>
      </c>
      <c r="D178" s="9" t="s">
        <v>330</v>
      </c>
      <c r="E178" s="3" t="s">
        <v>331</v>
      </c>
      <c r="F178" s="3">
        <v>5</v>
      </c>
      <c r="G178" s="3" t="str">
        <f t="shared" ref="G178" si="23">"INSERT INTO CODE VALUES('"&amp;C178&amp;"','"&amp;D178&amp;"','"&amp;E178&amp;"',"&amp;F178&amp;");"</f>
        <v>INSERT INTO CODE VALUES('FAQ_B2C','06','기타',5);</v>
      </c>
      <c r="H178" s="91"/>
      <c r="I178" s="91"/>
      <c r="J178" s="91"/>
      <c r="K178" s="91"/>
      <c r="L178" s="91"/>
      <c r="M178" s="91"/>
      <c r="N178" s="91"/>
    </row>
    <row r="179" spans="1:14" x14ac:dyDescent="0.3">
      <c r="A179" s="96"/>
      <c r="C179" s="3"/>
      <c r="D179" s="9"/>
      <c r="E179" s="3"/>
      <c r="F179" s="3"/>
      <c r="G179" s="3"/>
      <c r="H179" s="91"/>
      <c r="I179" s="91"/>
      <c r="J179" s="91"/>
      <c r="K179" s="91"/>
      <c r="L179" s="91"/>
      <c r="M179" s="91"/>
      <c r="N179" s="91"/>
    </row>
    <row r="180" spans="1:14" x14ac:dyDescent="0.3">
      <c r="A180" s="96"/>
      <c r="B180" s="27" t="str">
        <f t="shared" ref="B180:B185" si="24">"INSERT INTO CODE("&amp;$C$132&amp;","&amp;$D$132&amp;","&amp;$E$132&amp;","&amp;$F$132&amp;") VALUES('"&amp;C180&amp;"','"&amp;D180&amp;"','"&amp;E180&amp;"','"&amp;F180&amp;"');"</f>
        <v>INSERT INTO CODE(DD_MAIN,DD_KEY,DD_VALUE,ORD) VALUES('FAQ_B2B','11','동영상 강의 수강','1');</v>
      </c>
      <c r="C180" s="3" t="s">
        <v>1411</v>
      </c>
      <c r="D180" s="9" t="s">
        <v>1413</v>
      </c>
      <c r="E180" s="3" t="s">
        <v>1200</v>
      </c>
      <c r="F180" s="3">
        <v>1</v>
      </c>
      <c r="G180" s="3" t="str">
        <f t="shared" ref="G180:G185" si="25">"INSERT INTO CODE VALUES('"&amp;C180&amp;"','"&amp;D180&amp;"','"&amp;E180&amp;"',"&amp;F180&amp;");"</f>
        <v>INSERT INTO CODE VALUES('FAQ_B2B','11','동영상 강의 수강',1);</v>
      </c>
      <c r="H180" s="91"/>
      <c r="I180" s="91"/>
      <c r="J180" s="91"/>
      <c r="K180" s="91"/>
      <c r="L180" s="91"/>
      <c r="M180" s="91"/>
      <c r="N180" s="91"/>
    </row>
    <row r="181" spans="1:14" x14ac:dyDescent="0.3">
      <c r="A181" s="96"/>
      <c r="B181" s="27" t="str">
        <f t="shared" si="24"/>
        <v>INSERT INTO CODE(DD_MAIN,DD_KEY,DD_VALUE,ORD) VALUES('FAQ_B2B','12','회원가입/탈퇴','2');</v>
      </c>
      <c r="C181" s="3" t="s">
        <v>1411</v>
      </c>
      <c r="D181" s="9" t="s">
        <v>1414</v>
      </c>
      <c r="E181" s="3" t="s">
        <v>1201</v>
      </c>
      <c r="F181" s="3">
        <v>2</v>
      </c>
      <c r="G181" s="3" t="str">
        <f t="shared" si="25"/>
        <v>INSERT INTO CODE VALUES('FAQ_B2B','12','회원가입/탈퇴',2);</v>
      </c>
      <c r="H181" s="91"/>
      <c r="I181" s="91"/>
      <c r="J181" s="91"/>
      <c r="K181" s="91"/>
      <c r="L181" s="91"/>
      <c r="M181" s="91"/>
      <c r="N181" s="91"/>
    </row>
    <row r="182" spans="1:14" x14ac:dyDescent="0.3">
      <c r="A182" s="96"/>
      <c r="B182" s="27" t="str">
        <f t="shared" si="24"/>
        <v>INSERT INTO CODE(DD_MAIN,DD_KEY,DD_VALUE,ORD) VALUES('FAQ_B2B','13','결제관련','3');</v>
      </c>
      <c r="C182" s="3" t="s">
        <v>1411</v>
      </c>
      <c r="D182" s="9" t="s">
        <v>1418</v>
      </c>
      <c r="E182" s="3" t="s">
        <v>1202</v>
      </c>
      <c r="F182" s="3">
        <v>3</v>
      </c>
      <c r="G182" s="3" t="str">
        <f t="shared" si="25"/>
        <v>INSERT INTO CODE VALUES('FAQ_B2B','13','결제관련',3);</v>
      </c>
      <c r="H182" s="91"/>
      <c r="I182" s="91"/>
      <c r="J182" s="91"/>
      <c r="K182" s="91"/>
      <c r="L182" s="91"/>
      <c r="M182" s="91"/>
      <c r="N182" s="91"/>
    </row>
    <row r="183" spans="1:14" x14ac:dyDescent="0.3">
      <c r="A183" s="96"/>
      <c r="B183" s="27" t="str">
        <f t="shared" si="24"/>
        <v>INSERT INTO CODE(DD_MAIN,DD_KEY,DD_VALUE,ORD) VALUES('FAQ_B2B','14','동영상 문제해결','4');</v>
      </c>
      <c r="C183" s="3" t="s">
        <v>1411</v>
      </c>
      <c r="D183" s="9" t="s">
        <v>1419</v>
      </c>
      <c r="E183" s="3" t="s">
        <v>1203</v>
      </c>
      <c r="F183" s="3">
        <v>4</v>
      </c>
      <c r="G183" s="3" t="str">
        <f t="shared" si="25"/>
        <v>INSERT INTO CODE VALUES('FAQ_B2B','14','동영상 문제해결',4);</v>
      </c>
      <c r="H183" s="91"/>
      <c r="I183" s="91"/>
      <c r="J183" s="91"/>
      <c r="K183" s="91"/>
      <c r="L183" s="91"/>
      <c r="M183" s="91"/>
      <c r="N183" s="91"/>
    </row>
    <row r="184" spans="1:14" x14ac:dyDescent="0.3">
      <c r="A184" s="96"/>
      <c r="B184" s="27" t="str">
        <f t="shared" si="24"/>
        <v>INSERT INTO CODE(DD_MAIN,DD_KEY,DD_VALUE,ORD) VALUES('FAQ_B2B','15','M러닝','5');</v>
      </c>
      <c r="C184" s="3" t="s">
        <v>1411</v>
      </c>
      <c r="D184" s="9" t="s">
        <v>1420</v>
      </c>
      <c r="E184" s="3" t="s">
        <v>1204</v>
      </c>
      <c r="F184" s="3">
        <v>5</v>
      </c>
      <c r="G184" s="3" t="str">
        <f t="shared" si="25"/>
        <v>INSERT INTO CODE VALUES('FAQ_B2B','15','M러닝',5);</v>
      </c>
      <c r="H184" s="91"/>
      <c r="I184" s="91"/>
      <c r="J184" s="91"/>
      <c r="K184" s="91"/>
      <c r="L184" s="91"/>
      <c r="M184" s="91"/>
      <c r="N184" s="91"/>
    </row>
    <row r="185" spans="1:14" x14ac:dyDescent="0.3">
      <c r="A185" s="96"/>
      <c r="B185" s="27" t="str">
        <f t="shared" si="24"/>
        <v>INSERT INTO CODE(DD_MAIN,DD_KEY,DD_VALUE,ORD) VALUES('FAQ_B2B','16','기타','5');</v>
      </c>
      <c r="C185" s="3" t="s">
        <v>1411</v>
      </c>
      <c r="D185" s="9" t="s">
        <v>1421</v>
      </c>
      <c r="E185" s="3" t="s">
        <v>331</v>
      </c>
      <c r="F185" s="3">
        <v>5</v>
      </c>
      <c r="G185" s="3" t="str">
        <f t="shared" si="25"/>
        <v>INSERT INTO CODE VALUES('FAQ_B2B','16','기타',5);</v>
      </c>
      <c r="H185" s="91"/>
      <c r="I185" s="91"/>
      <c r="J185" s="91"/>
      <c r="K185" s="91"/>
      <c r="L185" s="91"/>
      <c r="M185" s="91"/>
      <c r="N185" s="91"/>
    </row>
    <row r="186" spans="1:14" x14ac:dyDescent="0.3">
      <c r="A186" s="96"/>
      <c r="C186" s="3"/>
      <c r="D186" s="9"/>
      <c r="E186" s="3"/>
      <c r="F186" s="3"/>
      <c r="G186" s="3"/>
      <c r="H186" s="91"/>
      <c r="I186" s="91"/>
      <c r="J186" s="91"/>
      <c r="K186" s="91"/>
      <c r="L186" s="91"/>
      <c r="M186" s="91"/>
      <c r="N186" s="91"/>
    </row>
    <row r="187" spans="1:14" x14ac:dyDescent="0.3">
      <c r="A187" s="96"/>
      <c r="B187" s="27" t="str">
        <f t="shared" ref="B187:B192" si="26">"INSERT INTO CODE("&amp;$C$132&amp;","&amp;$D$132&amp;","&amp;$E$132&amp;","&amp;$F$132&amp;") VALUES('"&amp;C187&amp;"','"&amp;D187&amp;"','"&amp;E187&amp;"','"&amp;F187&amp;"');"</f>
        <v>INSERT INTO CODE(DD_MAIN,DD_KEY,DD_VALUE,ORD) VALUES('FAQ_C2C','21','동영상 강의 수강','1');</v>
      </c>
      <c r="C187" s="3" t="s">
        <v>1412</v>
      </c>
      <c r="D187" s="9" t="s">
        <v>1422</v>
      </c>
      <c r="E187" s="3" t="s">
        <v>1200</v>
      </c>
      <c r="F187" s="3">
        <v>1</v>
      </c>
      <c r="G187" s="3" t="str">
        <f t="shared" ref="G187:G192" si="27">"INSERT INTO CODE VALUES('"&amp;C187&amp;"','"&amp;D187&amp;"','"&amp;E187&amp;"',"&amp;F187&amp;");"</f>
        <v>INSERT INTO CODE VALUES('FAQ_C2C','21','동영상 강의 수강',1);</v>
      </c>
      <c r="H187" s="91"/>
      <c r="I187" s="91"/>
      <c r="J187" s="91"/>
      <c r="K187" s="91"/>
      <c r="L187" s="91"/>
      <c r="M187" s="91"/>
      <c r="N187" s="91"/>
    </row>
    <row r="188" spans="1:14" x14ac:dyDescent="0.3">
      <c r="A188" s="96"/>
      <c r="B188" s="27" t="str">
        <f t="shared" si="26"/>
        <v>INSERT INTO CODE(DD_MAIN,DD_KEY,DD_VALUE,ORD) VALUES('FAQ_C2C','22','회원가입/탈퇴','2');</v>
      </c>
      <c r="C188" s="3" t="s">
        <v>1412</v>
      </c>
      <c r="D188" s="9" t="s">
        <v>1423</v>
      </c>
      <c r="E188" s="3" t="s">
        <v>1201</v>
      </c>
      <c r="F188" s="3">
        <v>2</v>
      </c>
      <c r="G188" s="3" t="str">
        <f t="shared" si="27"/>
        <v>INSERT INTO CODE VALUES('FAQ_C2C','22','회원가입/탈퇴',2);</v>
      </c>
      <c r="H188" s="91"/>
      <c r="I188" s="91"/>
      <c r="J188" s="91"/>
      <c r="K188" s="91"/>
      <c r="L188" s="91"/>
      <c r="M188" s="91"/>
      <c r="N188" s="91"/>
    </row>
    <row r="189" spans="1:14" x14ac:dyDescent="0.3">
      <c r="A189" s="96"/>
      <c r="B189" s="27" t="str">
        <f t="shared" si="26"/>
        <v>INSERT INTO CODE(DD_MAIN,DD_KEY,DD_VALUE,ORD) VALUES('FAQ_C2C','23','결제관련','3');</v>
      </c>
      <c r="C189" s="3" t="s">
        <v>1412</v>
      </c>
      <c r="D189" s="9" t="s">
        <v>1415</v>
      </c>
      <c r="E189" s="3" t="s">
        <v>1202</v>
      </c>
      <c r="F189" s="3">
        <v>3</v>
      </c>
      <c r="G189" s="3" t="str">
        <f t="shared" si="27"/>
        <v>INSERT INTO CODE VALUES('FAQ_C2C','23','결제관련',3);</v>
      </c>
      <c r="H189" s="91"/>
      <c r="I189" s="91"/>
      <c r="J189" s="91"/>
      <c r="K189" s="91"/>
      <c r="L189" s="91"/>
      <c r="M189" s="91"/>
      <c r="N189" s="91"/>
    </row>
    <row r="190" spans="1:14" x14ac:dyDescent="0.3">
      <c r="A190" s="96"/>
      <c r="B190" s="27" t="str">
        <f t="shared" si="26"/>
        <v>INSERT INTO CODE(DD_MAIN,DD_KEY,DD_VALUE,ORD) VALUES('FAQ_C2C','24','동영상 문제해결','4');</v>
      </c>
      <c r="C190" s="3" t="s">
        <v>1412</v>
      </c>
      <c r="D190" s="9" t="s">
        <v>1416</v>
      </c>
      <c r="E190" s="3" t="s">
        <v>1203</v>
      </c>
      <c r="F190" s="3">
        <v>4</v>
      </c>
      <c r="G190" s="3" t="str">
        <f t="shared" si="27"/>
        <v>INSERT INTO CODE VALUES('FAQ_C2C','24','동영상 문제해결',4);</v>
      </c>
      <c r="H190" s="91"/>
      <c r="I190" s="91"/>
      <c r="J190" s="91"/>
      <c r="K190" s="91"/>
      <c r="L190" s="91"/>
      <c r="M190" s="91"/>
      <c r="N190" s="91"/>
    </row>
    <row r="191" spans="1:14" x14ac:dyDescent="0.3">
      <c r="A191" s="96"/>
      <c r="B191" s="27" t="str">
        <f t="shared" si="26"/>
        <v>INSERT INTO CODE(DD_MAIN,DD_KEY,DD_VALUE,ORD) VALUES('FAQ_C2C','25','M러닝','5');</v>
      </c>
      <c r="C191" s="3" t="s">
        <v>1412</v>
      </c>
      <c r="D191" s="9" t="s">
        <v>1417</v>
      </c>
      <c r="E191" s="3" t="s">
        <v>1204</v>
      </c>
      <c r="F191" s="3">
        <v>5</v>
      </c>
      <c r="G191" s="3" t="str">
        <f t="shared" si="27"/>
        <v>INSERT INTO CODE VALUES('FAQ_C2C','25','M러닝',5);</v>
      </c>
      <c r="H191" s="91"/>
      <c r="I191" s="91"/>
      <c r="J191" s="91"/>
      <c r="K191" s="91"/>
      <c r="L191" s="91"/>
      <c r="M191" s="91"/>
      <c r="N191" s="91"/>
    </row>
    <row r="192" spans="1:14" x14ac:dyDescent="0.3">
      <c r="A192" s="96"/>
      <c r="B192" s="27" t="str">
        <f t="shared" si="26"/>
        <v>INSERT INTO CODE(DD_MAIN,DD_KEY,DD_VALUE,ORD) VALUES('FAQ_C2C','26','기타','5');</v>
      </c>
      <c r="C192" s="3" t="s">
        <v>1412</v>
      </c>
      <c r="D192" s="9" t="s">
        <v>1424</v>
      </c>
      <c r="E192" s="3" t="s">
        <v>331</v>
      </c>
      <c r="F192" s="3">
        <v>5</v>
      </c>
      <c r="G192" s="3" t="str">
        <f t="shared" si="27"/>
        <v>INSERT INTO CODE VALUES('FAQ_C2C','26','기타',5);</v>
      </c>
      <c r="H192" s="91"/>
      <c r="I192" s="91"/>
      <c r="J192" s="91"/>
      <c r="K192" s="91"/>
      <c r="L192" s="91"/>
      <c r="M192" s="91"/>
      <c r="N192" s="91"/>
    </row>
    <row r="193" spans="1:14" x14ac:dyDescent="0.3">
      <c r="A193" s="96"/>
      <c r="C193" s="3"/>
      <c r="D193" s="9"/>
      <c r="E193" s="3"/>
      <c r="F193" s="3"/>
      <c r="G193" s="3"/>
      <c r="H193" s="91"/>
      <c r="I193" s="91"/>
      <c r="J193" s="91"/>
      <c r="K193" s="91"/>
      <c r="L193" s="91"/>
      <c r="M193" s="91"/>
      <c r="N193" s="91"/>
    </row>
    <row r="194" spans="1:14" x14ac:dyDescent="0.3">
      <c r="A194" s="96"/>
      <c r="C194" s="3"/>
      <c r="D194" s="9"/>
      <c r="E194" s="3"/>
      <c r="F194" s="3"/>
      <c r="G194" s="3"/>
      <c r="H194" s="70"/>
      <c r="I194" s="70"/>
      <c r="J194" s="70"/>
      <c r="K194" s="70"/>
      <c r="L194" s="70"/>
      <c r="M194" s="70"/>
      <c r="N194" s="70"/>
    </row>
    <row r="195" spans="1:14" x14ac:dyDescent="0.3">
      <c r="A195" s="96"/>
      <c r="B195" s="27" t="str">
        <f t="shared" si="20"/>
        <v>INSERT INTO CODE(DD_MAIN,DD_KEY,DD_VALUE,ORD) VALUES('POINT_KIND','COURSE','과정 수강 적립','1');</v>
      </c>
      <c r="C195" s="3" t="s">
        <v>504</v>
      </c>
      <c r="D195" s="9" t="s">
        <v>63</v>
      </c>
      <c r="E195" s="18" t="s">
        <v>505</v>
      </c>
      <c r="F195" s="3">
        <v>1</v>
      </c>
      <c r="G195" s="3" t="str">
        <f t="shared" ref="G195:G197" si="28">"INSERT INTO CODE VALUES('"&amp;C195&amp;"','"&amp;D195&amp;"','"&amp;E195&amp;"',"&amp;F195&amp;");"</f>
        <v>INSERT INTO CODE VALUES('POINT_KIND','COURSE','과정 수강 적립',1);</v>
      </c>
    </row>
    <row r="196" spans="1:14" x14ac:dyDescent="0.3">
      <c r="A196" s="96"/>
      <c r="B196" s="27" t="str">
        <f t="shared" ref="B196:B197" si="29">"INSERT INTO CODE("&amp;$C$132&amp;","&amp;$D$132&amp;","&amp;$E$132&amp;","&amp;$F$132&amp;") VALUES('"&amp;C196&amp;"','"&amp;D196&amp;"','"&amp;E196&amp;"','"&amp;F196&amp;"');"</f>
        <v>INSERT INTO CODE(DD_MAIN,DD_KEY,DD_VALUE,ORD) VALUES('POINT_KIND','COURSE_REFUND','과정 환불','2');</v>
      </c>
      <c r="C196" s="3" t="s">
        <v>504</v>
      </c>
      <c r="D196" s="9" t="s">
        <v>503</v>
      </c>
      <c r="E196" s="18" t="s">
        <v>506</v>
      </c>
      <c r="F196" s="3">
        <v>2</v>
      </c>
      <c r="G196" s="3" t="str">
        <f t="shared" si="28"/>
        <v>INSERT INTO CODE VALUES('POINT_KIND','COURSE_REFUND','과정 환불',2);</v>
      </c>
    </row>
    <row r="197" spans="1:14" x14ac:dyDescent="0.3">
      <c r="A197" s="96"/>
      <c r="B197" s="27" t="str">
        <f t="shared" si="29"/>
        <v>INSERT INTO CODE(DD_MAIN,DD_KEY,DD_VALUE,ORD) VALUES('POINT_KIND','POSTSCRIPT','수강 후기','3');</v>
      </c>
      <c r="C197" s="3" t="s">
        <v>504</v>
      </c>
      <c r="D197" s="9" t="s">
        <v>507</v>
      </c>
      <c r="E197" s="18" t="s">
        <v>508</v>
      </c>
      <c r="F197" s="3">
        <v>3</v>
      </c>
      <c r="G197" s="3" t="str">
        <f t="shared" si="28"/>
        <v>INSERT INTO CODE VALUES('POINT_KIND','POSTSCRIPT','수강 후기',3);</v>
      </c>
    </row>
    <row r="198" spans="1:14" x14ac:dyDescent="0.3">
      <c r="A198" s="96"/>
      <c r="B198" s="27" t="str">
        <f t="shared" ref="B198:B199" si="30">"INSERT INTO CODE("&amp;$C$132&amp;","&amp;$D$132&amp;","&amp;$E$132&amp;","&amp;$F$132&amp;") VALUES('"&amp;C198&amp;"','"&amp;D198&amp;"','"&amp;E198&amp;"','"&amp;F198&amp;"');"</f>
        <v>INSERT INTO CODE(DD_MAIN,DD_KEY,DD_VALUE,ORD) VALUES('UC_KIND','U','사용자','1');</v>
      </c>
      <c r="C198" s="3" t="s">
        <v>545</v>
      </c>
      <c r="D198" s="1" t="s">
        <v>322</v>
      </c>
      <c r="E198" s="1" t="s">
        <v>315</v>
      </c>
      <c r="F198" s="3">
        <v>1</v>
      </c>
      <c r="G198" s="3" t="str">
        <f t="shared" ref="G198:G199" si="31">"INSERT INTO CODE VALUES('"&amp;C198&amp;"','"&amp;D198&amp;"','"&amp;E198&amp;"',"&amp;F198&amp;");"</f>
        <v>INSERT INTO CODE VALUES('UC_KIND','U','사용자',1);</v>
      </c>
    </row>
    <row r="199" spans="1:14" x14ac:dyDescent="0.3">
      <c r="A199" s="96"/>
      <c r="B199" s="27" t="str">
        <f t="shared" si="30"/>
        <v>INSERT INTO CODE(DD_MAIN,DD_KEY,DD_VALUE,ORD) VALUES('UC_KIND','C','회사','2');</v>
      </c>
      <c r="C199" s="3" t="s">
        <v>545</v>
      </c>
      <c r="D199" s="1" t="s">
        <v>448</v>
      </c>
      <c r="E199" s="18" t="s">
        <v>184</v>
      </c>
      <c r="F199" s="1">
        <v>2</v>
      </c>
      <c r="G199" s="3" t="str">
        <f t="shared" si="31"/>
        <v>INSERT INTO CODE VALUES('UC_KIND','C','회사',2);</v>
      </c>
    </row>
    <row r="200" spans="1:14" x14ac:dyDescent="0.3">
      <c r="A200" s="96"/>
    </row>
    <row r="201" spans="1:14" x14ac:dyDescent="0.3">
      <c r="A201" s="96"/>
      <c r="B201" s="27" t="str">
        <f t="shared" ref="B201:B203" si="32">"INSERT INTO CODE("&amp;$C$132&amp;","&amp;$D$132&amp;","&amp;$E$132&amp;","&amp;$F$132&amp;") VALUES('"&amp;C201&amp;"','"&amp;D201&amp;"','"&amp;E201&amp;"','"&amp;F201&amp;"');"</f>
        <v>INSERT INTO CODE(DD_MAIN,DD_KEY,DD_VALUE,ORD) VALUES('ADMIN_AUTH','A','Admin','1');</v>
      </c>
      <c r="C201" s="3" t="s">
        <v>962</v>
      </c>
      <c r="D201" s="9" t="s">
        <v>675</v>
      </c>
      <c r="E201" s="3" t="s">
        <v>676</v>
      </c>
      <c r="F201" s="3">
        <v>1</v>
      </c>
      <c r="G201" s="3" t="str">
        <f t="shared" ref="G201" si="33">"INSERT INTO CODE VALUES('"&amp;C201&amp;"','"&amp;D201&amp;"','"&amp;E201&amp;"',"&amp;F201&amp;");"</f>
        <v>INSERT INTO CODE VALUES('ADMIN_AUTH','A','Admin',1);</v>
      </c>
    </row>
    <row r="202" spans="1:14" x14ac:dyDescent="0.3">
      <c r="A202" s="96"/>
      <c r="B202" s="27" t="str">
        <f t="shared" si="32"/>
        <v>INSERT INTO CODE(DD_MAIN,DD_KEY,DD_VALUE,ORD) VALUES('ADMIN_AUTH','C','Contents Admin','2');</v>
      </c>
      <c r="C202" s="3" t="s">
        <v>962</v>
      </c>
      <c r="D202" s="9" t="s">
        <v>677</v>
      </c>
      <c r="E202" s="3" t="s">
        <v>678</v>
      </c>
      <c r="F202" s="3">
        <v>2</v>
      </c>
      <c r="G202" s="3" t="str">
        <f t="shared" ref="G202:G203" si="34">"INSERT INTO CODE VALUES('"&amp;C202&amp;"','"&amp;D202&amp;"','"&amp;E202&amp;"',"&amp;F202&amp;");"</f>
        <v>INSERT INTO CODE VALUES('ADMIN_AUTH','C','Contents Admin',2);</v>
      </c>
    </row>
    <row r="203" spans="1:14" x14ac:dyDescent="0.3">
      <c r="A203" s="96"/>
      <c r="B203" s="27" t="str">
        <f t="shared" si="32"/>
        <v>INSERT INTO CODE(DD_MAIN,DD_KEY,DD_VALUE,ORD) VALUES('ADMIN_AUTH','M','Manage Admin','3');</v>
      </c>
      <c r="C203" s="3" t="s">
        <v>962</v>
      </c>
      <c r="D203" s="9" t="s">
        <v>679</v>
      </c>
      <c r="E203" s="3" t="s">
        <v>680</v>
      </c>
      <c r="F203" s="3">
        <v>3</v>
      </c>
      <c r="G203" s="3" t="str">
        <f t="shared" si="34"/>
        <v>INSERT INTO CODE VALUES('ADMIN_AUTH','M','Manage Admin',3);</v>
      </c>
    </row>
    <row r="204" spans="1:14" x14ac:dyDescent="0.3">
      <c r="A204" s="96"/>
    </row>
    <row r="205" spans="1:14" x14ac:dyDescent="0.3">
      <c r="A205" s="96"/>
      <c r="B205" s="27" t="str">
        <f t="shared" ref="B205:B206" si="35">"INSERT INTO CODE("&amp;$C$132&amp;","&amp;$D$132&amp;","&amp;$E$132&amp;","&amp;$F$132&amp;") VALUES('"&amp;C205&amp;"','"&amp;D205&amp;"','"&amp;E205&amp;"','"&amp;F205&amp;"');"</f>
        <v>INSERT INTO CODE(DD_MAIN,DD_KEY,DD_VALUE,ORD) VALUES('SEX','M','남','1');</v>
      </c>
      <c r="C205" s="3" t="s">
        <v>681</v>
      </c>
      <c r="D205" s="9" t="s">
        <v>682</v>
      </c>
      <c r="E205" s="3" t="s">
        <v>684</v>
      </c>
      <c r="F205" s="3">
        <v>1</v>
      </c>
      <c r="G205" s="3" t="str">
        <f t="shared" ref="G205:G206" si="36">"INSERT INTO CODE VALUES('"&amp;C205&amp;"','"&amp;D205&amp;"','"&amp;E205&amp;"',"&amp;F205&amp;");"</f>
        <v>INSERT INTO CODE VALUES('SEX','M','남',1);</v>
      </c>
    </row>
    <row r="206" spans="1:14" x14ac:dyDescent="0.3">
      <c r="B206" s="27" t="str">
        <f t="shared" si="35"/>
        <v>INSERT INTO CODE(DD_MAIN,DD_KEY,DD_VALUE,ORD) VALUES('SEX','F','여','2');</v>
      </c>
      <c r="C206" s="3" t="s">
        <v>681</v>
      </c>
      <c r="D206" s="9" t="s">
        <v>683</v>
      </c>
      <c r="E206" s="3" t="s">
        <v>685</v>
      </c>
      <c r="F206" s="3">
        <v>2</v>
      </c>
      <c r="G206" s="3" t="str">
        <f t="shared" si="36"/>
        <v>INSERT INTO CODE VALUES('SEX','F','여',2);</v>
      </c>
    </row>
    <row r="208" spans="1:14" x14ac:dyDescent="0.3">
      <c r="B208" s="27" t="str">
        <f t="shared" ref="B208:B209" si="37">"INSERT INTO CODE("&amp;$C$132&amp;","&amp;$D$132&amp;","&amp;$E$132&amp;","&amp;$F$132&amp;") VALUES('"&amp;C208&amp;"','"&amp;D208&amp;"','"&amp;E208&amp;"','"&amp;F208&amp;"');"</f>
        <v>INSERT INTO CODE(DD_MAIN,DD_KEY,DD_VALUE,ORD) VALUES('WEEK_COST_YN','N','과정별','1');</v>
      </c>
      <c r="C208" s="3" t="s">
        <v>703</v>
      </c>
      <c r="D208" s="9" t="s">
        <v>704</v>
      </c>
      <c r="E208" s="3" t="s">
        <v>734</v>
      </c>
      <c r="F208" s="3">
        <v>1</v>
      </c>
      <c r="G208" s="3" t="str">
        <f t="shared" ref="G208:G209" si="38">"INSERT INTO CODE VALUES('"&amp;C208&amp;"','"&amp;D208&amp;"','"&amp;E208&amp;"',"&amp;F208&amp;");"</f>
        <v>INSERT INTO CODE VALUES('WEEK_COST_YN','N','과정별',1);</v>
      </c>
    </row>
    <row r="209" spans="1:14" x14ac:dyDescent="0.3">
      <c r="B209" s="27" t="str">
        <f t="shared" si="37"/>
        <v>INSERT INTO CODE(DD_MAIN,DD_KEY,DD_VALUE,ORD) VALUES('WEEK_COST_YN','Y','차시별','2');</v>
      </c>
      <c r="C209" s="3" t="s">
        <v>703</v>
      </c>
      <c r="D209" s="9" t="s">
        <v>705</v>
      </c>
      <c r="E209" s="3" t="s">
        <v>735</v>
      </c>
      <c r="F209" s="3">
        <v>2</v>
      </c>
      <c r="G209" s="3" t="str">
        <f t="shared" si="38"/>
        <v>INSERT INTO CODE VALUES('WEEK_COST_YN','Y','차시별',2);</v>
      </c>
    </row>
    <row r="213" spans="1:14" x14ac:dyDescent="0.3">
      <c r="A213" s="95" t="s">
        <v>850</v>
      </c>
      <c r="B213" s="3" t="s">
        <v>757</v>
      </c>
    </row>
    <row r="214" spans="1:14" x14ac:dyDescent="0.3">
      <c r="A214" s="95"/>
      <c r="B214" s="3" t="s">
        <v>758</v>
      </c>
    </row>
    <row r="215" spans="1:14" x14ac:dyDescent="0.3">
      <c r="A215" s="95"/>
      <c r="B215" s="3" t="s">
        <v>759</v>
      </c>
    </row>
    <row r="217" spans="1:14" x14ac:dyDescent="0.3">
      <c r="C217" s="3"/>
      <c r="D217" s="9"/>
      <c r="E217" s="3"/>
      <c r="F217" s="3"/>
      <c r="G217" s="3"/>
      <c r="H217" s="54"/>
      <c r="I217" s="54"/>
      <c r="J217" s="54"/>
      <c r="K217" s="54"/>
      <c r="L217" s="54"/>
      <c r="M217" s="54"/>
      <c r="N217" s="54"/>
    </row>
    <row r="218" spans="1:14" x14ac:dyDescent="0.3">
      <c r="B218" s="27" t="str">
        <f t="shared" ref="B218:B221" si="39">"INSERT INTO CODE("&amp;$C$132&amp;","&amp;$D$132&amp;","&amp;$E$132&amp;","&amp;$F$132&amp;") VALUES('"&amp;C218&amp;"','"&amp;D218&amp;"','"&amp;E218&amp;"','"&amp;F218&amp;"');"</f>
        <v>INSERT INTO CODE(DD_MAIN,DD_KEY,DD_VALUE,ORD) VALUES('APPROVAL_STATUS','B','은행입금','1');</v>
      </c>
      <c r="C218" s="3" t="s">
        <v>969</v>
      </c>
      <c r="D218" s="9" t="s">
        <v>661</v>
      </c>
      <c r="E218" s="3" t="s">
        <v>970</v>
      </c>
      <c r="F218" s="3">
        <v>1</v>
      </c>
      <c r="G218" s="3" t="str">
        <f t="shared" ref="G218:G221" si="40">"INSERT INTO CODE VALUES('"&amp;C218&amp;"','"&amp;D218&amp;"','"&amp;E218&amp;"',"&amp;F218&amp;");"</f>
        <v>INSERT INTO CODE VALUES('APPROVAL_STATUS','B','은행입금',1);</v>
      </c>
      <c r="H218" s="54"/>
      <c r="I218" s="54"/>
      <c r="J218" s="54"/>
      <c r="K218" s="54"/>
      <c r="L218" s="54"/>
      <c r="M218" s="54"/>
      <c r="N218" s="54"/>
    </row>
    <row r="219" spans="1:14" x14ac:dyDescent="0.3">
      <c r="B219" s="27" t="str">
        <f t="shared" si="39"/>
        <v>INSERT INTO CODE(DD_MAIN,DD_KEY,DD_VALUE,ORD) VALUES('APPROVAL_STATUS','A','승인','2');</v>
      </c>
      <c r="C219" s="3" t="s">
        <v>969</v>
      </c>
      <c r="D219" s="9" t="s">
        <v>319</v>
      </c>
      <c r="E219" s="3" t="s">
        <v>320</v>
      </c>
      <c r="F219" s="3">
        <v>2</v>
      </c>
      <c r="G219" s="3" t="str">
        <f t="shared" si="40"/>
        <v>INSERT INTO CODE VALUES('APPROVAL_STATUS','A','승인',2);</v>
      </c>
      <c r="H219" s="54"/>
      <c r="I219" s="54"/>
      <c r="J219" s="54"/>
      <c r="K219" s="54"/>
      <c r="L219" s="54"/>
      <c r="M219" s="54"/>
      <c r="N219" s="54"/>
    </row>
    <row r="220" spans="1:14" x14ac:dyDescent="0.3">
      <c r="B220" s="27" t="str">
        <f t="shared" si="39"/>
        <v>INSERT INTO CODE(DD_MAIN,DD_KEY,DD_VALUE,ORD) VALUES('APPROVAL_STATUS','C','거절','3');</v>
      </c>
      <c r="C220" s="3" t="s">
        <v>969</v>
      </c>
      <c r="D220" s="9" t="s">
        <v>448</v>
      </c>
      <c r="E220" s="3" t="s">
        <v>321</v>
      </c>
      <c r="F220" s="3">
        <v>3</v>
      </c>
      <c r="G220" s="3" t="str">
        <f t="shared" si="40"/>
        <v>INSERT INTO CODE VALUES('APPROVAL_STATUS','C','거절',3);</v>
      </c>
      <c r="H220" s="54"/>
      <c r="I220" s="54"/>
      <c r="J220" s="54"/>
      <c r="K220" s="54"/>
      <c r="L220" s="54"/>
      <c r="M220" s="54"/>
      <c r="N220" s="54"/>
    </row>
    <row r="221" spans="1:14" x14ac:dyDescent="0.3">
      <c r="B221" s="27" t="str">
        <f t="shared" si="39"/>
        <v>INSERT INTO CODE(DD_MAIN,DD_KEY,DD_VALUE,ORD) VALUES('APPROVAL_STATUS','R','환불','4');</v>
      </c>
      <c r="C221" s="3" t="s">
        <v>969</v>
      </c>
      <c r="D221" s="9" t="s">
        <v>459</v>
      </c>
      <c r="E221" s="3" t="s">
        <v>370</v>
      </c>
      <c r="F221" s="3">
        <v>4</v>
      </c>
      <c r="G221" s="3" t="str">
        <f t="shared" si="40"/>
        <v>INSERT INTO CODE VALUES('APPROVAL_STATUS','R','환불',4);</v>
      </c>
      <c r="H221" s="54"/>
      <c r="I221" s="54"/>
      <c r="J221" s="54"/>
      <c r="K221" s="54"/>
      <c r="L221" s="54"/>
      <c r="M221" s="54"/>
      <c r="N221" s="54"/>
    </row>
    <row r="223" spans="1:14" x14ac:dyDescent="0.3">
      <c r="B223" s="27" t="str">
        <f t="shared" ref="B223:B224" si="41">"INSERT INTO CODE("&amp;$C$132&amp;","&amp;$D$132&amp;","&amp;$E$132&amp;","&amp;$F$132&amp;") VALUES('"&amp;C223&amp;"','"&amp;D223&amp;"','"&amp;E223&amp;"','"&amp;F223&amp;"');"</f>
        <v>INSERT INTO CODE(DD_MAIN,DD_KEY,DD_VALUE,ORD) VALUES('APPROVAL_CARD_STATUS','A','승인','1');</v>
      </c>
      <c r="C223" s="3" t="s">
        <v>1154</v>
      </c>
      <c r="D223" s="9" t="s">
        <v>319</v>
      </c>
      <c r="E223" s="3" t="s">
        <v>320</v>
      </c>
      <c r="F223" s="3">
        <v>1</v>
      </c>
      <c r="G223" s="3" t="str">
        <f t="shared" ref="G223:G224" si="42">"INSERT INTO CODE VALUES('"&amp;C223&amp;"','"&amp;D223&amp;"','"&amp;E223&amp;"',"&amp;F223&amp;");"</f>
        <v>INSERT INTO CODE VALUES('APPROVAL_CARD_STATUS','A','승인',1);</v>
      </c>
      <c r="H223" s="63"/>
      <c r="I223" s="63"/>
      <c r="J223" s="63"/>
      <c r="K223" s="63"/>
      <c r="L223" s="63"/>
      <c r="M223" s="63"/>
      <c r="N223" s="63"/>
    </row>
    <row r="224" spans="1:14" x14ac:dyDescent="0.3">
      <c r="B224" s="27" t="str">
        <f t="shared" si="41"/>
        <v>INSERT INTO CODE(DD_MAIN,DD_KEY,DD_VALUE,ORD) VALUES('APPROVAL_CARD_STATUS','R','환불','2');</v>
      </c>
      <c r="C224" s="3" t="s">
        <v>1154</v>
      </c>
      <c r="D224" s="9" t="s">
        <v>459</v>
      </c>
      <c r="E224" s="3" t="s">
        <v>370</v>
      </c>
      <c r="F224" s="3">
        <v>2</v>
      </c>
      <c r="G224" s="3" t="str">
        <f t="shared" si="42"/>
        <v>INSERT INTO CODE VALUES('APPROVAL_CARD_STATUS','R','환불',2);</v>
      </c>
      <c r="H224" s="63"/>
      <c r="I224" s="63"/>
      <c r="J224" s="63"/>
      <c r="K224" s="63"/>
      <c r="L224" s="63"/>
      <c r="M224" s="63"/>
      <c r="N224" s="63"/>
    </row>
    <row r="225" spans="2:14" x14ac:dyDescent="0.3">
      <c r="C225" s="3"/>
      <c r="D225" s="9"/>
      <c r="E225" s="3"/>
      <c r="F225" s="3"/>
      <c r="G225" s="3"/>
      <c r="H225" s="63"/>
      <c r="I225" s="63"/>
      <c r="J225" s="63"/>
      <c r="K225" s="63"/>
      <c r="L225" s="63"/>
      <c r="M225" s="63"/>
      <c r="N225" s="63"/>
    </row>
    <row r="226" spans="2:14" x14ac:dyDescent="0.3">
      <c r="B226" s="27" t="str">
        <f>"INSERT INTO CODE("&amp;$C$132&amp;","&amp;$D$132&amp;","&amp;$E$132&amp;","&amp;$F$132&amp;") VALUES('"&amp;C226&amp;"','"&amp;D226&amp;"','"&amp;E226&amp;"','"&amp;F226&amp;"');"</f>
        <v>INSERT INTO CODE(DD_MAIN,DD_KEY,DD_VALUE,ORD) VALUES('OPEN_KIND','OPEN','오픈','1');</v>
      </c>
      <c r="C226" s="3" t="s">
        <v>1017</v>
      </c>
      <c r="D226" s="9" t="s">
        <v>1018</v>
      </c>
      <c r="E226" s="3" t="s">
        <v>1020</v>
      </c>
      <c r="F226" s="3">
        <v>1</v>
      </c>
      <c r="G226" s="3" t="str">
        <f>"INSERT INTO CODE VALUES('"&amp;C226&amp;"','"&amp;D226&amp;"','"&amp;E226&amp;"',"&amp;F226&amp;");"</f>
        <v>INSERT INTO CODE VALUES('OPEN_KIND','OPEN','오픈',1);</v>
      </c>
    </row>
    <row r="227" spans="2:14" x14ac:dyDescent="0.3">
      <c r="B227" s="27" t="str">
        <f>"INSERT INTO CODE("&amp;$C$132&amp;","&amp;$D$132&amp;","&amp;$E$132&amp;","&amp;$F$132&amp;") VALUES('"&amp;C227&amp;"','"&amp;D227&amp;"','"&amp;E227&amp;"','"&amp;F227&amp;"');"</f>
        <v>INSERT INTO CODE(DD_MAIN,DD_KEY,DD_VALUE,ORD) VALUES('OPEN_KIND','NOT_OPEN','미오픈','2');</v>
      </c>
      <c r="C227" s="3" t="s">
        <v>1017</v>
      </c>
      <c r="D227" s="9" t="s">
        <v>1019</v>
      </c>
      <c r="E227" s="3" t="s">
        <v>1021</v>
      </c>
      <c r="F227" s="3">
        <v>2</v>
      </c>
      <c r="G227" s="3" t="str">
        <f>"INSERT INTO CODE VALUES('"&amp;C227&amp;"','"&amp;D227&amp;"','"&amp;E227&amp;"',"&amp;F227&amp;");"</f>
        <v>INSERT INTO CODE VALUES('OPEN_KIND','NOT_OPEN','미오픈',2);</v>
      </c>
    </row>
    <row r="228" spans="2:14" x14ac:dyDescent="0.3">
      <c r="B228" s="27" t="str">
        <f>"INSERT INTO CODE("&amp;$C$132&amp;","&amp;$D$132&amp;","&amp;$E$132&amp;","&amp;$F$132&amp;") VALUES('"&amp;C228&amp;"','"&amp;D228&amp;"','"&amp;E228&amp;"','"&amp;F228&amp;"');"</f>
        <v>INSERT INTO CODE(DD_MAIN,DD_KEY,DD_VALUE,ORD) VALUES('OPEN_KIND','CLOSE','종료','3');</v>
      </c>
      <c r="C228" s="3" t="s">
        <v>1017</v>
      </c>
      <c r="D228" s="9" t="s">
        <v>365</v>
      </c>
      <c r="E228" s="3" t="s">
        <v>1022</v>
      </c>
      <c r="F228" s="3">
        <v>3</v>
      </c>
      <c r="G228" s="3" t="str">
        <f>"INSERT INTO CODE VALUES('"&amp;C228&amp;"','"&amp;D228&amp;"','"&amp;E228&amp;"',"&amp;F228&amp;");"</f>
        <v>INSERT INTO CODE VALUES('OPEN_KIND','CLOSE','종료',3);</v>
      </c>
    </row>
    <row r="229" spans="2:14" x14ac:dyDescent="0.3">
      <c r="B229" s="27" t="str">
        <f>"INSERT INTO CODE("&amp;$C$132&amp;","&amp;$D$132&amp;","&amp;$E$132&amp;","&amp;$F$132&amp;") VALUES('"&amp;C229&amp;"','"&amp;D229&amp;"','"&amp;E229&amp;"','"&amp;F229&amp;"');"</f>
        <v>INSERT INTO CODE(DD_MAIN,DD_KEY,DD_VALUE,ORD) VALUES('OPEN_KIND','NOT_CLOSE','미종료','4');</v>
      </c>
      <c r="C229" s="3" t="s">
        <v>1017</v>
      </c>
      <c r="D229" s="9" t="s">
        <v>1032</v>
      </c>
      <c r="E229" s="3" t="s">
        <v>1033</v>
      </c>
      <c r="F229" s="3">
        <v>4</v>
      </c>
      <c r="G229" s="3" t="str">
        <f>"INSERT INTO CODE VALUES('"&amp;C229&amp;"','"&amp;D229&amp;"','"&amp;E229&amp;"',"&amp;F229&amp;");"</f>
        <v>INSERT INTO CODE VALUES('OPEN_KIND','NOT_CLOSE','미종료',4);</v>
      </c>
    </row>
    <row r="231" spans="2:14" x14ac:dyDescent="0.3">
      <c r="B231" s="27" t="str">
        <f>"INSERT INTO CODE("&amp;$C$132&amp;","&amp;$D$132&amp;","&amp;$E$132&amp;","&amp;$F$132&amp;") VALUES('"&amp;C231&amp;"','"&amp;D231&amp;"','"&amp;E231&amp;"','"&amp;F231&amp;"');"</f>
        <v>INSERT INTO CODE(DD_MAIN,DD_KEY,DD_VALUE,ORD) VALUES('INQUIRY_KIND','COMPANY','기업교육','1');</v>
      </c>
      <c r="C231" s="3" t="s">
        <v>1238</v>
      </c>
      <c r="D231" s="9" t="s">
        <v>116</v>
      </c>
      <c r="E231" s="3" t="s">
        <v>1239</v>
      </c>
      <c r="F231" s="3">
        <v>1</v>
      </c>
      <c r="G231" s="3" t="str">
        <f>"INSERT INTO CODE VALUES('"&amp;C231&amp;"','"&amp;D231&amp;"','"&amp;E231&amp;"',"&amp;F231&amp;");"</f>
        <v>INSERT INTO CODE VALUES('INQUIRY_KIND','COMPANY','기업교육',1);</v>
      </c>
    </row>
    <row r="232" spans="2:14" x14ac:dyDescent="0.3">
      <c r="B232" s="27" t="str">
        <f>"INSERT INTO CODE("&amp;$C$132&amp;","&amp;$D$132&amp;","&amp;$E$132&amp;","&amp;$F$132&amp;") VALUES('"&amp;C232&amp;"','"&amp;D232&amp;"','"&amp;E232&amp;"','"&amp;F232&amp;"');"</f>
        <v>INSERT INTO CODE(DD_MAIN,DD_KEY,DD_VALUE,ORD) VALUES('INQUIRY_KIND','TUTOR','튜터지원','2');</v>
      </c>
      <c r="C232" s="3" t="s">
        <v>1238</v>
      </c>
      <c r="D232" s="9" t="s">
        <v>658</v>
      </c>
      <c r="E232" s="3" t="s">
        <v>1240</v>
      </c>
      <c r="F232" s="3">
        <v>2</v>
      </c>
      <c r="G232" s="3" t="str">
        <f>"INSERT INTO CODE VALUES('"&amp;C232&amp;"','"&amp;D232&amp;"','"&amp;E232&amp;"',"&amp;F232&amp;");"</f>
        <v>INSERT INTO CODE VALUES('INQUIRY_KIND','TUTOR','튜터지원',2);</v>
      </c>
    </row>
    <row r="234" spans="2:14" x14ac:dyDescent="0.3">
      <c r="B234" s="27" t="str">
        <f>"INSERT INTO CODE("&amp;$C$132&amp;","&amp;$D$132&amp;","&amp;$E$132&amp;","&amp;$F$132&amp;") VALUES('"&amp;C234&amp;"','"&amp;D234&amp;"','"&amp;E234&amp;"','"&amp;F234&amp;"');"</f>
        <v>INSERT INTO CODE(DD_MAIN,DD_KEY,DD_VALUE,ORD) VALUES('MAINPAGE_KIND','POPULAR','인기과정','1');</v>
      </c>
      <c r="C234" s="3" t="s">
        <v>1274</v>
      </c>
      <c r="D234" s="9" t="s">
        <v>1275</v>
      </c>
      <c r="E234" s="3" t="s">
        <v>1278</v>
      </c>
      <c r="F234" s="3">
        <v>1</v>
      </c>
      <c r="G234" s="3" t="str">
        <f>"INSERT INTO CODE VALUES('"&amp;C234&amp;"','"&amp;D234&amp;"','"&amp;E234&amp;"',"&amp;F234&amp;");"</f>
        <v>INSERT INTO CODE VALUES('MAINPAGE_KIND','POPULAR','인기과정',1);</v>
      </c>
    </row>
    <row r="235" spans="2:14" x14ac:dyDescent="0.3">
      <c r="B235" s="27" t="str">
        <f>"INSERT INTO CODE("&amp;$C$132&amp;","&amp;$D$132&amp;","&amp;$E$132&amp;","&amp;$F$132&amp;") VALUES('"&amp;C235&amp;"','"&amp;D235&amp;"','"&amp;E235&amp;"','"&amp;F235&amp;"');"</f>
        <v>INSERT INTO CODE(DD_MAIN,DD_KEY,DD_VALUE,ORD) VALUES('MAINPAGE_KIND','NEW','신규과정','2');</v>
      </c>
      <c r="C235" s="3" t="s">
        <v>1274</v>
      </c>
      <c r="D235" s="9" t="s">
        <v>1276</v>
      </c>
      <c r="E235" s="3" t="s">
        <v>1279</v>
      </c>
      <c r="F235" s="3">
        <v>2</v>
      </c>
      <c r="G235" s="3" t="str">
        <f>"INSERT INTO CODE VALUES('"&amp;C235&amp;"','"&amp;D235&amp;"','"&amp;E235&amp;"',"&amp;F235&amp;");"</f>
        <v>INSERT INTO CODE VALUES('MAINPAGE_KIND','NEW','신규과정',2);</v>
      </c>
    </row>
    <row r="236" spans="2:14" x14ac:dyDescent="0.3">
      <c r="B236" s="27" t="str">
        <f>"INSERT INTO CODE("&amp;$C$132&amp;","&amp;$D$132&amp;","&amp;$E$132&amp;","&amp;$F$132&amp;") VALUES('"&amp;C236&amp;"','"&amp;D236&amp;"','"&amp;E236&amp;"','"&amp;F236&amp;"');"</f>
        <v>INSERT INTO CODE(DD_MAIN,DD_KEY,DD_VALUE,ORD) VALUES('MAINPAGE_KIND','RECOMMEND','추천과정','3');</v>
      </c>
      <c r="C236" s="3" t="s">
        <v>1274</v>
      </c>
      <c r="D236" s="72" t="s">
        <v>1277</v>
      </c>
      <c r="E236" s="5" t="s">
        <v>1280</v>
      </c>
      <c r="F236" s="5">
        <v>3</v>
      </c>
      <c r="G236" s="5" t="str">
        <f>"INSERT INTO CODE VALUES('"&amp;C236&amp;"','"&amp;D236&amp;"','"&amp;E236&amp;"',"&amp;F236&amp;");"</f>
        <v>INSERT INTO CODE VALUES('MAINPAGE_KIND','RECOMMEND','추천과정',3);</v>
      </c>
    </row>
    <row r="238" spans="2:14" x14ac:dyDescent="0.3">
      <c r="B238" s="27" t="str">
        <f>"INSERT INTO CODE("&amp;$C$132&amp;","&amp;$D$132&amp;","&amp;$E$132&amp;","&amp;$F$132&amp;") VALUES('"&amp;C238&amp;"','"&amp;D238&amp;"','"&amp;E238&amp;"','"&amp;F238&amp;"');"</f>
        <v>INSERT INTO CODE(DD_MAIN,DD_KEY,DD_VALUE,ORD) VALUES('COMPANY_KIND','B2C','일반사용자','1');</v>
      </c>
      <c r="C238" s="3" t="s">
        <v>1370</v>
      </c>
      <c r="D238" s="9" t="s">
        <v>1371</v>
      </c>
      <c r="E238" s="3" t="s">
        <v>1374</v>
      </c>
      <c r="F238" s="3">
        <v>1</v>
      </c>
      <c r="G238" s="3" t="str">
        <f>"INSERT INTO CODE VALUES('"&amp;C238&amp;"','"&amp;D238&amp;"','"&amp;E238&amp;"',"&amp;F238&amp;");"</f>
        <v>INSERT INTO CODE VALUES('COMPANY_KIND','B2C','일반사용자',1);</v>
      </c>
    </row>
    <row r="239" spans="2:14" x14ac:dyDescent="0.3">
      <c r="B239" s="27" t="str">
        <f>"INSERT INTO CODE("&amp;$C$132&amp;","&amp;$D$132&amp;","&amp;$E$132&amp;","&amp;$F$132&amp;") VALUES('"&amp;C239&amp;"','"&amp;D239&amp;"','"&amp;E239&amp;"','"&amp;F239&amp;"');"</f>
        <v>INSERT INTO CODE(DD_MAIN,DD_KEY,DD_VALUE,ORD) VALUES('COMPANY_KIND','B2B','회사','2');</v>
      </c>
      <c r="C239" s="3" t="s">
        <v>1370</v>
      </c>
      <c r="D239" s="9" t="s">
        <v>1372</v>
      </c>
      <c r="E239" s="3" t="s">
        <v>821</v>
      </c>
      <c r="F239" s="3">
        <v>2</v>
      </c>
      <c r="G239" s="3" t="str">
        <f>"INSERT INTO CODE VALUES('"&amp;C239&amp;"','"&amp;D239&amp;"','"&amp;E239&amp;"',"&amp;F239&amp;");"</f>
        <v>INSERT INTO CODE VALUES('COMPANY_KIND','B2B','회사',2);</v>
      </c>
    </row>
    <row r="240" spans="2:14" x14ac:dyDescent="0.3">
      <c r="B240" s="27" t="str">
        <f>"INSERT INTO CODE("&amp;$C$132&amp;","&amp;$D$132&amp;","&amp;$E$132&amp;","&amp;$F$132&amp;") VALUES('"&amp;C240&amp;"','"&amp;D240&amp;"','"&amp;E240&amp;"','"&amp;F240&amp;"');"</f>
        <v>INSERT INTO CODE(DD_MAIN,DD_KEY,DD_VALUE,ORD) VALUES('COMPANY_KIND','C2C','회사(C2C)','3');</v>
      </c>
      <c r="C240" s="3" t="s">
        <v>1370</v>
      </c>
      <c r="D240" s="89" t="s">
        <v>1373</v>
      </c>
      <c r="E240" s="90" t="s">
        <v>1375</v>
      </c>
      <c r="F240" s="89">
        <v>3</v>
      </c>
      <c r="G240" s="89" t="str">
        <f>"INSERT INTO CODE VALUES('"&amp;C240&amp;"','"&amp;D240&amp;"','"&amp;E240&amp;"',"&amp;F240&amp;");"</f>
        <v>INSERT INTO CODE VALUES('COMPANY_KIND','C2C','회사(C2C)',3);</v>
      </c>
    </row>
  </sheetData>
  <mergeCells count="8">
    <mergeCell ref="A213:A215"/>
    <mergeCell ref="A132:A205"/>
    <mergeCell ref="A52:A72"/>
    <mergeCell ref="A2:A29"/>
    <mergeCell ref="A30:A35"/>
    <mergeCell ref="A36:A41"/>
    <mergeCell ref="A42:A51"/>
    <mergeCell ref="A73:A117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5" sqref="B5"/>
    </sheetView>
  </sheetViews>
  <sheetFormatPr defaultRowHeight="12" x14ac:dyDescent="0.3"/>
  <cols>
    <col min="1" max="1" width="9" style="1"/>
    <col min="2" max="2" width="20.625" style="1" customWidth="1"/>
    <col min="3" max="3" width="32.875" style="14" customWidth="1"/>
    <col min="4" max="4" width="24.25" style="14" customWidth="1"/>
    <col min="5" max="5" width="16.875" style="1" customWidth="1"/>
    <col min="6" max="6" width="45.375" style="1" customWidth="1"/>
    <col min="7" max="7" width="44.125" style="1" customWidth="1"/>
    <col min="8" max="8" width="14" style="1" customWidth="1"/>
    <col min="9" max="16384" width="9" style="1"/>
  </cols>
  <sheetData>
    <row r="1" spans="1:7" x14ac:dyDescent="0.3">
      <c r="A1" s="34" t="s">
        <v>49</v>
      </c>
      <c r="B1" s="34" t="s">
        <v>866</v>
      </c>
      <c r="C1" s="36" t="s">
        <v>867</v>
      </c>
      <c r="D1" s="36" t="s">
        <v>868</v>
      </c>
      <c r="E1" s="34" t="s">
        <v>871</v>
      </c>
      <c r="F1" s="34" t="s">
        <v>870</v>
      </c>
      <c r="G1" s="34" t="s">
        <v>869</v>
      </c>
    </row>
    <row r="2" spans="1:7" s="55" customFormat="1" x14ac:dyDescent="0.3">
      <c r="A2" s="61"/>
      <c r="B2" s="26"/>
      <c r="C2" s="64"/>
      <c r="D2" s="64"/>
      <c r="E2" s="26"/>
      <c r="F2" s="26" t="s">
        <v>1138</v>
      </c>
      <c r="G2" s="26" t="s">
        <v>1138</v>
      </c>
    </row>
    <row r="3" spans="1:7" ht="24" x14ac:dyDescent="0.3">
      <c r="A3" s="1">
        <v>1</v>
      </c>
      <c r="B3" s="43" t="s">
        <v>856</v>
      </c>
      <c r="C3" s="62" t="s">
        <v>1166</v>
      </c>
      <c r="D3" s="62" t="s">
        <v>1166</v>
      </c>
      <c r="E3" s="43" t="s">
        <v>1074</v>
      </c>
      <c r="F3" s="43" t="str">
        <f>"INSERT INTO SETTING VALUES("&amp;A3&amp;",'"&amp;B3&amp;"','"&amp;C3&amp;"','"&amp;E3&amp;"');"</f>
        <v>INSERT INTO SETTING VALUES(1,'SERVER_MODE','DEV','개발/운영');</v>
      </c>
      <c r="G3" s="43" t="str">
        <f>"INSERT INTO SETTING VALUES("&amp;A3&amp;",'"&amp;B3&amp;"','"&amp;D3&amp;"','"&amp;E3&amp;"');"</f>
        <v>INSERT INTO SETTING VALUES(1,'SERVER_MODE','DEV','개발/운영');</v>
      </c>
    </row>
    <row r="4" spans="1:7" ht="36" x14ac:dyDescent="0.3">
      <c r="A4" s="1">
        <v>2</v>
      </c>
      <c r="B4" s="1" t="s">
        <v>1117</v>
      </c>
      <c r="C4" s="62" t="s">
        <v>1115</v>
      </c>
      <c r="D4" s="37" t="s">
        <v>1114</v>
      </c>
      <c r="E4" s="1" t="s">
        <v>1116</v>
      </c>
      <c r="F4" s="43" t="str">
        <f t="shared" ref="F4:F10" si="0">"INSERT INTO SETTING VALUES("&amp;A4&amp;",'"&amp;B4&amp;"','"&amp;C4&amp;"','"&amp;E4&amp;"');"</f>
        <v>INSERT INTO SETTING VALUES(2,'g_configPath','/home/hosting_users/qlearning/lgdacom','conf 파일 root');</v>
      </c>
      <c r="G4" s="43" t="str">
        <f t="shared" ref="G4:G10" si="1">"INSERT INTO SETTING VALUES("&amp;A4&amp;",'"&amp;B4&amp;"','"&amp;D4&amp;"','"&amp;E4&amp;"');"</f>
        <v>INSERT INTO SETTING VALUES(2,'g_configPath','D:/jee-photon/lgdacom','conf 파일 root');</v>
      </c>
    </row>
    <row r="5" spans="1:7" ht="48" x14ac:dyDescent="0.3">
      <c r="A5" s="1">
        <v>3</v>
      </c>
      <c r="B5" s="1" t="s">
        <v>1118</v>
      </c>
      <c r="C5" s="1" t="s">
        <v>1134</v>
      </c>
      <c r="D5" s="3" t="s">
        <v>1135</v>
      </c>
      <c r="E5" s="1" t="s">
        <v>1123</v>
      </c>
      <c r="F5" s="43" t="str">
        <f t="shared" si="0"/>
        <v>INSERT INTO SETTING VALUES(3,'g_LGD_CASNOTEURL','http://www.qlearning.co.kr/paymentGateway/casNoteUrl.do','무통장(가상계좌) 할당, 입금 통보 결과처리 페이지');</v>
      </c>
      <c r="G5" s="43" t="str">
        <f t="shared" si="1"/>
        <v>INSERT INTO SETTING VALUES(3,'g_LGD_CASNOTEURL','http://localhost:8080/paymentGateway/casNoteUrl.do','무통장(가상계좌) 할당, 입금 통보 결과처리 페이지');</v>
      </c>
    </row>
    <row r="6" spans="1:7" ht="36" x14ac:dyDescent="0.3">
      <c r="A6" s="1">
        <v>4</v>
      </c>
      <c r="B6" s="1" t="s">
        <v>1119</v>
      </c>
      <c r="C6" s="3" t="s">
        <v>1137</v>
      </c>
      <c r="D6" s="3" t="s">
        <v>1136</v>
      </c>
      <c r="E6" s="1" t="s">
        <v>1122</v>
      </c>
      <c r="F6" s="43" t="str">
        <f t="shared" si="0"/>
        <v>INSERT INTO SETTING VALUES(4,'g_LGD_RETURNURL','http://www.qlearning.co.kr/paymentGateway/returnUrl.do','인증결과 수신 및 전달 페이지');</v>
      </c>
      <c r="G6" s="43" t="str">
        <f t="shared" si="1"/>
        <v>INSERT INTO SETTING VALUES(4,'g_LGD_RETURNURL','http://localhost:8080/paymentGateway/returnUrl.do','인증결과 수신 및 전달 페이지');</v>
      </c>
    </row>
    <row r="7" spans="1:7" ht="48" x14ac:dyDescent="0.3">
      <c r="A7" s="1">
        <v>5</v>
      </c>
      <c r="B7" s="1" t="s">
        <v>1443</v>
      </c>
      <c r="C7" s="1" t="s">
        <v>1444</v>
      </c>
      <c r="D7" s="3" t="s">
        <v>1445</v>
      </c>
      <c r="E7" s="1" t="s">
        <v>1446</v>
      </c>
      <c r="F7" s="43" t="str">
        <f t="shared" ref="F7" si="2">"INSERT INTO SETTING VALUES("&amp;A7&amp;",'"&amp;B7&amp;"','"&amp;C7&amp;"','"&amp;E7&amp;"');"</f>
        <v>INSERT INTO SETTING VALUES(5,'g_LGD_AUTH_RETURNURL','http://www.qlearning.co.kr/guest/AuthOnlyReturnurl.do','핸드폰 인증결과 수신 및 전달 페이지');</v>
      </c>
      <c r="G7" s="43" t="str">
        <f t="shared" ref="G7" si="3">"INSERT INTO SETTING VALUES("&amp;A7&amp;",'"&amp;B7&amp;"','"&amp;D7&amp;"','"&amp;E7&amp;"');"</f>
        <v>INSERT INTO SETTING VALUES(5,'g_LGD_AUTH_RETURNURL','http://localhost:8080/guest/AuthOnlyReturnurl.do','핸드폰 인증결과 수신 및 전달 페이지');</v>
      </c>
    </row>
    <row r="8" spans="1:7" ht="24" x14ac:dyDescent="0.3">
      <c r="A8" s="1">
        <v>6</v>
      </c>
      <c r="B8" s="1" t="s">
        <v>1131</v>
      </c>
      <c r="C8" s="37" t="s">
        <v>1132</v>
      </c>
      <c r="D8" s="37" t="s">
        <v>1132</v>
      </c>
      <c r="E8" s="1" t="s">
        <v>1133</v>
      </c>
      <c r="F8" s="43" t="str">
        <f t="shared" si="0"/>
        <v>INSERT INTO SETTING VALUES(6,'g_CST_MID','qpeople','상점ID');</v>
      </c>
      <c r="G8" s="43" t="str">
        <f t="shared" si="1"/>
        <v>INSERT INTO SETTING VALUES(6,'g_CST_MID','qpeople','상점ID');</v>
      </c>
    </row>
    <row r="9" spans="1:7" ht="24" x14ac:dyDescent="0.3">
      <c r="A9" s="1">
        <v>7</v>
      </c>
      <c r="B9" s="1" t="s">
        <v>1129</v>
      </c>
      <c r="C9" s="37" t="s">
        <v>1130</v>
      </c>
      <c r="D9" s="37" t="s">
        <v>1130</v>
      </c>
      <c r="E9" s="43" t="s">
        <v>1074</v>
      </c>
      <c r="F9" s="43" t="str">
        <f t="shared" si="0"/>
        <v>INSERT INTO SETTING VALUES(7,'g_CST_PLATFORM','test','개발/운영');</v>
      </c>
      <c r="G9" s="43" t="str">
        <f t="shared" si="1"/>
        <v>INSERT INTO SETTING VALUES(7,'g_CST_PLATFORM','test','개발/운영');</v>
      </c>
    </row>
    <row r="10" spans="1:7" ht="36" x14ac:dyDescent="0.3">
      <c r="A10" s="1">
        <v>8</v>
      </c>
      <c r="B10" s="1" t="s">
        <v>1125</v>
      </c>
      <c r="C10" s="37" t="s">
        <v>1121</v>
      </c>
      <c r="D10" s="37" t="s">
        <v>1120</v>
      </c>
      <c r="E10" s="1" t="s">
        <v>1124</v>
      </c>
      <c r="F10" s="43" t="str">
        <f t="shared" si="0"/>
        <v>INSERT INTO SETTING VALUES(8,'g_xpay_js','https://xpay.uplus.co.kr/xpay/js/xpay_crossplatform.js','결재 처리 js');</v>
      </c>
      <c r="G10" s="43" t="str">
        <f t="shared" si="1"/>
        <v>INSERT INTO SETTING VALUES(8,'g_xpay_js','https://pretest.uplus.co.kr:9443/xpay/js/xpay_crossplatform.js','결재 처리 js');</v>
      </c>
    </row>
    <row r="11" spans="1:7" ht="36" x14ac:dyDescent="0.3">
      <c r="A11" s="1">
        <v>9</v>
      </c>
      <c r="B11" s="43" t="s">
        <v>857</v>
      </c>
      <c r="C11" s="62" t="s">
        <v>858</v>
      </c>
      <c r="D11" s="62" t="s">
        <v>859</v>
      </c>
      <c r="E11" s="43" t="s">
        <v>1071</v>
      </c>
      <c r="F11" s="43" t="str">
        <f t="shared" ref="F11:F21" si="4">"INSERT INTO SETTING VALUES("&amp;A11&amp;",'"&amp;B11&amp;"','"&amp;C11&amp;"','"&amp;E11&amp;"');"</f>
        <v>INSERT INTO SETTING VALUES(9,'PICTURE_FOLDER','/home/hosting_users/qlearning/cImage/teacher','강사 사진 폴더');</v>
      </c>
      <c r="G11" s="43" t="str">
        <f t="shared" ref="G11:G21" si="5">"INSERT INTO SETTING VALUES("&amp;A11&amp;",'"&amp;B11&amp;"','"&amp;D11&amp;"','"&amp;E11&amp;"');"</f>
        <v>INSERT INTO SETTING VALUES(9,'PICTURE_FOLDER','D:\\lms\\lms_image\\teacher','강사 사진 폴더');</v>
      </c>
    </row>
    <row r="12" spans="1:7" ht="36" x14ac:dyDescent="0.3">
      <c r="A12" s="1">
        <v>10</v>
      </c>
      <c r="B12" s="43" t="s">
        <v>860</v>
      </c>
      <c r="C12" s="62" t="s">
        <v>861</v>
      </c>
      <c r="D12" s="62" t="s">
        <v>862</v>
      </c>
      <c r="E12" s="43" t="s">
        <v>1069</v>
      </c>
      <c r="F12" s="43" t="str">
        <f t="shared" si="4"/>
        <v>INSERT INTO SETTING VALUES(10,'ATTACH_FOLDER','/home/hosting_users/qlearning/lms_attach','첨부파일 폴더');</v>
      </c>
      <c r="G12" s="43" t="str">
        <f t="shared" si="5"/>
        <v>INSERT INTO SETTING VALUES(10,'ATTACH_FOLDER','d:\\lms\\lms_attach','첨부파일 폴더');</v>
      </c>
    </row>
    <row r="13" spans="1:7" ht="36" x14ac:dyDescent="0.3">
      <c r="A13" s="1">
        <v>11</v>
      </c>
      <c r="B13" s="43" t="s">
        <v>983</v>
      </c>
      <c r="C13" s="62" t="s">
        <v>984</v>
      </c>
      <c r="D13" s="62" t="s">
        <v>985</v>
      </c>
      <c r="E13" s="43" t="s">
        <v>1072</v>
      </c>
      <c r="F13" s="43" t="str">
        <f t="shared" si="4"/>
        <v>INSERT INTO SETTING VALUES(11,'COMPANY_FOLDER','/home/hosting_users/qlearning/cImage/company','회사 이미지 폴더');</v>
      </c>
      <c r="G13" s="43" t="str">
        <f t="shared" si="5"/>
        <v>INSERT INTO SETTING VALUES(11,'COMPANY_FOLDER','D:\\lms\\lms_image\\company','회사 이미지 폴더');</v>
      </c>
    </row>
    <row r="14" spans="1:7" ht="36" x14ac:dyDescent="0.3">
      <c r="A14" s="1">
        <v>12</v>
      </c>
      <c r="B14" s="43" t="s">
        <v>1009</v>
      </c>
      <c r="C14" s="62" t="s">
        <v>1010</v>
      </c>
      <c r="D14" s="62" t="s">
        <v>1011</v>
      </c>
      <c r="E14" s="43" t="s">
        <v>1073</v>
      </c>
      <c r="F14" s="43" t="str">
        <f t="shared" si="4"/>
        <v>INSERT INTO SETTING VALUES(12,'USER_FOLDER','/home/hosting_users/qlearning/cImage/user','사용자 이미지 폴더');</v>
      </c>
      <c r="G14" s="43" t="str">
        <f t="shared" si="5"/>
        <v>INSERT INTO SETTING VALUES(12,'USER_FOLDER','D:\\lms\\lms_image\\user','사용자 이미지 폴더');</v>
      </c>
    </row>
    <row r="15" spans="1:7" ht="36" x14ac:dyDescent="0.3">
      <c r="A15" s="1">
        <v>13</v>
      </c>
      <c r="B15" s="43" t="s">
        <v>863</v>
      </c>
      <c r="C15" s="62" t="s">
        <v>864</v>
      </c>
      <c r="D15" s="62" t="s">
        <v>865</v>
      </c>
      <c r="E15" s="43" t="s">
        <v>1070</v>
      </c>
      <c r="F15" s="43" t="str">
        <f t="shared" si="4"/>
        <v>INSERT INTO SETTING VALUES(13,'COURSE_IMG_FOLDER','/home/hosting_users/qlearning/cImage/contents','컨텐츠 폴더');</v>
      </c>
      <c r="G15" s="43" t="str">
        <f t="shared" si="5"/>
        <v>INSERT INTO SETTING VALUES(13,'COURSE_IMG_FOLDER','D:\\lms\\lms_image\\contents','컨텐츠 폴더');</v>
      </c>
    </row>
    <row r="16" spans="1:7" ht="36" x14ac:dyDescent="0.3">
      <c r="A16" s="1">
        <v>14</v>
      </c>
      <c r="B16" s="43" t="s">
        <v>1284</v>
      </c>
      <c r="C16" s="62" t="s">
        <v>1285</v>
      </c>
      <c r="D16" s="62" t="s">
        <v>1286</v>
      </c>
      <c r="E16" s="43" t="s">
        <v>1287</v>
      </c>
      <c r="F16" s="43" t="str">
        <f>"INSERT INTO SETTING VALUES("&amp;A16&amp;",'"&amp;B16&amp;"','"&amp;C16&amp;"','"&amp;E16&amp;"');"</f>
        <v>INSERT INTO SETTING VALUES(14,'EVENT_IMG_FOLDER','/home/hosting_users/qlearning/cImage/event','이벤트 이미지 폴더');</v>
      </c>
      <c r="G16" s="43" t="str">
        <f>"INSERT INTO SETTING VALUES("&amp;A16&amp;",'"&amp;B16&amp;"','"&amp;D16&amp;"','"&amp;E16&amp;"');"</f>
        <v>INSERT INTO SETTING VALUES(14,'EVENT_IMG_FOLDER','D:\\lms\\lms_image\\event','이벤트 이미지 폴더');</v>
      </c>
    </row>
    <row r="17" spans="1:7" ht="36" x14ac:dyDescent="0.3">
      <c r="A17" s="1">
        <v>15</v>
      </c>
      <c r="B17" s="43" t="s">
        <v>1288</v>
      </c>
      <c r="C17" s="62" t="s">
        <v>1289</v>
      </c>
      <c r="D17" s="62" t="s">
        <v>1290</v>
      </c>
      <c r="E17" s="43" t="s">
        <v>1291</v>
      </c>
      <c r="F17" s="43" t="str">
        <f t="shared" ref="F17" si="6">"INSERT INTO SETTING VALUES("&amp;A17&amp;",'"&amp;B17&amp;"','"&amp;C17&amp;"','"&amp;E17&amp;"');"</f>
        <v>INSERT INTO SETTING VALUES(15,'NOTICE_IMG_FOLDER','/home/hosting_users/qlearning/cImage/notice','공지 이미지 폴더');</v>
      </c>
      <c r="G17" s="43" t="str">
        <f t="shared" ref="G17" si="7">"INSERT INTO SETTING VALUES("&amp;A17&amp;",'"&amp;B17&amp;"','"&amp;D17&amp;"','"&amp;E17&amp;"');"</f>
        <v>INSERT INTO SETTING VALUES(15,'NOTICE_IMG_FOLDER','D:\\lms\\lms_image\\notice','공지 이미지 폴더');</v>
      </c>
    </row>
    <row r="18" spans="1:7" ht="36" x14ac:dyDescent="0.3">
      <c r="A18" s="1">
        <v>16</v>
      </c>
      <c r="B18" s="43" t="s">
        <v>1383</v>
      </c>
      <c r="C18" s="62" t="s">
        <v>1384</v>
      </c>
      <c r="D18" s="62" t="s">
        <v>1386</v>
      </c>
      <c r="E18" s="43" t="s">
        <v>1382</v>
      </c>
      <c r="F18" s="43" t="str">
        <f t="shared" ref="F18" si="8">"INSERT INTO SETTING VALUES("&amp;A18&amp;",'"&amp;B18&amp;"','"&amp;C18&amp;"','"&amp;E18&amp;"');"</f>
        <v>INSERT INTO SETTING VALUES(16,'MAIN_IMG_FOLDER','/home/hosting_users/qlearning/cImage/main','메인페이지 이미지 폴더');</v>
      </c>
      <c r="G18" s="43" t="str">
        <f t="shared" ref="G18" si="9">"INSERT INTO SETTING VALUES("&amp;A18&amp;",'"&amp;B18&amp;"','"&amp;D18&amp;"','"&amp;E18&amp;"');"</f>
        <v>INSERT INTO SETTING VALUES(16,'MAIN_IMG_FOLDER','D:\\lms\\lms_image\\main','메인페이지 이미지 폴더');</v>
      </c>
    </row>
    <row r="19" spans="1:7" ht="36" x14ac:dyDescent="0.3">
      <c r="A19" s="1">
        <v>17</v>
      </c>
      <c r="B19" s="1" t="s">
        <v>1003</v>
      </c>
      <c r="C19" s="14" t="s">
        <v>1002</v>
      </c>
      <c r="D19" s="14" t="s">
        <v>1002</v>
      </c>
      <c r="E19" s="1" t="s">
        <v>1068</v>
      </c>
      <c r="F19" s="43" t="str">
        <f t="shared" si="4"/>
        <v>INSERT INTO SETTING VALUES(17,'ZIPCODE_URL','https://www.epost.go.kr/search.RetrieveIntegrationNewZipCdList.comm','우편번호 검색');</v>
      </c>
      <c r="G19" s="43" t="str">
        <f t="shared" si="5"/>
        <v>INSERT INTO SETTING VALUES(17,'ZIPCODE_URL','https://www.epost.go.kr/search.RetrieveIntegrationNewZipCdList.comm','우편번호 검색');</v>
      </c>
    </row>
    <row r="20" spans="1:7" ht="24" x14ac:dyDescent="0.3">
      <c r="A20" s="1">
        <v>18</v>
      </c>
      <c r="B20" s="1" t="s">
        <v>1023</v>
      </c>
      <c r="C20" s="14">
        <v>2015</v>
      </c>
      <c r="D20" s="14">
        <v>2015</v>
      </c>
      <c r="E20" s="1" t="s">
        <v>1030</v>
      </c>
      <c r="F20" s="43" t="str">
        <f t="shared" si="4"/>
        <v>INSERT INTO SETTING VALUES(18,'FROM_YEAR','2015','조건 시작연도');</v>
      </c>
      <c r="G20" s="43" t="str">
        <f t="shared" si="5"/>
        <v>INSERT INTO SETTING VALUES(18,'FROM_YEAR','2015','조건 시작연도');</v>
      </c>
    </row>
    <row r="21" spans="1:7" ht="24" x14ac:dyDescent="0.3">
      <c r="A21" s="1">
        <v>19</v>
      </c>
      <c r="B21" s="1" t="s">
        <v>1028</v>
      </c>
      <c r="C21" s="14">
        <v>2025</v>
      </c>
      <c r="D21" s="14">
        <v>2025</v>
      </c>
      <c r="E21" s="1" t="s">
        <v>1029</v>
      </c>
      <c r="F21" s="43" t="str">
        <f t="shared" si="4"/>
        <v>INSERT INTO SETTING VALUES(19,'TO_YEAR','2025','조건 종료연도');</v>
      </c>
      <c r="G21" s="43" t="str">
        <f t="shared" si="5"/>
        <v>INSERT INTO SETTING VALUES(19,'TO_YEAR','2025','조건 종료연도');</v>
      </c>
    </row>
    <row r="22" spans="1:7" ht="24" x14ac:dyDescent="0.3">
      <c r="A22" s="1">
        <v>20</v>
      </c>
      <c r="B22" s="1" t="s">
        <v>1209</v>
      </c>
      <c r="C22" s="14" t="s">
        <v>1211</v>
      </c>
      <c r="D22" s="14" t="s">
        <v>1211</v>
      </c>
      <c r="E22" s="1" t="s">
        <v>1213</v>
      </c>
      <c r="F22" s="43" t="str">
        <f t="shared" ref="F22:F23" si="10">"INSERT INTO SETTING VALUES("&amp;A22&amp;",'"&amp;B22&amp;"','"&amp;C22&amp;"','"&amp;E22&amp;"');"</f>
        <v>INSERT INTO SETTING VALUES(20,'BIRTH_FROM_YEAR','1950','생일 시작연도');</v>
      </c>
      <c r="G22" s="43" t="str">
        <f t="shared" ref="G22:G23" si="11">"INSERT INTO SETTING VALUES("&amp;A22&amp;",'"&amp;B22&amp;"','"&amp;D22&amp;"','"&amp;E22&amp;"');"</f>
        <v>INSERT INTO SETTING VALUES(20,'BIRTH_FROM_YEAR','1950','생일 시작연도');</v>
      </c>
    </row>
    <row r="23" spans="1:7" ht="24" x14ac:dyDescent="0.3">
      <c r="A23" s="1">
        <v>21</v>
      </c>
      <c r="B23" s="1" t="s">
        <v>1210</v>
      </c>
      <c r="C23" s="14" t="s">
        <v>1212</v>
      </c>
      <c r="D23" s="14" t="s">
        <v>1212</v>
      </c>
      <c r="E23" s="1" t="s">
        <v>1214</v>
      </c>
      <c r="F23" s="43" t="str">
        <f t="shared" si="10"/>
        <v>INSERT INTO SETTING VALUES(21,'BIRTH_TO_YEAR','2000','생일 종료연도');</v>
      </c>
      <c r="G23" s="43" t="str">
        <f t="shared" si="11"/>
        <v>INSERT INTO SETTING VALUES(21,'BIRTH_TO_YEAR','2000','생일 종료연도');</v>
      </c>
    </row>
    <row r="24" spans="1:7" ht="36" x14ac:dyDescent="0.3">
      <c r="A24" s="1">
        <v>22</v>
      </c>
      <c r="B24" s="1" t="s">
        <v>1395</v>
      </c>
      <c r="C24" s="14" t="s">
        <v>1396</v>
      </c>
      <c r="D24" s="14" t="s">
        <v>1396</v>
      </c>
      <c r="E24" s="1" t="s">
        <v>1397</v>
      </c>
      <c r="F24" s="43" t="str">
        <f t="shared" ref="F24" si="12">"INSERT INTO SETTING VALUES("&amp;A24&amp;",'"&amp;B24&amp;"','"&amp;C24&amp;"','"&amp;E24&amp;"');"</f>
        <v>INSERT INTO SETTING VALUES(22,'QUEST_PROGRESS_RATIO','80','설문지 작성을 위한 진도율');</v>
      </c>
      <c r="G24" s="43" t="str">
        <f t="shared" ref="G24" si="13">"INSERT INTO SETTING VALUES("&amp;A24&amp;",'"&amp;B24&amp;"','"&amp;D24&amp;"','"&amp;E24&amp;"');"</f>
        <v>INSERT INTO SETTING VALUES(22,'QUEST_PROGRESS_RATIO','80','설문지 작성을 위한 진도율');</v>
      </c>
    </row>
    <row r="25" spans="1:7" ht="24" x14ac:dyDescent="0.3">
      <c r="A25" s="1">
        <v>23</v>
      </c>
      <c r="B25" s="1" t="s">
        <v>1402</v>
      </c>
      <c r="C25" s="14" t="s">
        <v>1400</v>
      </c>
      <c r="D25" s="14" t="s">
        <v>1400</v>
      </c>
      <c r="E25" s="1" t="s">
        <v>1399</v>
      </c>
      <c r="F25" s="43" t="str">
        <f t="shared" ref="F25" si="14">"INSERT INTO SETTING VALUES("&amp;A25&amp;",'"&amp;B25&amp;"','"&amp;C25&amp;"','"&amp;E25&amp;"');"</f>
        <v>INSERT INTO SETTING VALUES(23,'AGAIN_STUDY_DAY','365','재학습 가능일 일수');</v>
      </c>
      <c r="G25" s="43" t="str">
        <f t="shared" ref="G25" si="15">"INSERT INTO SETTING VALUES("&amp;A25&amp;",'"&amp;B25&amp;"','"&amp;D25&amp;"','"&amp;E25&amp;"');"</f>
        <v>INSERT INTO SETTING VALUES(23,'AGAIN_STUDY_DAY','365','재학습 가능일 일수');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23" sqref="C23"/>
    </sheetView>
  </sheetViews>
  <sheetFormatPr defaultRowHeight="16.5" x14ac:dyDescent="0.3"/>
  <cols>
    <col min="1" max="1" width="12" style="3" customWidth="1"/>
    <col min="2" max="2" width="24.875" style="3" bestFit="1" customWidth="1"/>
    <col min="3" max="3" width="27.5" bestFit="1" customWidth="1"/>
    <col min="4" max="4" width="52.875" bestFit="1" customWidth="1"/>
  </cols>
  <sheetData>
    <row r="1" spans="1:5" x14ac:dyDescent="0.3">
      <c r="C1" t="s">
        <v>918</v>
      </c>
      <c r="D1" t="s">
        <v>919</v>
      </c>
    </row>
    <row r="2" spans="1:5" x14ac:dyDescent="0.3">
      <c r="A2" s="38" t="s">
        <v>334</v>
      </c>
      <c r="B2" t="str">
        <f>A2&amp;", "</f>
        <v xml:space="preserve">COMP_CD, </v>
      </c>
      <c r="C2" t="str">
        <f>"#{"&amp;A2&amp;"}, "</f>
        <v xml:space="preserve">#{COMP_CD}, </v>
      </c>
      <c r="D2" t="str">
        <f>","&amp;A2&amp;" = #{"&amp;A2&amp;"}"</f>
        <v>,COMP_CD = #{COMP_CD}</v>
      </c>
      <c r="E2" s="51"/>
    </row>
    <row r="3" spans="1:5" x14ac:dyDescent="0.3">
      <c r="A3" s="35" t="s">
        <v>38</v>
      </c>
      <c r="B3" t="str">
        <f t="shared" ref="B3:B19" si="0">A3&amp;", "</f>
        <v xml:space="preserve">COURSE_ID, </v>
      </c>
      <c r="C3" t="str">
        <f t="shared" ref="C3:C19" si="1">"#{"&amp;A3&amp;"}, "</f>
        <v xml:space="preserve">#{COURSE_ID}, </v>
      </c>
      <c r="D3" t="str">
        <f t="shared" ref="D3:D19" si="2">","&amp;A3&amp;" = #{"&amp;A3&amp;"}"</f>
        <v>,COURSE_ID = #{COURSE_ID}</v>
      </c>
    </row>
    <row r="4" spans="1:5" x14ac:dyDescent="0.3">
      <c r="A4" s="35" t="s">
        <v>1377</v>
      </c>
      <c r="B4" t="str">
        <f t="shared" si="0"/>
        <v xml:space="preserve">RECOMMEND_YN, </v>
      </c>
      <c r="C4" t="str">
        <f t="shared" si="1"/>
        <v xml:space="preserve">#{RECOMMEND_YN}, </v>
      </c>
      <c r="D4" t="str">
        <f t="shared" si="2"/>
        <v>,RECOMMEND_YN = #{RECOMMEND_YN}</v>
      </c>
    </row>
    <row r="5" spans="1:5" x14ac:dyDescent="0.3">
      <c r="A5" s="35" t="s">
        <v>1376</v>
      </c>
      <c r="B5" t="str">
        <f t="shared" si="0"/>
        <v xml:space="preserve">RECOMMEND_ORD, </v>
      </c>
      <c r="C5" t="str">
        <f t="shared" si="1"/>
        <v xml:space="preserve">#{RECOMMEND_ORD}, </v>
      </c>
      <c r="D5" t="str">
        <f t="shared" si="2"/>
        <v>,RECOMMEND_ORD = #{RECOMMEND_ORD}</v>
      </c>
      <c r="E5" s="51"/>
    </row>
    <row r="6" spans="1:5" x14ac:dyDescent="0.3">
      <c r="A6" s="13" t="s">
        <v>1250</v>
      </c>
      <c r="B6" t="str">
        <f t="shared" si="0"/>
        <v xml:space="preserve">RECOMMEND_IMG1, </v>
      </c>
      <c r="C6" t="str">
        <f t="shared" si="1"/>
        <v xml:space="preserve">#{RECOMMEND_IMG1}, </v>
      </c>
      <c r="D6" t="str">
        <f t="shared" si="2"/>
        <v>,RECOMMEND_IMG1 = #{RECOMMEND_IMG1}</v>
      </c>
    </row>
    <row r="7" spans="1:5" x14ac:dyDescent="0.3">
      <c r="A7" s="13" t="s">
        <v>1251</v>
      </c>
      <c r="B7" t="str">
        <f t="shared" si="0"/>
        <v xml:space="preserve">RECOMMEND_IMG2, </v>
      </c>
      <c r="C7" t="str">
        <f t="shared" si="1"/>
        <v xml:space="preserve">#{RECOMMEND_IMG2}, </v>
      </c>
      <c r="D7" t="str">
        <f t="shared" si="2"/>
        <v>,RECOMMEND_IMG2 = #{RECOMMEND_IMG2}</v>
      </c>
    </row>
    <row r="8" spans="1:5" x14ac:dyDescent="0.3">
      <c r="A8" s="13" t="s">
        <v>1256</v>
      </c>
      <c r="B8" t="str">
        <f t="shared" si="0"/>
        <v xml:space="preserve">RECOMMEND_COLOR, </v>
      </c>
      <c r="C8" t="str">
        <f t="shared" si="1"/>
        <v xml:space="preserve">#{RECOMMEND_COLOR}, </v>
      </c>
      <c r="D8" t="str">
        <f t="shared" si="2"/>
        <v>,RECOMMEND_COLOR = #{RECOMMEND_COLOR}</v>
      </c>
    </row>
    <row r="9" spans="1:5" x14ac:dyDescent="0.3">
      <c r="A9" s="35" t="s">
        <v>1378</v>
      </c>
      <c r="B9" t="str">
        <f>A9&amp;", "</f>
        <v xml:space="preserve">NEW_YN, </v>
      </c>
      <c r="C9" t="str">
        <f t="shared" si="1"/>
        <v xml:space="preserve">#{NEW_YN}, </v>
      </c>
      <c r="D9" t="str">
        <f t="shared" si="2"/>
        <v>,NEW_YN = #{NEW_YN}</v>
      </c>
    </row>
    <row r="10" spans="1:5" x14ac:dyDescent="0.3">
      <c r="A10" s="35" t="s">
        <v>1380</v>
      </c>
      <c r="B10" t="str">
        <f t="shared" si="0"/>
        <v xml:space="preserve">NEW_ORD, </v>
      </c>
      <c r="C10" t="str">
        <f t="shared" si="1"/>
        <v xml:space="preserve">#{NEW_ORD}, </v>
      </c>
      <c r="D10" t="str">
        <f t="shared" si="2"/>
        <v>,NEW_ORD = #{NEW_ORD}</v>
      </c>
    </row>
    <row r="11" spans="1:5" x14ac:dyDescent="0.3">
      <c r="A11" s="13" t="s">
        <v>1248</v>
      </c>
      <c r="B11" t="str">
        <f t="shared" si="0"/>
        <v xml:space="preserve">NEW_IMG1, </v>
      </c>
      <c r="C11" t="str">
        <f t="shared" si="1"/>
        <v xml:space="preserve">#{NEW_IMG1}, </v>
      </c>
      <c r="D11" t="str">
        <f t="shared" si="2"/>
        <v>,NEW_IMG1 = #{NEW_IMG1}</v>
      </c>
    </row>
    <row r="12" spans="1:5" x14ac:dyDescent="0.3">
      <c r="A12" s="13" t="s">
        <v>1249</v>
      </c>
      <c r="B12" t="str">
        <f t="shared" si="0"/>
        <v xml:space="preserve">NEW_IMG2, </v>
      </c>
      <c r="C12" t="str">
        <f t="shared" si="1"/>
        <v xml:space="preserve">#{NEW_IMG2}, </v>
      </c>
      <c r="D12" t="str">
        <f t="shared" si="2"/>
        <v>,NEW_IMG2 = #{NEW_IMG2}</v>
      </c>
    </row>
    <row r="13" spans="1:5" x14ac:dyDescent="0.3">
      <c r="A13" s="13" t="s">
        <v>1257</v>
      </c>
      <c r="B13" t="str">
        <f t="shared" si="0"/>
        <v xml:space="preserve">NEW_COLOR, </v>
      </c>
      <c r="C13" t="str">
        <f t="shared" si="1"/>
        <v xml:space="preserve">#{NEW_COLOR}, </v>
      </c>
      <c r="D13" t="str">
        <f t="shared" si="2"/>
        <v>,NEW_COLOR = #{NEW_COLOR}</v>
      </c>
    </row>
    <row r="14" spans="1:5" x14ac:dyDescent="0.3">
      <c r="A14" s="35" t="s">
        <v>1379</v>
      </c>
      <c r="B14" t="str">
        <f t="shared" si="0"/>
        <v xml:space="preserve">POPULAR_YN, </v>
      </c>
      <c r="C14" t="str">
        <f t="shared" si="1"/>
        <v xml:space="preserve">#{POPULAR_YN}, </v>
      </c>
      <c r="D14" t="str">
        <f t="shared" si="2"/>
        <v>,POPULAR_YN = #{POPULAR_YN}</v>
      </c>
    </row>
    <row r="15" spans="1:5" x14ac:dyDescent="0.3">
      <c r="A15" s="35" t="s">
        <v>1381</v>
      </c>
      <c r="B15" t="str">
        <f t="shared" si="0"/>
        <v xml:space="preserve">POPULAR_ORD, </v>
      </c>
      <c r="C15" t="str">
        <f t="shared" si="1"/>
        <v xml:space="preserve">#{POPULAR_ORD}, </v>
      </c>
      <c r="D15" t="str">
        <f t="shared" si="2"/>
        <v>,POPULAR_ORD = #{POPULAR_ORD}</v>
      </c>
    </row>
    <row r="16" spans="1:5" x14ac:dyDescent="0.3">
      <c r="A16" s="13" t="s">
        <v>1268</v>
      </c>
      <c r="B16" t="str">
        <f t="shared" si="0"/>
        <v xml:space="preserve">POPULAR_IMG1, </v>
      </c>
      <c r="C16" t="str">
        <f t="shared" si="1"/>
        <v xml:space="preserve">#{POPULAR_IMG1}, </v>
      </c>
      <c r="D16" t="str">
        <f t="shared" si="2"/>
        <v>,POPULAR_IMG1 = #{POPULAR_IMG1}</v>
      </c>
    </row>
    <row r="17" spans="1:4" x14ac:dyDescent="0.3">
      <c r="A17" s="13" t="s">
        <v>1269</v>
      </c>
      <c r="B17" t="str">
        <f t="shared" si="0"/>
        <v xml:space="preserve">POPULAR_IMG2, </v>
      </c>
      <c r="C17" t="str">
        <f t="shared" si="1"/>
        <v xml:space="preserve">#{POPULAR_IMG2}, </v>
      </c>
      <c r="D17" t="str">
        <f t="shared" si="2"/>
        <v>,POPULAR_IMG2 = #{POPULAR_IMG2}</v>
      </c>
    </row>
    <row r="18" spans="1:4" x14ac:dyDescent="0.3">
      <c r="A18" s="13" t="s">
        <v>1270</v>
      </c>
      <c r="B18" t="str">
        <f t="shared" si="0"/>
        <v xml:space="preserve">POPULAR_COLOR, </v>
      </c>
      <c r="C18" t="str">
        <f t="shared" si="1"/>
        <v xml:space="preserve">#{POPULAR_COLOR}, </v>
      </c>
      <c r="D18" t="str">
        <f t="shared" si="2"/>
        <v>,POPULAR_COLOR = #{POPULAR_COLOR}</v>
      </c>
    </row>
    <row r="19" spans="1:4" x14ac:dyDescent="0.3">
      <c r="A19" s="13" t="s">
        <v>1308</v>
      </c>
      <c r="B19" t="str">
        <f t="shared" si="0"/>
        <v xml:space="preserve">MAIN_OPEN_YN, </v>
      </c>
      <c r="C19" t="str">
        <f t="shared" si="1"/>
        <v xml:space="preserve">#{MAIN_OPEN_YN}, </v>
      </c>
      <c r="D19" t="str">
        <f t="shared" si="2"/>
        <v>,MAIN_OPEN_YN = #{MAIN_OPEN_YN}</v>
      </c>
    </row>
    <row r="20" spans="1:4" x14ac:dyDescent="0.3">
      <c r="A20" s="35" t="s">
        <v>1362</v>
      </c>
      <c r="B20" t="str">
        <f t="shared" ref="B20:B23" si="3">A20&amp;", "</f>
        <v xml:space="preserve">CATEGORY_MAIN_YN, </v>
      </c>
      <c r="C20" t="str">
        <f t="shared" ref="C20:C23" si="4">"#{"&amp;A20&amp;"}, "</f>
        <v xml:space="preserve">#{CATEGORY_MAIN_YN}, </v>
      </c>
      <c r="D20" t="str">
        <f t="shared" ref="D20:D23" si="5">","&amp;A20&amp;" = #{"&amp;A20&amp;"}"</f>
        <v>,CATEGORY_MAIN_YN = #{CATEGORY_MAIN_YN}</v>
      </c>
    </row>
    <row r="21" spans="1:4" x14ac:dyDescent="0.3">
      <c r="A21" s="38" t="s">
        <v>991</v>
      </c>
      <c r="B21" t="str">
        <f t="shared" si="3"/>
        <v xml:space="preserve">CREATE_USER, </v>
      </c>
      <c r="C21" t="str">
        <f t="shared" si="4"/>
        <v xml:space="preserve">#{CREATE_USER}, </v>
      </c>
      <c r="D21" t="str">
        <f t="shared" si="5"/>
        <v>,CREATE_USER = #{CREATE_USER}</v>
      </c>
    </row>
    <row r="22" spans="1:4" x14ac:dyDescent="0.3">
      <c r="A22" s="35" t="s">
        <v>113</v>
      </c>
      <c r="B22" t="str">
        <f t="shared" si="3"/>
        <v xml:space="preserve">CREATE_DATE, </v>
      </c>
      <c r="C22" t="str">
        <f t="shared" si="4"/>
        <v xml:space="preserve">#{CREATE_DATE}, </v>
      </c>
      <c r="D22" t="str">
        <f t="shared" si="5"/>
        <v>,CREATE_DATE = #{CREATE_DATE}</v>
      </c>
    </row>
    <row r="23" spans="1:4" x14ac:dyDescent="0.3">
      <c r="A23" s="38" t="s">
        <v>173</v>
      </c>
      <c r="B23" t="str">
        <f t="shared" si="3"/>
        <v xml:space="preserve">UPDATE_USER, </v>
      </c>
      <c r="C23" t="str">
        <f t="shared" si="4"/>
        <v xml:space="preserve">#{UPDATE_USER}, </v>
      </c>
      <c r="D23" t="str">
        <f t="shared" si="5"/>
        <v>,UPDATE_USER = #{UPDATE_USER}</v>
      </c>
    </row>
    <row r="24" spans="1:4" x14ac:dyDescent="0.3">
      <c r="A24" s="35" t="s">
        <v>172</v>
      </c>
      <c r="B24" t="str">
        <f t="shared" ref="B24:B32" si="6">A24&amp;", "</f>
        <v xml:space="preserve">UPDATE_DATE, </v>
      </c>
      <c r="C24" t="str">
        <f t="shared" ref="C24:C32" si="7">"#{"&amp;A24&amp;"}, "</f>
        <v xml:space="preserve">#{UPDATE_DATE}, </v>
      </c>
      <c r="D24" t="str">
        <f t="shared" ref="D24:D32" si="8">","&amp;A24&amp;" = #{"&amp;A24&amp;"}"</f>
        <v>,UPDATE_DATE = #{UPDATE_DATE}</v>
      </c>
    </row>
    <row r="25" spans="1:4" x14ac:dyDescent="0.3">
      <c r="A25" s="35"/>
      <c r="B25" t="str">
        <f t="shared" si="6"/>
        <v xml:space="preserve">, </v>
      </c>
      <c r="C25" t="str">
        <f t="shared" si="7"/>
        <v xml:space="preserve">#{}, </v>
      </c>
      <c r="D25" t="str">
        <f t="shared" si="8"/>
        <v>, = #{}</v>
      </c>
    </row>
    <row r="26" spans="1:4" x14ac:dyDescent="0.3">
      <c r="B26" t="str">
        <f t="shared" si="6"/>
        <v xml:space="preserve">, </v>
      </c>
      <c r="C26" t="str">
        <f t="shared" si="7"/>
        <v xml:space="preserve">#{}, </v>
      </c>
      <c r="D26" t="str">
        <f t="shared" si="8"/>
        <v>, = #{}</v>
      </c>
    </row>
    <row r="27" spans="1:4" x14ac:dyDescent="0.3">
      <c r="B27" t="str">
        <f t="shared" si="6"/>
        <v xml:space="preserve">, </v>
      </c>
      <c r="C27" t="str">
        <f t="shared" si="7"/>
        <v xml:space="preserve">#{}, </v>
      </c>
      <c r="D27" t="str">
        <f t="shared" si="8"/>
        <v>, = #{}</v>
      </c>
    </row>
    <row r="28" spans="1:4" x14ac:dyDescent="0.3">
      <c r="B28" t="str">
        <f t="shared" si="6"/>
        <v xml:space="preserve">, </v>
      </c>
      <c r="C28" t="str">
        <f t="shared" si="7"/>
        <v xml:space="preserve">#{}, </v>
      </c>
      <c r="D28" t="str">
        <f t="shared" si="8"/>
        <v>, = #{}</v>
      </c>
    </row>
    <row r="29" spans="1:4" x14ac:dyDescent="0.3">
      <c r="B29" t="str">
        <f t="shared" si="6"/>
        <v xml:space="preserve">, </v>
      </c>
      <c r="C29" t="str">
        <f t="shared" si="7"/>
        <v xml:space="preserve">#{}, </v>
      </c>
      <c r="D29" t="str">
        <f t="shared" si="8"/>
        <v>, = #{}</v>
      </c>
    </row>
    <row r="30" spans="1:4" x14ac:dyDescent="0.3">
      <c r="B30" t="str">
        <f t="shared" si="6"/>
        <v xml:space="preserve">, </v>
      </c>
      <c r="C30" t="str">
        <f t="shared" si="7"/>
        <v xml:space="preserve">#{}, </v>
      </c>
      <c r="D30" t="str">
        <f t="shared" si="8"/>
        <v>, = #{}</v>
      </c>
    </row>
    <row r="31" spans="1:4" x14ac:dyDescent="0.3">
      <c r="B31" t="str">
        <f t="shared" si="6"/>
        <v xml:space="preserve">, </v>
      </c>
      <c r="C31" t="str">
        <f t="shared" si="7"/>
        <v xml:space="preserve">#{}, </v>
      </c>
      <c r="D31" t="str">
        <f t="shared" si="8"/>
        <v>, = #{}</v>
      </c>
    </row>
    <row r="32" spans="1:4" x14ac:dyDescent="0.3">
      <c r="B32" t="str">
        <f t="shared" si="6"/>
        <v xml:space="preserve">, </v>
      </c>
      <c r="C32" t="str">
        <f t="shared" si="7"/>
        <v xml:space="preserve">#{}, </v>
      </c>
      <c r="D32" t="str">
        <f t="shared" si="8"/>
        <v>, = #{}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" sqref="E1"/>
    </sheetView>
  </sheetViews>
  <sheetFormatPr defaultRowHeight="12" x14ac:dyDescent="0.3"/>
  <cols>
    <col min="1" max="1" width="59.625" style="3" customWidth="1"/>
    <col min="2" max="16384" width="9" style="3"/>
  </cols>
  <sheetData>
    <row r="1" spans="1:1" ht="286.5" customHeight="1" x14ac:dyDescent="0.3">
      <c r="A1" s="53" t="s">
        <v>979</v>
      </c>
    </row>
    <row r="2" spans="1:1" ht="156" x14ac:dyDescent="0.3">
      <c r="A2" s="53" t="s">
        <v>980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협의사항</vt:lpstr>
      <vt:lpstr>Context</vt:lpstr>
      <vt:lpstr>Db</vt:lpstr>
      <vt:lpstr>Table</vt:lpstr>
      <vt:lpstr>로직 수정 사항</vt:lpstr>
      <vt:lpstr>Table 변경</vt:lpstr>
      <vt:lpstr>Drop Table</vt:lpstr>
      <vt:lpstr>Data</vt:lpstr>
      <vt:lpstr>환경설정</vt:lpstr>
      <vt:lpstr>Sheet1</vt:lpstr>
      <vt:lpstr>Sheet2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limsm9449</cp:lastModifiedBy>
  <dcterms:created xsi:type="dcterms:W3CDTF">2013-03-20T11:22:52Z</dcterms:created>
  <dcterms:modified xsi:type="dcterms:W3CDTF">2018-12-15T08:00:00Z</dcterms:modified>
</cp:coreProperties>
</file>