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8025" yWindow="360" windowWidth="11295" windowHeight="6810" tabRatio="727" activeTab="3"/>
  </bookViews>
  <sheets>
    <sheet name="Drop Table" sheetId="35" r:id="rId1"/>
    <sheet name="Table" sheetId="36" r:id="rId2"/>
    <sheet name="Data" sheetId="34" r:id="rId3"/>
    <sheet name="테이블 변경" sheetId="38" r:id="rId4"/>
    <sheet name="환경설정" sheetId="37" r:id="rId5"/>
  </sheets>
  <calcPr calcId="145621"/>
</workbook>
</file>

<file path=xl/calcChain.xml><?xml version="1.0" encoding="utf-8"?>
<calcChain xmlns="http://schemas.openxmlformats.org/spreadsheetml/2006/main">
  <c r="E124" i="36" l="1"/>
  <c r="E617" i="36"/>
  <c r="E616" i="36"/>
  <c r="E615" i="36"/>
  <c r="E614" i="36"/>
  <c r="E613" i="36"/>
  <c r="E84" i="36" l="1"/>
  <c r="E83" i="36"/>
  <c r="E82" i="36"/>
  <c r="E81" i="36"/>
  <c r="E80" i="36"/>
  <c r="E79" i="36"/>
  <c r="E78" i="36"/>
  <c r="E77" i="36"/>
  <c r="E76" i="36"/>
  <c r="E328" i="36" l="1"/>
  <c r="E327" i="36"/>
  <c r="E578" i="36" l="1"/>
  <c r="E603" i="36" l="1"/>
  <c r="E600" i="36"/>
  <c r="E607" i="36"/>
  <c r="E606" i="36"/>
  <c r="E605" i="36"/>
  <c r="E604" i="36"/>
  <c r="E602" i="36"/>
  <c r="E601" i="36"/>
  <c r="E599" i="36"/>
  <c r="E598" i="36"/>
  <c r="E588" i="36" l="1"/>
  <c r="E587" i="36"/>
  <c r="E586" i="36"/>
  <c r="E579" i="36" l="1"/>
  <c r="E577" i="36"/>
  <c r="E576" i="36"/>
  <c r="E575" i="36"/>
  <c r="E574" i="36"/>
  <c r="B157" i="34" l="1"/>
  <c r="B156" i="34"/>
  <c r="G155" i="34"/>
  <c r="G154" i="34"/>
  <c r="G153" i="34"/>
  <c r="G152" i="34"/>
  <c r="G151" i="34"/>
  <c r="G150" i="34"/>
  <c r="B155" i="34"/>
  <c r="B154" i="34"/>
  <c r="B153" i="34"/>
  <c r="B152" i="34"/>
  <c r="B151" i="34"/>
  <c r="B150" i="34"/>
  <c r="G149" i="34"/>
  <c r="B149" i="34"/>
  <c r="B177" i="34" l="1"/>
  <c r="B176" i="34"/>
  <c r="B175" i="34"/>
  <c r="B174" i="34"/>
  <c r="B173" i="34"/>
  <c r="B172" i="34"/>
  <c r="B171" i="34"/>
  <c r="B179" i="34"/>
  <c r="B178" i="34"/>
  <c r="B181" i="34"/>
  <c r="B180" i="34"/>
  <c r="B201" i="34"/>
  <c r="B200" i="34"/>
  <c r="B199" i="34"/>
  <c r="B198" i="34"/>
  <c r="B197" i="34"/>
  <c r="B196" i="34"/>
  <c r="B195" i="34"/>
  <c r="B194" i="34"/>
  <c r="B193" i="34"/>
  <c r="B192" i="34"/>
  <c r="B191" i="34"/>
  <c r="B190" i="34"/>
  <c r="B189" i="34"/>
  <c r="B188" i="34"/>
  <c r="B187" i="34"/>
  <c r="B186" i="34"/>
  <c r="B185" i="34"/>
  <c r="B184" i="34"/>
  <c r="B183" i="34"/>
  <c r="B182" i="34"/>
  <c r="B207" i="34"/>
  <c r="B206" i="34"/>
  <c r="B205" i="34"/>
  <c r="B204" i="34"/>
  <c r="B203" i="34"/>
  <c r="B202" i="34"/>
  <c r="B214" i="34"/>
  <c r="B213" i="34"/>
  <c r="B212" i="34"/>
  <c r="B211" i="34"/>
  <c r="B210" i="34"/>
  <c r="B209" i="34"/>
  <c r="B208" i="34"/>
  <c r="B224" i="34"/>
  <c r="B223" i="34"/>
  <c r="B221" i="34"/>
  <c r="B220" i="34"/>
  <c r="B218" i="34"/>
  <c r="B217" i="34"/>
  <c r="B216" i="34"/>
  <c r="E326" i="36" l="1"/>
  <c r="E325" i="36"/>
  <c r="E295" i="36" l="1"/>
  <c r="E522" i="36"/>
  <c r="E282" i="36" l="1"/>
  <c r="E281" i="36"/>
  <c r="E37" i="36"/>
  <c r="E150" i="36" l="1"/>
  <c r="E285" i="36"/>
  <c r="E284" i="36"/>
  <c r="G224" i="34" l="1"/>
  <c r="G223" i="34"/>
  <c r="E70" i="36"/>
  <c r="E136" i="36"/>
  <c r="E135" i="36"/>
  <c r="E134" i="36"/>
  <c r="E133" i="36"/>
  <c r="E132" i="36"/>
  <c r="E75" i="36"/>
  <c r="E51" i="36"/>
  <c r="E52" i="36"/>
  <c r="E570" i="36" l="1"/>
  <c r="E564" i="36"/>
  <c r="E569" i="36"/>
  <c r="E565" i="36"/>
  <c r="E568" i="36"/>
  <c r="E567" i="36"/>
  <c r="E566" i="36"/>
  <c r="E563" i="36"/>
  <c r="G221" i="34" l="1"/>
  <c r="G220" i="34"/>
  <c r="G218" i="34" l="1"/>
  <c r="G217" i="34"/>
  <c r="G216" i="34"/>
  <c r="E536" i="36" l="1"/>
  <c r="E535" i="36"/>
  <c r="E307" i="36"/>
  <c r="E306" i="36"/>
  <c r="B34" i="35" l="1"/>
  <c r="E557" i="36"/>
  <c r="E556" i="36"/>
  <c r="E555" i="36"/>
  <c r="E554" i="36"/>
  <c r="E553" i="36"/>
  <c r="E552" i="36"/>
  <c r="B114" i="34" l="1"/>
  <c r="B113" i="34"/>
  <c r="B112" i="34"/>
  <c r="B111" i="34"/>
  <c r="B110" i="34"/>
  <c r="B109" i="34"/>
  <c r="B108" i="34"/>
  <c r="B107" i="34"/>
  <c r="B106" i="34"/>
  <c r="B105" i="34"/>
  <c r="B104" i="34"/>
  <c r="B103" i="34"/>
  <c r="B102" i="34"/>
  <c r="B101" i="34"/>
  <c r="B100" i="34"/>
  <c r="B99" i="34"/>
  <c r="B98" i="34"/>
  <c r="B97" i="34"/>
  <c r="B96" i="34"/>
  <c r="B95" i="34"/>
  <c r="B94" i="34"/>
  <c r="B93" i="34"/>
  <c r="B92" i="34"/>
  <c r="B91" i="34"/>
  <c r="B90" i="34"/>
  <c r="B89" i="34"/>
  <c r="B88" i="34"/>
  <c r="B87" i="34"/>
  <c r="B86" i="34"/>
  <c r="B85" i="34"/>
  <c r="B84" i="34"/>
  <c r="B83" i="34"/>
  <c r="B82" i="34"/>
  <c r="B81" i="34"/>
  <c r="B80" i="34"/>
  <c r="B79" i="34"/>
  <c r="B78" i="34"/>
  <c r="B77" i="34"/>
  <c r="B76" i="34"/>
  <c r="B75" i="34"/>
  <c r="B74" i="34"/>
  <c r="B147" i="34"/>
  <c r="B146" i="34"/>
  <c r="B145" i="34"/>
  <c r="B144" i="34"/>
  <c r="B143" i="34"/>
  <c r="B142" i="34"/>
  <c r="B141" i="34"/>
  <c r="B140" i="34"/>
  <c r="B139" i="34"/>
  <c r="B138" i="34"/>
  <c r="B137" i="34"/>
  <c r="B132" i="34"/>
  <c r="B131" i="34"/>
  <c r="B127" i="34"/>
  <c r="B126" i="34"/>
  <c r="B125" i="34"/>
  <c r="B124" i="34"/>
  <c r="B123" i="34"/>
  <c r="B122" i="34"/>
  <c r="B121" i="34"/>
  <c r="B120" i="34"/>
  <c r="B119" i="34"/>
  <c r="B118" i="34"/>
  <c r="B49" i="34"/>
  <c r="B48" i="34"/>
  <c r="B47" i="34"/>
  <c r="B46" i="34"/>
  <c r="B45" i="34"/>
  <c r="B44" i="34"/>
  <c r="B43" i="34"/>
  <c r="E251" i="36"/>
  <c r="E180" i="36"/>
  <c r="G147" i="34" l="1"/>
  <c r="G146" i="34"/>
  <c r="G142" i="34" l="1"/>
  <c r="G145" i="34" l="1"/>
  <c r="G144" i="34"/>
  <c r="G143" i="34"/>
  <c r="G141" i="34"/>
  <c r="G139" i="34" l="1"/>
  <c r="E548" i="36" l="1"/>
  <c r="E546" i="36"/>
  <c r="E531" i="36"/>
  <c r="E549" i="36"/>
  <c r="E547" i="36"/>
  <c r="E545" i="36"/>
  <c r="E544" i="36"/>
  <c r="E543" i="36"/>
  <c r="E542" i="36"/>
  <c r="E541" i="36"/>
  <c r="E540" i="36"/>
  <c r="E539" i="36"/>
  <c r="E538" i="36"/>
  <c r="E537" i="36"/>
  <c r="E534" i="36"/>
  <c r="E533" i="36"/>
  <c r="E532" i="36"/>
  <c r="E530" i="36"/>
  <c r="E203" i="36" l="1"/>
  <c r="E202" i="36" l="1"/>
  <c r="E113" i="36"/>
  <c r="B33" i="35" l="1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G140" i="34" l="1"/>
  <c r="G138" i="34"/>
  <c r="G137" i="34"/>
  <c r="G214" i="34"/>
  <c r="G213" i="34"/>
  <c r="G212" i="34"/>
  <c r="G211" i="34"/>
  <c r="G210" i="34"/>
  <c r="G209" i="34"/>
  <c r="G208" i="34"/>
  <c r="G207" i="34"/>
  <c r="G206" i="34"/>
  <c r="G205" i="34"/>
  <c r="G204" i="34"/>
  <c r="G203" i="34"/>
  <c r="G202" i="34"/>
  <c r="G201" i="34"/>
  <c r="G200" i="34"/>
  <c r="G199" i="34"/>
  <c r="G198" i="34"/>
  <c r="G197" i="34"/>
  <c r="G196" i="34"/>
  <c r="G195" i="34"/>
  <c r="G194" i="34"/>
  <c r="G193" i="34"/>
  <c r="G192" i="34"/>
  <c r="G191" i="34"/>
  <c r="G190" i="34"/>
  <c r="G189" i="34"/>
  <c r="G188" i="34"/>
  <c r="G187" i="34"/>
  <c r="G186" i="34"/>
  <c r="G185" i="34"/>
  <c r="G184" i="34"/>
  <c r="G183" i="34"/>
  <c r="G182" i="34"/>
  <c r="G181" i="34"/>
  <c r="G180" i="34"/>
  <c r="G132" i="34"/>
  <c r="G131" i="34"/>
  <c r="G179" i="34"/>
  <c r="G178" i="34"/>
  <c r="G177" i="34"/>
  <c r="G176" i="34"/>
  <c r="G175" i="34"/>
  <c r="G174" i="34"/>
  <c r="G173" i="34"/>
  <c r="G172" i="34"/>
  <c r="G171" i="34"/>
  <c r="G170" i="34"/>
  <c r="G169" i="34"/>
  <c r="G168" i="34"/>
  <c r="G167" i="34"/>
  <c r="G166" i="34"/>
  <c r="G165" i="34"/>
  <c r="G164" i="34"/>
  <c r="G163" i="34"/>
  <c r="G162" i="34"/>
  <c r="G161" i="34"/>
  <c r="G160" i="34"/>
  <c r="B39" i="34"/>
  <c r="B38" i="34"/>
  <c r="B37" i="34"/>
  <c r="B33" i="34"/>
  <c r="B32" i="34"/>
  <c r="B31" i="34"/>
  <c r="B27" i="34"/>
  <c r="B26" i="34"/>
  <c r="B25" i="34"/>
  <c r="B6" i="34"/>
  <c r="B5" i="34"/>
  <c r="B4" i="34"/>
  <c r="B3" i="34"/>
  <c r="E24" i="34"/>
  <c r="B24" i="34" s="1"/>
  <c r="E23" i="34"/>
  <c r="B23" i="34" s="1"/>
  <c r="E22" i="34"/>
  <c r="B22" i="34" s="1"/>
  <c r="E21" i="34"/>
  <c r="B21" i="34" s="1"/>
  <c r="E20" i="34"/>
  <c r="B20" i="34" s="1"/>
  <c r="E19" i="34"/>
  <c r="B19" i="34" s="1"/>
  <c r="E18" i="34"/>
  <c r="B18" i="34" s="1"/>
  <c r="E17" i="34"/>
  <c r="B17" i="34" s="1"/>
  <c r="E16" i="34"/>
  <c r="B16" i="34" s="1"/>
  <c r="E15" i="34"/>
  <c r="B15" i="34" s="1"/>
  <c r="E14" i="34"/>
  <c r="B14" i="34" s="1"/>
  <c r="E13" i="34"/>
  <c r="B13" i="34" s="1"/>
  <c r="E12" i="34"/>
  <c r="B12" i="34" s="1"/>
  <c r="E11" i="34"/>
  <c r="B11" i="34" s="1"/>
  <c r="E10" i="34"/>
  <c r="B10" i="34" s="1"/>
  <c r="E9" i="34"/>
  <c r="B9" i="34" s="1"/>
  <c r="E8" i="34"/>
  <c r="B8" i="34" s="1"/>
  <c r="E7" i="34"/>
  <c r="B7" i="34" s="1"/>
  <c r="B65" i="34"/>
  <c r="E520" i="36"/>
  <c r="E507" i="36"/>
  <c r="E492" i="36"/>
  <c r="E479" i="36"/>
  <c r="E466" i="36"/>
  <c r="E451" i="36"/>
  <c r="E436" i="36"/>
  <c r="E418" i="36"/>
  <c r="E406" i="36"/>
  <c r="E391" i="36"/>
  <c r="E379" i="36"/>
  <c r="E366" i="36"/>
  <c r="E367" i="36"/>
  <c r="E368" i="36"/>
  <c r="E369" i="36"/>
  <c r="E370" i="36"/>
  <c r="E371" i="36"/>
  <c r="E372" i="36"/>
  <c r="E373" i="36"/>
  <c r="E374" i="36"/>
  <c r="E380" i="36"/>
  <c r="E381" i="36"/>
  <c r="E382" i="36"/>
  <c r="E383" i="36"/>
  <c r="E384" i="36"/>
  <c r="E385" i="36"/>
  <c r="E386" i="36"/>
  <c r="E387" i="36"/>
  <c r="E392" i="36"/>
  <c r="E393" i="36"/>
  <c r="E394" i="36"/>
  <c r="E395" i="36"/>
  <c r="E396" i="36"/>
  <c r="E397" i="36"/>
  <c r="E398" i="36"/>
  <c r="E399" i="36"/>
  <c r="E400" i="36"/>
  <c r="E401" i="36"/>
  <c r="E402" i="36"/>
  <c r="E407" i="36"/>
  <c r="E408" i="36"/>
  <c r="E409" i="36"/>
  <c r="E410" i="36"/>
  <c r="E411" i="36"/>
  <c r="E412" i="36"/>
  <c r="E413" i="36"/>
  <c r="E414" i="36"/>
  <c r="E419" i="36"/>
  <c r="E420" i="36"/>
  <c r="E421" i="36"/>
  <c r="E422" i="36"/>
  <c r="E423" i="36"/>
  <c r="E424" i="36"/>
  <c r="E425" i="36"/>
  <c r="E426" i="36"/>
  <c r="E427" i="36"/>
  <c r="E428" i="36"/>
  <c r="E429" i="36"/>
  <c r="E430" i="36"/>
  <c r="E431" i="36"/>
  <c r="E437" i="36"/>
  <c r="E438" i="36"/>
  <c r="E439" i="36"/>
  <c r="E440" i="36"/>
  <c r="E441" i="36"/>
  <c r="E442" i="36"/>
  <c r="E443" i="36"/>
  <c r="E444" i="36"/>
  <c r="E445" i="36"/>
  <c r="E446" i="36"/>
  <c r="E452" i="36"/>
  <c r="E453" i="36"/>
  <c r="E454" i="36"/>
  <c r="E455" i="36"/>
  <c r="E456" i="36"/>
  <c r="E457" i="36"/>
  <c r="E458" i="36"/>
  <c r="E459" i="36"/>
  <c r="E460" i="36"/>
  <c r="E461" i="36"/>
  <c r="E467" i="36"/>
  <c r="E468" i="36"/>
  <c r="E469" i="36"/>
  <c r="E470" i="36"/>
  <c r="E471" i="36"/>
  <c r="E472" i="36"/>
  <c r="E473" i="36"/>
  <c r="E474" i="36"/>
  <c r="E475" i="36"/>
  <c r="E480" i="36"/>
  <c r="E481" i="36"/>
  <c r="E482" i="36"/>
  <c r="E483" i="36"/>
  <c r="E484" i="36"/>
  <c r="E485" i="36"/>
  <c r="E486" i="36"/>
  <c r="E487" i="36"/>
  <c r="E488" i="36"/>
  <c r="E493" i="36"/>
  <c r="E494" i="36"/>
  <c r="E495" i="36"/>
  <c r="E496" i="36"/>
  <c r="E497" i="36"/>
  <c r="E498" i="36"/>
  <c r="E499" i="36"/>
  <c r="E500" i="36"/>
  <c r="E501" i="36"/>
  <c r="E502" i="36"/>
  <c r="E508" i="36"/>
  <c r="E509" i="36"/>
  <c r="E510" i="36"/>
  <c r="E511" i="36"/>
  <c r="E512" i="36"/>
  <c r="E513" i="36"/>
  <c r="E514" i="36"/>
  <c r="E515" i="36"/>
  <c r="E516" i="36"/>
  <c r="E521" i="36"/>
  <c r="E523" i="36"/>
  <c r="E524" i="36"/>
  <c r="E525" i="36"/>
  <c r="E526" i="36"/>
  <c r="E527" i="36"/>
  <c r="E320" i="36"/>
  <c r="E336" i="36"/>
  <c r="E350" i="36"/>
  <c r="E349" i="36"/>
  <c r="E348" i="36"/>
  <c r="E347" i="36"/>
  <c r="E346" i="36"/>
  <c r="E345" i="36"/>
  <c r="E344" i="36"/>
  <c r="E343" i="36"/>
  <c r="E342" i="36"/>
  <c r="E341" i="36"/>
  <c r="E340" i="36"/>
  <c r="E339" i="36"/>
  <c r="E338" i="36"/>
  <c r="E337" i="36"/>
  <c r="E353" i="36"/>
  <c r="E264" i="36"/>
  <c r="E299" i="36"/>
  <c r="E278" i="36"/>
  <c r="E289" i="36"/>
  <c r="E262" i="36"/>
  <c r="E300" i="36"/>
  <c r="E301" i="36"/>
  <c r="E302" i="36"/>
  <c r="E303" i="36"/>
  <c r="E304" i="36"/>
  <c r="E305" i="36"/>
  <c r="E308" i="36"/>
  <c r="E309" i="36"/>
  <c r="E310" i="36"/>
  <c r="E311" i="36"/>
  <c r="E312" i="36"/>
  <c r="E313" i="36"/>
  <c r="E314" i="36"/>
  <c r="E315" i="36"/>
  <c r="E316" i="36"/>
  <c r="E317" i="36"/>
  <c r="E318" i="36"/>
  <c r="E319" i="36"/>
  <c r="E321" i="36"/>
  <c r="E322" i="36"/>
  <c r="E323" i="36"/>
  <c r="E324" i="36"/>
  <c r="E329" i="36"/>
  <c r="E330" i="36"/>
  <c r="E331" i="36"/>
  <c r="E332" i="36"/>
  <c r="E333" i="36"/>
  <c r="E354" i="36"/>
  <c r="E355" i="36"/>
  <c r="E356" i="36"/>
  <c r="E357" i="36"/>
  <c r="E358" i="36"/>
  <c r="E359" i="36"/>
  <c r="E360" i="36"/>
  <c r="E361" i="36"/>
  <c r="E362" i="36"/>
  <c r="E363" i="36"/>
  <c r="E3" i="36"/>
  <c r="E8" i="36"/>
  <c r="E7" i="36"/>
  <c r="E6" i="36"/>
  <c r="E5" i="36"/>
  <c r="E4" i="36"/>
  <c r="E159" i="36"/>
  <c r="E190" i="36"/>
  <c r="E160" i="36"/>
  <c r="E161" i="36"/>
  <c r="E162" i="36"/>
  <c r="E163" i="36"/>
  <c r="E164" i="36"/>
  <c r="E165" i="36"/>
  <c r="E166" i="36"/>
  <c r="E167" i="36"/>
  <c r="E168" i="36"/>
  <c r="E169" i="36"/>
  <c r="E170" i="36"/>
  <c r="E171" i="36"/>
  <c r="E172" i="36"/>
  <c r="E173" i="36"/>
  <c r="E174" i="36"/>
  <c r="E175" i="36"/>
  <c r="E176" i="36"/>
  <c r="E177" i="36"/>
  <c r="E181" i="36"/>
  <c r="E182" i="36"/>
  <c r="E183" i="36"/>
  <c r="E184" i="36"/>
  <c r="E185" i="36"/>
  <c r="E186" i="36"/>
  <c r="E187" i="36"/>
  <c r="E191" i="36"/>
  <c r="E192" i="36"/>
  <c r="E193" i="36"/>
  <c r="E194" i="36"/>
  <c r="E195" i="36"/>
  <c r="E196" i="36"/>
  <c r="E197" i="36"/>
  <c r="E290" i="36"/>
  <c r="E291" i="36"/>
  <c r="E292" i="36"/>
  <c r="E293" i="36"/>
  <c r="E296" i="36"/>
  <c r="E279" i="36"/>
  <c r="E280" i="36"/>
  <c r="E283" i="36"/>
  <c r="E286" i="36"/>
  <c r="E200" i="36"/>
  <c r="E201" i="36"/>
  <c r="E204" i="36"/>
  <c r="E205" i="36"/>
  <c r="E206" i="36"/>
  <c r="E207" i="36"/>
  <c r="E208" i="36"/>
  <c r="E209" i="36"/>
  <c r="E210" i="36"/>
  <c r="E211" i="36"/>
  <c r="E212" i="36"/>
  <c r="E213" i="36"/>
  <c r="E214" i="36"/>
  <c r="E215" i="36"/>
  <c r="E216" i="36"/>
  <c r="E217" i="36"/>
  <c r="E218" i="36"/>
  <c r="E219" i="36"/>
  <c r="E220" i="36"/>
  <c r="E139" i="36"/>
  <c r="E110" i="36"/>
  <c r="E111" i="36"/>
  <c r="E112" i="36"/>
  <c r="E114" i="36"/>
  <c r="E115" i="36"/>
  <c r="E116" i="36"/>
  <c r="E117" i="36"/>
  <c r="E118" i="36"/>
  <c r="E119" i="36"/>
  <c r="E120" i="36"/>
  <c r="E121" i="36"/>
  <c r="E122" i="36"/>
  <c r="E123" i="36"/>
  <c r="E125" i="36"/>
  <c r="E126" i="36"/>
  <c r="E127" i="36"/>
  <c r="E128" i="36"/>
  <c r="E129" i="36"/>
  <c r="E140" i="36"/>
  <c r="E141" i="36"/>
  <c r="E142" i="36"/>
  <c r="E143" i="36"/>
  <c r="E144" i="36"/>
  <c r="E145" i="36"/>
  <c r="E146" i="36"/>
  <c r="E147" i="36"/>
  <c r="E148" i="36"/>
  <c r="E149" i="36"/>
  <c r="E151" i="36"/>
  <c r="E152" i="36"/>
  <c r="E153" i="36"/>
  <c r="E154" i="36"/>
  <c r="E155" i="36"/>
  <c r="E252" i="36"/>
  <c r="E253" i="36"/>
  <c r="E254" i="36"/>
  <c r="E255" i="36"/>
  <c r="E256" i="36"/>
  <c r="E257" i="36"/>
  <c r="E258" i="36"/>
  <c r="E259" i="36"/>
  <c r="E263" i="36"/>
  <c r="E265" i="36"/>
  <c r="E266" i="36"/>
  <c r="E267" i="36"/>
  <c r="E268" i="36"/>
  <c r="E269" i="36"/>
  <c r="E270" i="36"/>
  <c r="E271" i="36"/>
  <c r="E272" i="36"/>
  <c r="E273" i="36"/>
  <c r="E274" i="36"/>
  <c r="E275" i="36"/>
  <c r="E24" i="36"/>
  <c r="E45" i="36"/>
  <c r="E60" i="36"/>
  <c r="E92" i="36"/>
  <c r="E242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8" i="36"/>
  <c r="E39" i="36"/>
  <c r="E40" i="36"/>
  <c r="E41" i="36"/>
  <c r="E42" i="36"/>
  <c r="E46" i="36"/>
  <c r="E47" i="36"/>
  <c r="E48" i="36"/>
  <c r="E49" i="36"/>
  <c r="E50" i="36"/>
  <c r="E53" i="36"/>
  <c r="E54" i="36"/>
  <c r="E55" i="36"/>
  <c r="E56" i="36"/>
  <c r="E57" i="36"/>
  <c r="E61" i="36"/>
  <c r="E62" i="36"/>
  <c r="E63" i="36"/>
  <c r="E64" i="36"/>
  <c r="E65" i="36"/>
  <c r="E66" i="36"/>
  <c r="E67" i="36"/>
  <c r="E68" i="36"/>
  <c r="E69" i="36"/>
  <c r="E71" i="36"/>
  <c r="E72" i="36"/>
  <c r="E73" i="36"/>
  <c r="E74" i="36"/>
  <c r="E85" i="36"/>
  <c r="E86" i="36"/>
  <c r="E87" i="36"/>
  <c r="E88" i="36"/>
  <c r="E89" i="36"/>
  <c r="E93" i="36"/>
  <c r="E94" i="36"/>
  <c r="E95" i="36"/>
  <c r="E96" i="36"/>
  <c r="E97" i="36"/>
  <c r="E98" i="36"/>
  <c r="E99" i="36"/>
  <c r="E100" i="36"/>
  <c r="E101" i="36"/>
  <c r="E102" i="36"/>
  <c r="E103" i="36"/>
  <c r="E104" i="36"/>
  <c r="E105" i="36"/>
  <c r="E106" i="36"/>
  <c r="E107" i="36"/>
  <c r="E243" i="36"/>
  <c r="E244" i="36"/>
  <c r="E245" i="36"/>
  <c r="E246" i="36"/>
  <c r="E247" i="36"/>
  <c r="E248" i="36"/>
  <c r="E11" i="36"/>
  <c r="E12" i="36"/>
  <c r="E13" i="36"/>
  <c r="E14" i="36"/>
  <c r="E15" i="36"/>
  <c r="E16" i="36"/>
  <c r="E17" i="36"/>
  <c r="E18" i="36"/>
  <c r="E19" i="36"/>
  <c r="E20" i="36"/>
  <c r="E21" i="36"/>
  <c r="E239" i="36"/>
  <c r="E238" i="36"/>
  <c r="E237" i="36"/>
  <c r="E236" i="36"/>
  <c r="E235" i="36"/>
  <c r="E234" i="36"/>
  <c r="E233" i="36"/>
  <c r="E232" i="36"/>
  <c r="E231" i="36"/>
  <c r="E230" i="36"/>
  <c r="E229" i="36"/>
  <c r="E228" i="36"/>
  <c r="E227" i="36"/>
  <c r="E226" i="36"/>
  <c r="E225" i="36"/>
  <c r="E224" i="36"/>
  <c r="E223" i="36"/>
  <c r="B60" i="34" l="1"/>
  <c r="B68" i="34"/>
  <c r="B67" i="34"/>
  <c r="B53" i="34"/>
  <c r="B61" i="34"/>
  <c r="B69" i="34"/>
  <c r="B55" i="34"/>
  <c r="B58" i="34"/>
  <c r="B66" i="34"/>
  <c r="B59" i="34"/>
  <c r="B54" i="34"/>
  <c r="B62" i="34"/>
  <c r="B70" i="34"/>
  <c r="B63" i="34"/>
  <c r="B56" i="34"/>
  <c r="B64" i="34"/>
  <c r="B57" i="34"/>
  <c r="B17" i="35" l="1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1" i="35"/>
</calcChain>
</file>

<file path=xl/comments1.xml><?xml version="1.0" encoding="utf-8"?>
<comments xmlns="http://schemas.openxmlformats.org/spreadsheetml/2006/main">
  <authors>
    <author>limsm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<sst xmlns="http://schemas.openxmlformats.org/spreadsheetml/2006/main" count="2575" uniqueCount="1069">
  <si>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</si>
  <si>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</si>
  <si>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</si>
  <si>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</si>
  <si>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</si>
  <si>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</si>
  <si>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</si>
  <si>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</si>
  <si>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</si>
  <si>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</si>
  <si>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</si>
  <si>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</si>
  <si>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</si>
  <si>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</si>
  <si>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</si>
  <si>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</si>
  <si>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</si>
  <si>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</si>
  <si>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</si>
  <si>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</si>
  <si>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</si>
  <si>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</si>
  <si>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</si>
  <si>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</si>
  <si>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</si>
  <si>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</si>
  <si>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</si>
  <si>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</si>
  <si>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</si>
  <si>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</si>
  <si>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</si>
  <si>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</si>
  <si>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</si>
  <si>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DISCUSSION_RATE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</si>
  <si>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</si>
  <si>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</si>
  <si>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</si>
  <si>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</si>
  <si>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</si>
  <si>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</si>
  <si>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</si>
  <si>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</si>
  <si>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</si>
  <si>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</si>
  <si>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</si>
  <si>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</si>
  <si>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사용자IP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</si>
  <si>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</si>
  <si>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</si>
  <si>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</si>
  <si>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</si>
  <si>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</si>
  <si>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</si>
  <si>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</si>
  <si>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</si>
  <si>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</si>
  <si>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</si>
  <si>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</si>
  <si>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</si>
  <si>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</si>
  <si>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</si>
  <si>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</si>
  <si>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</si>
  <si>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</si>
  <si>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</si>
  <si>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</si>
  <si>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</si>
  <si>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</si>
  <si>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</si>
  <si>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</si>
  <si>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</si>
  <si>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</si>
  <si>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</si>
  <si>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</si>
  <si>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</si>
  <si>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</si>
  <si>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</si>
  <si>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</si>
  <si>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</si>
  <si>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</si>
  <si>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</si>
  <si>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</si>
  <si>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</si>
  <si>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</si>
  <si>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DATE</t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</si>
  <si>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</si>
  <si>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</si>
  <si>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</si>
  <si>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</si>
  <si>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</si>
  <si>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EXAM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</si>
  <si>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</si>
  <si>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</si>
  <si>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</si>
  <si>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</si>
  <si>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</si>
  <si>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</si>
  <si>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</si>
  <si>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</si>
  <si>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</si>
  <si>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</si>
  <si>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</si>
  <si>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</si>
  <si>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</si>
  <si>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</si>
  <si>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COURSE_MASTER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</si>
  <si>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</si>
  <si>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</si>
  <si>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</si>
  <si>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</si>
  <si>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</si>
  <si>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</si>
  <si>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</si>
  <si>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</si>
  <si>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</si>
  <si>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</si>
  <si>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집우편번호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</si>
  <si>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</si>
  <si>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</si>
  <si>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</si>
  <si>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</si>
  <si>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</si>
  <si>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</si>
  <si>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</si>
  <si>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</si>
  <si>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</si>
  <si>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</si>
  <si>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ZIPCODE</t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</si>
  <si>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</si>
  <si>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</si>
  <si>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</si>
  <si>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</si>
  <si>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</si>
  <si>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HOME_ZIPCODE_SEQ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</si>
  <si>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</si>
  <si>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</si>
  <si>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</si>
  <si>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</si>
  <si>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USER_IP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</si>
  <si>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</si>
  <si>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</si>
  <si>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</si>
  <si>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</si>
  <si>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</si>
  <si>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</si>
  <si>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</si>
  <si>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</si>
  <si>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</si>
  <si>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</si>
  <si>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</si>
  <si>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</si>
  <si>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</si>
  <si>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</si>
  <si>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</si>
  <si>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</si>
  <si>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</si>
  <si>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</si>
  <si>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답변수</t>
    <phoneticPr fontId="1" type="noConversion"/>
  </si>
  <si>
    <t>REPLY_CNT</t>
    <phoneticPr fontId="1" type="noConversion"/>
  </si>
  <si>
    <t>INT</t>
    <phoneticPr fontId="1" type="noConversion"/>
  </si>
  <si>
    <t>BOARD_QNA_ANSWER</t>
    <phoneticPr fontId="1" type="noConversion"/>
  </si>
  <si>
    <t>CATEGORY</t>
    <phoneticPr fontId="1" type="noConversion"/>
  </si>
  <si>
    <t>USER_IP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</si>
  <si>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</si>
  <si>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</si>
  <si>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</si>
  <si>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</si>
  <si>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</si>
  <si>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</si>
  <si>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</si>
  <si>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ALTER TABLE BOARD_DISCUSSION ADD INDEX BOARD_DISCUSSION_IDX02(COURSE_ID,REF,ORD);</t>
    <phoneticPr fontId="1" type="noConversion"/>
  </si>
  <si>
    <t>ALTER TABLE BOARD_DISCUSSION ADD INDEX BOARD_DISCUSSION_IDX03(COURSE_ID,TITLE);</t>
    <phoneticPr fontId="1" type="noConversion"/>
  </si>
  <si>
    <t>ALTER TABLE USER ADD INDEX USER_IDX02(USER_NAME);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</si>
  <si>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</si>
  <si>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</si>
  <si>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</si>
  <si>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</si>
  <si>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</si>
  <si>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</si>
  <si>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</si>
  <si>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</si>
  <si>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</si>
  <si>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</si>
  <si>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</si>
  <si>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</si>
  <si>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</si>
  <si>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</si>
  <si>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</si>
  <si>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</si>
  <si>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</si>
  <si>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</si>
  <si>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</si>
  <si>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</si>
  <si>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</si>
  <si>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</si>
  <si>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</si>
  <si>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</si>
  <si>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</si>
  <si>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</si>
  <si>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</si>
  <si>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</si>
  <si>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</si>
  <si>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필드명</t>
    <phoneticPr fontId="1" type="noConversion"/>
  </si>
  <si>
    <t>타입</t>
    <phoneticPr fontId="1" type="noConversion"/>
  </si>
  <si>
    <t>설명</t>
    <phoneticPr fontId="1" type="noConversion"/>
  </si>
  <si>
    <t>C01</t>
    <phoneticPr fontId="1" type="noConversion"/>
  </si>
  <si>
    <t>IT</t>
    <phoneticPr fontId="1" type="noConversion"/>
  </si>
  <si>
    <t>Y</t>
    <phoneticPr fontId="1" type="noConversion"/>
  </si>
  <si>
    <t>C02</t>
    <phoneticPr fontId="1" type="noConversion"/>
  </si>
  <si>
    <t>자격대비</t>
    <phoneticPr fontId="1" type="noConversion"/>
  </si>
  <si>
    <t>C03</t>
    <phoneticPr fontId="1" type="noConversion"/>
  </si>
  <si>
    <t>경영/비즈니스</t>
    <phoneticPr fontId="1" type="noConversion"/>
  </si>
  <si>
    <t>C04</t>
    <phoneticPr fontId="1" type="noConversion"/>
  </si>
  <si>
    <t>아카데미 시리즈</t>
    <phoneticPr fontId="1" type="noConversion"/>
  </si>
  <si>
    <t>C0101</t>
    <phoneticPr fontId="1" type="noConversion"/>
  </si>
  <si>
    <t>보안</t>
    <phoneticPr fontId="1" type="noConversion"/>
  </si>
  <si>
    <t>C0102</t>
    <phoneticPr fontId="1" type="noConversion"/>
  </si>
  <si>
    <t>프로그래밍</t>
    <phoneticPr fontId="1" type="noConversion"/>
  </si>
  <si>
    <t>C0103</t>
    <phoneticPr fontId="1" type="noConversion"/>
  </si>
  <si>
    <t>모바일</t>
    <phoneticPr fontId="1" type="noConversion"/>
  </si>
  <si>
    <t>C0104</t>
    <phoneticPr fontId="1" type="noConversion"/>
  </si>
  <si>
    <t>OS</t>
    <phoneticPr fontId="1" type="noConversion"/>
  </si>
  <si>
    <t>C0105</t>
    <phoneticPr fontId="1" type="noConversion"/>
  </si>
  <si>
    <t>DB</t>
    <phoneticPr fontId="1" type="noConversion"/>
  </si>
  <si>
    <t>C0106</t>
    <phoneticPr fontId="1" type="noConversion"/>
  </si>
  <si>
    <t>네트워크</t>
    <phoneticPr fontId="1" type="noConversion"/>
  </si>
  <si>
    <t>C0201</t>
    <phoneticPr fontId="1" type="noConversion"/>
  </si>
  <si>
    <t>경영 자격증</t>
    <phoneticPr fontId="1" type="noConversion"/>
  </si>
  <si>
    <t>C0202</t>
  </si>
  <si>
    <t>IT 자격증</t>
    <phoneticPr fontId="1" type="noConversion"/>
  </si>
  <si>
    <t>C0301</t>
    <phoneticPr fontId="1" type="noConversion"/>
  </si>
  <si>
    <t>경영직무</t>
    <phoneticPr fontId="1" type="noConversion"/>
  </si>
  <si>
    <t>C0302</t>
  </si>
  <si>
    <t>Biz 스킬</t>
    <phoneticPr fontId="1" type="noConversion"/>
  </si>
  <si>
    <t>C0303</t>
  </si>
  <si>
    <t>리더쉽</t>
    <phoneticPr fontId="1" type="noConversion"/>
  </si>
  <si>
    <t>C010201</t>
    <phoneticPr fontId="1" type="noConversion"/>
  </si>
  <si>
    <t>HTML</t>
    <phoneticPr fontId="1" type="noConversion"/>
  </si>
  <si>
    <t>C010202</t>
  </si>
  <si>
    <t>JAVA</t>
    <phoneticPr fontId="1" type="noConversion"/>
  </si>
  <si>
    <t>C010203</t>
  </si>
  <si>
    <t>.Net</t>
    <phoneticPr fontId="1" type="noConversion"/>
  </si>
  <si>
    <t>C010204</t>
  </si>
  <si>
    <t>Web Programming</t>
    <phoneticPr fontId="1" type="noConversion"/>
  </si>
  <si>
    <t>C010205</t>
  </si>
  <si>
    <t>Visual Basic</t>
    <phoneticPr fontId="1" type="noConversion"/>
  </si>
  <si>
    <t>C010501</t>
    <phoneticPr fontId="1" type="noConversion"/>
  </si>
  <si>
    <t>Oracle</t>
    <phoneticPr fontId="1" type="noConversion"/>
  </si>
  <si>
    <t>C010502</t>
  </si>
  <si>
    <t>Ms Sql</t>
    <phoneticPr fontId="1" type="noConversion"/>
  </si>
  <si>
    <t>C05</t>
    <phoneticPr fontId="1" type="noConversion"/>
  </si>
  <si>
    <t>대분류1</t>
    <phoneticPr fontId="1" type="noConversion"/>
  </si>
  <si>
    <t>C06</t>
    <phoneticPr fontId="1" type="noConversion"/>
  </si>
  <si>
    <t>대분류2</t>
    <phoneticPr fontId="1" type="noConversion"/>
  </si>
  <si>
    <t>C0601</t>
    <phoneticPr fontId="1" type="noConversion"/>
  </si>
  <si>
    <t>대분류2-1</t>
    <phoneticPr fontId="1" type="noConversion"/>
  </si>
  <si>
    <t>C010202001</t>
    <phoneticPr fontId="1" type="noConversion"/>
  </si>
  <si>
    <t>Java Master</t>
    <phoneticPr fontId="1" type="noConversion"/>
  </si>
  <si>
    <t>teacher1</t>
    <phoneticPr fontId="1" type="noConversion"/>
  </si>
  <si>
    <t>C010202002</t>
  </si>
  <si>
    <t>Java 실무 과정</t>
    <phoneticPr fontId="1" type="noConversion"/>
  </si>
  <si>
    <t>teacher2</t>
  </si>
  <si>
    <t>C010202003</t>
  </si>
  <si>
    <t>Java 기초 문법</t>
    <phoneticPr fontId="1" type="noConversion"/>
  </si>
  <si>
    <t>teacher3</t>
  </si>
  <si>
    <t>USER_ID</t>
    <phoneticPr fontId="1" type="noConversion"/>
  </si>
  <si>
    <t>admin</t>
    <phoneticPr fontId="1" type="noConversion"/>
  </si>
  <si>
    <t>어드민</t>
    <phoneticPr fontId="1" type="noConversion"/>
  </si>
  <si>
    <t>N</t>
    <phoneticPr fontId="1" type="noConversion"/>
  </si>
  <si>
    <t>limsm9449@naver.com</t>
    <phoneticPr fontId="1" type="noConversion"/>
  </si>
  <si>
    <t>PASSWORD(1)</t>
  </si>
  <si>
    <t>USER001</t>
    <phoneticPr fontId="1" type="noConversion"/>
  </si>
  <si>
    <t>limsm1@naver.com</t>
    <phoneticPr fontId="1" type="noConversion"/>
  </si>
  <si>
    <t>USER002</t>
  </si>
  <si>
    <t>limsm2@naver.com</t>
  </si>
  <si>
    <t>USER003</t>
  </si>
  <si>
    <t>limsm3@naver.com</t>
  </si>
  <si>
    <t>USER004</t>
  </si>
  <si>
    <t>limsm4@naver.com</t>
  </si>
  <si>
    <t>USER005</t>
  </si>
  <si>
    <t>limsm5@naver.com</t>
  </si>
  <si>
    <t>USER006</t>
  </si>
  <si>
    <t>limsm6@naver.com</t>
  </si>
  <si>
    <t>USER007</t>
  </si>
  <si>
    <t>limsm7@naver.com</t>
  </si>
  <si>
    <t>USER008</t>
  </si>
  <si>
    <t>limsm8@naver.com</t>
  </si>
  <si>
    <t>USER009</t>
  </si>
  <si>
    <t>limsm9@naver.com</t>
  </si>
  <si>
    <t>USER010</t>
  </si>
  <si>
    <t>limsm10@naver.com</t>
  </si>
  <si>
    <t>TEACHER1</t>
    <phoneticPr fontId="1" type="noConversion"/>
  </si>
  <si>
    <t>limsm11@naver.com</t>
  </si>
  <si>
    <t>TEACHER2</t>
  </si>
  <si>
    <t>limsm12@naver.com</t>
  </si>
  <si>
    <t>TEACHER3</t>
  </si>
  <si>
    <t>limsm13@naver.com</t>
  </si>
  <si>
    <t>TEACHER4</t>
  </si>
  <si>
    <t>limsm14@naver.com</t>
  </si>
  <si>
    <t>TEACHER5</t>
  </si>
  <si>
    <t>limsm15@naver.com</t>
  </si>
  <si>
    <t>TEACHER6</t>
  </si>
  <si>
    <t>limsm16@naver.com</t>
  </si>
  <si>
    <t>TEACHER7</t>
  </si>
  <si>
    <t>limsm17@naver.com</t>
  </si>
  <si>
    <t>TEACHER8</t>
  </si>
  <si>
    <t>limsm18@naver.com</t>
  </si>
  <si>
    <t>TEACHER9</t>
  </si>
  <si>
    <t>limsm19@naver.com</t>
  </si>
  <si>
    <t>TEACHER10</t>
  </si>
  <si>
    <t>limsm20@naver.com</t>
  </si>
  <si>
    <t>TUTOR1</t>
    <phoneticPr fontId="1" type="noConversion"/>
  </si>
  <si>
    <t>limsm21@naver.com</t>
  </si>
  <si>
    <t>TUTOR2</t>
  </si>
  <si>
    <t>limsm22@naver.com</t>
  </si>
  <si>
    <t>TUTOR3</t>
  </si>
  <si>
    <t>limsm23@naver.com</t>
  </si>
  <si>
    <t>TUTOR4</t>
  </si>
  <si>
    <t>limsm24@naver.com</t>
  </si>
  <si>
    <t>TUTOR5</t>
  </si>
  <si>
    <t>limsm25@naver.com</t>
  </si>
  <si>
    <t>TUTOR6</t>
  </si>
  <si>
    <t>limsm26@naver.com</t>
  </si>
  <si>
    <t>TUTOR7</t>
  </si>
  <si>
    <t>limsm27@naver.com</t>
  </si>
  <si>
    <t>TUTOR8</t>
  </si>
  <si>
    <t>limsm28@naver.com</t>
  </si>
  <si>
    <t>TUTOR9</t>
  </si>
  <si>
    <t>limsm29@naver.com</t>
  </si>
  <si>
    <t>TUTOR10</t>
  </si>
  <si>
    <t>limsm30@naver.com</t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</si>
  <si>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</si>
  <si>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</si>
  <si>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</si>
  <si>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</si>
  <si>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</si>
  <si>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</si>
  <si>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</si>
  <si>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</si>
  <si>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</si>
  <si>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</si>
  <si>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031</t>
    <phoneticPr fontId="1" type="noConversion"/>
  </si>
  <si>
    <t>032</t>
    <phoneticPr fontId="1" type="noConversion"/>
  </si>
  <si>
    <t>033</t>
    <phoneticPr fontId="1" type="noConversion"/>
  </si>
  <si>
    <t>041</t>
    <phoneticPr fontId="1" type="noConversion"/>
  </si>
  <si>
    <t>042</t>
    <phoneticPr fontId="1" type="noConversion"/>
  </si>
  <si>
    <t>043</t>
    <phoneticPr fontId="1" type="noConversion"/>
  </si>
  <si>
    <t>0502</t>
    <phoneticPr fontId="1" type="noConversion"/>
  </si>
  <si>
    <t>0505</t>
    <phoneticPr fontId="1" type="noConversion"/>
  </si>
  <si>
    <t>0506</t>
    <phoneticPr fontId="1" type="noConversion"/>
  </si>
  <si>
    <t>051</t>
    <phoneticPr fontId="1" type="noConversion"/>
  </si>
  <si>
    <t>052</t>
    <phoneticPr fontId="1" type="noConversion"/>
  </si>
  <si>
    <t>053</t>
    <phoneticPr fontId="1" type="noConversion"/>
  </si>
  <si>
    <t>054</t>
    <phoneticPr fontId="1" type="noConversion"/>
  </si>
  <si>
    <t>055</t>
    <phoneticPr fontId="1" type="noConversion"/>
  </si>
  <si>
    <t>061</t>
    <phoneticPr fontId="1" type="noConversion"/>
  </si>
  <si>
    <t>062</t>
    <phoneticPr fontId="1" type="noConversion"/>
  </si>
  <si>
    <t>063</t>
    <phoneticPr fontId="1" type="noConversion"/>
  </si>
  <si>
    <t>064</t>
    <phoneticPr fontId="1" type="noConversion"/>
  </si>
  <si>
    <t>070</t>
    <phoneticPr fontId="1" type="noConversion"/>
  </si>
  <si>
    <t>010</t>
    <phoneticPr fontId="1" type="noConversion"/>
  </si>
  <si>
    <t>011</t>
    <phoneticPr fontId="1" type="noConversion"/>
  </si>
  <si>
    <t>016</t>
    <phoneticPr fontId="1" type="noConversion"/>
  </si>
  <si>
    <t>017</t>
    <phoneticPr fontId="1" type="noConversion"/>
  </si>
  <si>
    <t>018</t>
    <phoneticPr fontId="1" type="noConversion"/>
  </si>
  <si>
    <t>019</t>
    <phoneticPr fontId="1" type="noConversion"/>
  </si>
  <si>
    <t>01</t>
    <phoneticPr fontId="1" type="noConversion"/>
  </si>
  <si>
    <t>사원</t>
    <phoneticPr fontId="1" type="noConversion"/>
  </si>
  <si>
    <t>대리</t>
    <phoneticPr fontId="1" type="noConversion"/>
  </si>
  <si>
    <t>03</t>
    <phoneticPr fontId="1" type="noConversion"/>
  </si>
  <si>
    <t>과장</t>
    <phoneticPr fontId="1" type="noConversion"/>
  </si>
  <si>
    <t>04</t>
    <phoneticPr fontId="1" type="noConversion"/>
  </si>
  <si>
    <t>차장</t>
    <phoneticPr fontId="1" type="noConversion"/>
  </si>
  <si>
    <t>05</t>
    <phoneticPr fontId="1" type="noConversion"/>
  </si>
  <si>
    <t>부장</t>
    <phoneticPr fontId="1" type="noConversion"/>
  </si>
  <si>
    <t>06</t>
    <phoneticPr fontId="1" type="noConversion"/>
  </si>
  <si>
    <t>임원</t>
    <phoneticPr fontId="1" type="noConversion"/>
  </si>
  <si>
    <t>07</t>
    <phoneticPr fontId="1" type="noConversion"/>
  </si>
  <si>
    <t>기타</t>
    <phoneticPr fontId="1" type="noConversion"/>
  </si>
  <si>
    <t>홈페이지 이용 문의</t>
    <phoneticPr fontId="1" type="noConversion"/>
  </si>
  <si>
    <t>수강신청</t>
    <phoneticPr fontId="1" type="noConversion"/>
  </si>
  <si>
    <t>교육일정</t>
    <phoneticPr fontId="1" type="noConversion"/>
  </si>
  <si>
    <t>회원정보관련</t>
    <phoneticPr fontId="1" type="noConversion"/>
  </si>
  <si>
    <t>교육상담</t>
    <phoneticPr fontId="1" type="noConversion"/>
  </si>
  <si>
    <t>기타문의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</si>
  <si>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</si>
  <si>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</si>
  <si>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</si>
  <si>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TUTOR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</si>
  <si>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</si>
  <si>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</si>
  <si>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</si>
  <si>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</si>
  <si>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</si>
  <si>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</si>
  <si>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</si>
  <si>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</si>
  <si>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</si>
  <si>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</si>
  <si>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</si>
  <si>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</si>
  <si>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</si>
  <si>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</si>
  <si>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</si>
  <si>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</si>
  <si>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</si>
  <si>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</si>
  <si>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</si>
  <si>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COMPANY_COST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</si>
  <si>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</si>
  <si>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</si>
  <si>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</si>
  <si>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</si>
  <si>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</si>
  <si>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</si>
  <si>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</si>
  <si>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</si>
  <si>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</si>
  <si>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</si>
  <si>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</si>
  <si>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</si>
  <si>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</si>
  <si>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</si>
  <si>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</si>
  <si>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</si>
  <si>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강좌종류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</si>
  <si>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</si>
  <si>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</si>
  <si>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</si>
  <si>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</si>
  <si>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</si>
  <si>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TEXT</t>
    <phoneticPr fontId="1" type="noConversion"/>
  </si>
  <si>
    <t>학습비용</t>
    <phoneticPr fontId="1" type="noConversion"/>
  </si>
  <si>
    <t>COMP2</t>
  </si>
  <si>
    <t>COMP3</t>
  </si>
  <si>
    <t>COMP4</t>
  </si>
  <si>
    <t>COMP5</t>
  </si>
  <si>
    <t>COMP6</t>
  </si>
  <si>
    <t>COMP7</t>
  </si>
  <si>
    <t>COMP8</t>
  </si>
  <si>
    <t>COMP9</t>
  </si>
  <si>
    <t>COMP10</t>
  </si>
  <si>
    <t>COMP2_NM</t>
  </si>
  <si>
    <t>COMP3_NM</t>
  </si>
  <si>
    <t>COMP4_NM</t>
  </si>
  <si>
    <t>COMP5_NM</t>
  </si>
  <si>
    <t>COMP6_NM</t>
  </si>
  <si>
    <t>COMP7_NM</t>
  </si>
  <si>
    <t>COMP8_NM</t>
  </si>
  <si>
    <t>COMP9_NM</t>
  </si>
  <si>
    <t>COMP10_NM</t>
  </si>
  <si>
    <t>COMP1</t>
    <phoneticPr fontId="1" type="noConversion"/>
  </si>
  <si>
    <t>COMP1_NM</t>
    <phoneticPr fontId="1" type="noConversion"/>
  </si>
  <si>
    <t>COMP_T_1</t>
    <phoneticPr fontId="1" type="noConversion"/>
  </si>
  <si>
    <t>COMP1_OWNER</t>
    <phoneticPr fontId="1" type="noConversion"/>
  </si>
  <si>
    <t>COMP_T_2</t>
  </si>
  <si>
    <t>COMP_T_3</t>
  </si>
  <si>
    <t>COMP_T_4</t>
  </si>
  <si>
    <t>COMP_T_5</t>
  </si>
  <si>
    <t>COMP_T_6</t>
  </si>
  <si>
    <t>COMP_T_7</t>
  </si>
  <si>
    <t>COMP_T_8</t>
  </si>
  <si>
    <t>COMP_T_9</t>
  </si>
  <si>
    <t>COMP_T_10</t>
  </si>
  <si>
    <t>COMP2_OWNER</t>
  </si>
  <si>
    <t>COMP3_OWNER</t>
  </si>
  <si>
    <t>COMP4_OWNER</t>
  </si>
  <si>
    <t>COMP5_OWNER</t>
  </si>
  <si>
    <t>COMP6_OWNER</t>
  </si>
  <si>
    <t>COMP7_OWNER</t>
  </si>
  <si>
    <t>COMP8_OWNER</t>
  </si>
  <si>
    <t>COMP9_OWNER</t>
  </si>
  <si>
    <t>COMP10_OWNER</t>
  </si>
  <si>
    <t>COMP_TEL</t>
    <phoneticPr fontId="1" type="noConversion"/>
  </si>
  <si>
    <t>COMP_CD</t>
    <phoneticPr fontId="1" type="noConversion"/>
  </si>
  <si>
    <t>COMP_NAME</t>
    <phoneticPr fontId="1" type="noConversion"/>
  </si>
  <si>
    <t>COMP2</t>
    <phoneticPr fontId="1" type="noConversion"/>
  </si>
  <si>
    <t>COMP3</t>
    <phoneticPr fontId="1" type="noConversion"/>
  </si>
  <si>
    <t>P_BEFORE</t>
    <phoneticPr fontId="1" type="noConversion"/>
  </si>
  <si>
    <t>강좌 진행전</t>
    <phoneticPr fontId="1" type="noConversion"/>
  </si>
  <si>
    <t>Y</t>
    <phoneticPr fontId="1" type="noConversion"/>
  </si>
  <si>
    <t>Y</t>
    <phoneticPr fontId="1" type="noConversion"/>
  </si>
  <si>
    <t>FAX</t>
    <phoneticPr fontId="1" type="noConversion"/>
  </si>
  <si>
    <t>팩스번호</t>
    <phoneticPr fontId="1" type="noConversion"/>
  </si>
  <si>
    <t>COMPANY_RATE</t>
    <phoneticPr fontId="1" type="noConversion"/>
  </si>
  <si>
    <t>TEACHER_RATE</t>
    <phoneticPr fontId="1" type="noConversion"/>
  </si>
  <si>
    <t>TUTOR_RATE</t>
    <phoneticPr fontId="1" type="noConversion"/>
  </si>
  <si>
    <t>회사비율</t>
    <phoneticPr fontId="1" type="noConversion"/>
  </si>
  <si>
    <t>강사비율</t>
    <phoneticPr fontId="1" type="noConversion"/>
  </si>
  <si>
    <t>튜터비율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</si>
  <si>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</si>
  <si>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</si>
  <si>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</si>
  <si>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</si>
  <si>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</si>
  <si>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</si>
  <si>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</si>
  <si>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</si>
  <si>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</si>
  <si>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</si>
  <si>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</si>
  <si>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</si>
  <si>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</si>
  <si>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A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</si>
  <si>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</si>
  <si>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</si>
  <si>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</si>
  <si>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</si>
  <si>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</si>
  <si>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</si>
  <si>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A</t>
    <phoneticPr fontId="1" type="noConversion"/>
  </si>
  <si>
    <t>과정ID</t>
    <phoneticPr fontId="1" type="noConversion"/>
  </si>
  <si>
    <t>COURSE_ID</t>
    <phoneticPr fontId="1" type="noConversion"/>
  </si>
  <si>
    <t>ALTER TABLE BOARD_FREE ADD INDEX BOARD_FREE_IDX02(COURSE_ID,TITLE);</t>
    <phoneticPr fontId="1" type="noConversion"/>
  </si>
  <si>
    <t>ALTER TABLE BOARD_FREE ADD INDEX BOARD_FREE_IDX01(COURSE_ID,SEQ);</t>
    <phoneticPr fontId="1" type="noConversion"/>
  </si>
  <si>
    <t>KIND</t>
    <phoneticPr fontId="1" type="noConversion"/>
  </si>
  <si>
    <t>구분</t>
    <phoneticPr fontId="1" type="noConversion"/>
  </si>
  <si>
    <t>ALTER TABLE REPLY ADD INDEX REPLY_IDX01(KIND,P_SEQ);</t>
    <phoneticPr fontId="1" type="noConversion"/>
  </si>
  <si>
    <t>ALTER TABLE BOARD_DATA ADD INDEX BOARD_DATA_IDX01(COURSE_ID,SEQ);</t>
    <phoneticPr fontId="1" type="noConversion"/>
  </si>
  <si>
    <t>ALTER TABLE BOARD_DATA ADD INDEX BOARD_DATA_IDX02(COURSE_ID,TITLE);</t>
    <phoneticPr fontId="1" type="noConversion"/>
  </si>
  <si>
    <t>VARCHAR(10)</t>
    <phoneticPr fontId="1" type="noConversion"/>
  </si>
  <si>
    <t>ALTER TABLE ATTACH ADD INDEX ATTACH_IDX01(KIND,P_SEQ);</t>
    <phoneticPr fontId="1" type="noConversion"/>
  </si>
  <si>
    <t>ALTER TABLE ATTACH_TEMP ADD INDEX ATTACH_TEMP_IDX01(USER_ID);</t>
    <phoneticPr fontId="1" type="noConversion"/>
  </si>
  <si>
    <t>BOARD_REPORT</t>
    <phoneticPr fontId="1" type="noConversion"/>
  </si>
  <si>
    <t>ALTER TABLE BOARD_REPORT ADD INDEX BOARD_REPORT_IDX01(COURSE_ID,SEQ);</t>
    <phoneticPr fontId="1" type="noConversion"/>
  </si>
  <si>
    <t>ALTER TABLE BOARD_REPORT ADD INDEX BOARD_REPORT_IDX02(COURSE_ID,TITLE);</t>
    <phoneticPr fontId="1" type="noConversion"/>
  </si>
  <si>
    <t>COURSE_ID</t>
    <phoneticPr fontId="1" type="noConversion"/>
  </si>
  <si>
    <t>ALTER TABLE BOARD_QNA ADD INDEX BOARD_QNA_IDX01(COURSE_ID,TITLE);</t>
    <phoneticPr fontId="1" type="noConversion"/>
  </si>
  <si>
    <t>ALTER TABLE BOARD_QNA_ANSWER ADD INDEX BOARD_QNA_ANSWER_IDX01(P_SEQ);</t>
    <phoneticPr fontId="1" type="noConversion"/>
  </si>
  <si>
    <t>ALTER TABLE BOARD_FAQ ADD INDEX BOARD_FAQ_IDX01(TITLE);</t>
    <phoneticPr fontId="1" type="noConversion"/>
  </si>
  <si>
    <t>BOARD_NOTICE</t>
    <phoneticPr fontId="1" type="noConversion"/>
  </si>
  <si>
    <t>ALTER TABLE BOARD_NOTICE ADD INDEX BOARD_DATA_IDX01(COURSE_ID,SEQ);</t>
    <phoneticPr fontId="1" type="noConversion"/>
  </si>
  <si>
    <t>ALTER TABLE BOARD_NOTICE ADD INDEX BOARD_DATA_IDX02(COURSE_ID,TITLE);</t>
    <phoneticPr fontId="1" type="noConversion"/>
  </si>
  <si>
    <t>R</t>
    <phoneticPr fontId="1" type="noConversion"/>
  </si>
  <si>
    <t>HTML_YN</t>
    <phoneticPr fontId="1" type="noConversion"/>
  </si>
  <si>
    <t>CHAR(1)</t>
    <phoneticPr fontId="1" type="noConversion"/>
  </si>
  <si>
    <t>내용이 HTML용인지 여부</t>
    <phoneticPr fontId="1" type="noConversion"/>
  </si>
  <si>
    <t>DESC</t>
    <phoneticPr fontId="1" type="noConversion"/>
  </si>
  <si>
    <t>추가/수정일자</t>
    <phoneticPr fontId="1" type="noConversion"/>
  </si>
  <si>
    <t>COST_ID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</si>
  <si>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</si>
  <si>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</si>
  <si>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</si>
  <si>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</si>
  <si>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</si>
  <si>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</si>
  <si>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</si>
  <si>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</si>
  <si>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</si>
  <si>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GRADE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</si>
  <si>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</si>
  <si>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</si>
  <si>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</si>
  <si>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</si>
  <si>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</si>
  <si>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</si>
  <si>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</si>
  <si>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</si>
  <si>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</si>
  <si>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</si>
  <si>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</si>
  <si>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</si>
  <si>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</si>
  <si>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</si>
  <si>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점수</t>
    <phoneticPr fontId="1" type="noConversion"/>
  </si>
  <si>
    <t>PRIMARY KEY(COURSE_ID,USER_ID,SEQ)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</si>
  <si>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</si>
  <si>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</si>
  <si>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</si>
  <si>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</si>
  <si>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</si>
  <si>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</si>
  <si>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</si>
  <si>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</si>
  <si>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</si>
  <si>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</si>
  <si>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</si>
  <si>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</si>
  <si>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ALTER TABLE POSTSCRIPT ADD INDEX POSTSCRIPT_IDX01(COURSE_ID);</t>
    <phoneticPr fontId="1" type="noConversion"/>
  </si>
  <si>
    <t>적립금</t>
    <phoneticPr fontId="1" type="noConversion"/>
  </si>
  <si>
    <t>INT DEFAULT 0</t>
    <phoneticPr fontId="1" type="noConversion"/>
  </si>
  <si>
    <t>INT DEFAULT 0</t>
    <phoneticPr fontId="1" type="noConversion"/>
  </si>
  <si>
    <t>USER004</t>
    <phoneticPr fontId="1" type="noConversion"/>
  </si>
  <si>
    <t>COURSE_REFUND</t>
  </si>
  <si>
    <t>POINT_KIND</t>
    <phoneticPr fontId="1" type="noConversion"/>
  </si>
  <si>
    <t>과정 수강 적립</t>
    <phoneticPr fontId="1" type="noConversion"/>
  </si>
  <si>
    <t>과정 환불</t>
    <phoneticPr fontId="1" type="noConversion"/>
  </si>
  <si>
    <t>POSTSCRIPT</t>
  </si>
  <si>
    <t>수강 후기</t>
    <phoneticPr fontId="1" type="noConversion"/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</si>
  <si>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</si>
  <si>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</si>
  <si>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</si>
  <si>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USER001</t>
    <phoneticPr fontId="1" type="noConversion"/>
  </si>
  <si>
    <t>USER002</t>
    <phoneticPr fontId="1" type="noConversion"/>
  </si>
  <si>
    <t>USER003</t>
    <phoneticPr fontId="1" type="noConversion"/>
  </si>
  <si>
    <t>TEACHER_BANK</t>
    <phoneticPr fontId="1" type="noConversion"/>
  </si>
  <si>
    <t>TEACHER_ACC_NUM</t>
    <phoneticPr fontId="1" type="noConversion"/>
  </si>
  <si>
    <t>강사지불은행</t>
    <phoneticPr fontId="1" type="noConversion"/>
  </si>
  <si>
    <t>강사지불계좌번호</t>
    <phoneticPr fontId="1" type="noConversion"/>
  </si>
  <si>
    <t>TUTOR_BANK</t>
    <phoneticPr fontId="1" type="noConversion"/>
  </si>
  <si>
    <t>TUTOR_ACC_NUM</t>
    <phoneticPr fontId="1" type="noConversion"/>
  </si>
  <si>
    <t>튜터지불은행</t>
    <phoneticPr fontId="1" type="noConversion"/>
  </si>
  <si>
    <t>튜터지불계좌번호</t>
    <phoneticPr fontId="1" type="noConversion"/>
  </si>
  <si>
    <t>BANK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</si>
  <si>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</si>
  <si>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</si>
  <si>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</si>
  <si>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</si>
  <si>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</si>
  <si>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</si>
  <si>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</si>
  <si>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</si>
  <si>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</si>
  <si>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</si>
  <si>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</si>
  <si>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</si>
  <si>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</si>
  <si>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</si>
  <si>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</si>
  <si>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MOBILE</t>
    <phoneticPr fontId="1" type="noConversion"/>
  </si>
  <si>
    <t>BOARD_FREE</t>
  </si>
  <si>
    <t>BOARD_NOTICE</t>
  </si>
  <si>
    <t>BOARD_QNA</t>
  </si>
  <si>
    <t>BOARD_QNA_ANSWER</t>
  </si>
  <si>
    <t>CATEGORY</t>
  </si>
  <si>
    <t>CODE</t>
  </si>
  <si>
    <t>COURSE</t>
  </si>
  <si>
    <t>COURSE_CODE</t>
  </si>
  <si>
    <t>COURSE_EVAL</t>
  </si>
  <si>
    <t>COURSE_MASTER</t>
  </si>
  <si>
    <t>COURSE_REGISTER</t>
  </si>
  <si>
    <t>COURSE_RESOURCE</t>
  </si>
  <si>
    <t>COURSE_WEEK</t>
  </si>
  <si>
    <t>COURSE_WEEK_PAGE</t>
  </si>
  <si>
    <t>REPLY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</si>
  <si>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</si>
  <si>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</si>
  <si>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</si>
  <si>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</si>
  <si>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</si>
  <si>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</si>
  <si>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TOTAL_COST</t>
    <phoneticPr fontId="1" type="noConversion"/>
  </si>
  <si>
    <t>총 금액</t>
    <phoneticPr fontId="1" type="noConversion"/>
  </si>
  <si>
    <t>REFUND_KIND</t>
    <phoneticPr fontId="1" type="noConversion"/>
  </si>
  <si>
    <t>환불종류</t>
    <phoneticPr fontId="1" type="noConversion"/>
  </si>
  <si>
    <t>CARD/CASH</t>
    <phoneticPr fontId="1" type="noConversion"/>
  </si>
  <si>
    <t>분배일자</t>
    <phoneticPr fontId="1" type="noConversion"/>
  </si>
  <si>
    <t>STATUS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</si>
  <si>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</si>
  <si>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</si>
  <si>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</si>
  <si>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</si>
  <si>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</si>
  <si>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</si>
  <si>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CARD/BANK</t>
    <phoneticPr fontId="1" type="noConversion"/>
  </si>
  <si>
    <t>COST_ID</t>
    <phoneticPr fontId="1" type="noConversion"/>
  </si>
  <si>
    <t>이익분배ID</t>
    <phoneticPr fontId="1" type="noConversion"/>
  </si>
  <si>
    <t>COST</t>
    <phoneticPr fontId="1" type="noConversion"/>
  </si>
  <si>
    <t>COST_ID</t>
    <phoneticPr fontId="1" type="noConversion"/>
  </si>
  <si>
    <t>COURSE_REGISTER</t>
    <phoneticPr fontId="1" type="noConversion"/>
  </si>
  <si>
    <t>PRIMARY KEY(COST_ID)</t>
    <phoneticPr fontId="1" type="noConversion"/>
  </si>
  <si>
    <t>PAYMENT_DATE</t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</si>
  <si>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</si>
  <si>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</si>
  <si>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</si>
  <si>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COURSE_KIND</t>
    <phoneticPr fontId="1" type="noConversion"/>
  </si>
  <si>
    <t>CHAR(1) DEFAULT 'N'</t>
    <phoneticPr fontId="1" type="noConversion"/>
  </si>
  <si>
    <t>과정 완료 여부</t>
    <phoneticPr fontId="1" type="noConversion"/>
  </si>
  <si>
    <t>E_FROM_DATE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</si>
  <si>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</si>
  <si>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</si>
  <si>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</si>
  <si>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</si>
  <si>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</si>
  <si>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</si>
  <si>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</si>
  <si>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</si>
  <si>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COST
(이익분배)</t>
    <phoneticPr fontId="1" type="noConversion"/>
  </si>
  <si>
    <t>테이블명</t>
    <phoneticPr fontId="1" type="noConversion"/>
  </si>
  <si>
    <t>CATEGORY</t>
    <phoneticPr fontId="1" type="noConversion"/>
  </si>
  <si>
    <t>CATEGORY
(카테고리)</t>
    <phoneticPr fontId="1" type="noConversion"/>
  </si>
  <si>
    <t>COURSE_CODE
(과정코드)</t>
    <phoneticPr fontId="1" type="noConversion"/>
  </si>
  <si>
    <t>COURSE_RESOURCE
(교안 리소스)</t>
    <phoneticPr fontId="1" type="noConversion"/>
  </si>
  <si>
    <t>COURSE_EXAM
(과정시험)</t>
    <phoneticPr fontId="1" type="noConversion"/>
  </si>
  <si>
    <t>COURSE
(강좌)</t>
    <phoneticPr fontId="1" type="noConversion"/>
  </si>
  <si>
    <t>COURSE_REGISTER
(과정신청)</t>
    <phoneticPr fontId="1" type="noConversion"/>
  </si>
  <si>
    <t>APPROVAL
(비용결재)</t>
    <phoneticPr fontId="1" type="noConversion"/>
  </si>
  <si>
    <t>COURSE_WEEK_PAGE
(과정 주차별 페이지)</t>
    <phoneticPr fontId="1" type="noConversion"/>
  </si>
  <si>
    <t>COURSE_WEEK
(과정진도 주차별)</t>
    <phoneticPr fontId="1" type="noConversion"/>
  </si>
  <si>
    <t>COURSE_EVAL
(과정진도 평가)</t>
    <phoneticPr fontId="1" type="noConversion"/>
  </si>
  <si>
    <t>USER
(사용자)</t>
    <phoneticPr fontId="1" type="noConversion"/>
  </si>
  <si>
    <t>QUEST
(설문지)</t>
    <phoneticPr fontId="1" type="noConversion"/>
  </si>
  <si>
    <t>순번</t>
    <phoneticPr fontId="1" type="noConversion"/>
  </si>
  <si>
    <t>QUEST_GROUP
(설문지 그룹)</t>
    <phoneticPr fontId="1" type="noConversion"/>
  </si>
  <si>
    <t>ZIPCODE
(우편번호)</t>
    <phoneticPr fontId="1" type="noConversion"/>
  </si>
  <si>
    <t>스크립트</t>
    <phoneticPr fontId="1" type="noConversion"/>
  </si>
  <si>
    <t>COMPANY</t>
  </si>
  <si>
    <t>COMPANY
(회사)</t>
    <phoneticPr fontId="1" type="noConversion"/>
  </si>
  <si>
    <t>ZIPCODE</t>
    <phoneticPr fontId="1" type="noConversion"/>
  </si>
  <si>
    <t>테이블명</t>
    <phoneticPr fontId="1" type="noConversion"/>
  </si>
  <si>
    <t>SEQ</t>
    <phoneticPr fontId="1" type="noConversion"/>
  </si>
  <si>
    <t>INT</t>
    <phoneticPr fontId="1" type="noConversion"/>
  </si>
  <si>
    <t>데이터 순서</t>
    <phoneticPr fontId="1" type="noConversion"/>
  </si>
  <si>
    <t>ZIPCODE</t>
    <phoneticPr fontId="1" type="noConversion"/>
  </si>
  <si>
    <t>VARCHAR(7)</t>
    <phoneticPr fontId="1" type="noConversion"/>
  </si>
  <si>
    <t>우편번호</t>
    <phoneticPr fontId="1" type="noConversion"/>
  </si>
  <si>
    <t>SIDO</t>
    <phoneticPr fontId="1" type="noConversion"/>
  </si>
  <si>
    <t>VARCHAR(4)</t>
    <phoneticPr fontId="1" type="noConversion"/>
  </si>
  <si>
    <t>특별시,광역시,도</t>
    <phoneticPr fontId="1" type="noConversion"/>
  </si>
  <si>
    <t>GUGUN</t>
    <phoneticPr fontId="1" type="noConversion"/>
  </si>
  <si>
    <t>VARCHAR(17)</t>
    <phoneticPr fontId="1" type="noConversion"/>
  </si>
  <si>
    <t>시,군,구</t>
    <phoneticPr fontId="1" type="noConversion"/>
  </si>
  <si>
    <t>DONG</t>
    <phoneticPr fontId="1" type="noConversion"/>
  </si>
  <si>
    <t>VARCHAR(26)</t>
    <phoneticPr fontId="1" type="noConversion"/>
  </si>
  <si>
    <t>읍,면,동</t>
    <phoneticPr fontId="1" type="noConversion"/>
  </si>
  <si>
    <t>RI</t>
    <phoneticPr fontId="1" type="noConversion"/>
  </si>
  <si>
    <t>VARCHAR(15)</t>
    <phoneticPr fontId="1" type="noConversion"/>
  </si>
  <si>
    <t>리명</t>
    <phoneticPr fontId="1" type="noConversion"/>
  </si>
  <si>
    <t>BLDG</t>
    <phoneticPr fontId="1" type="noConversion"/>
  </si>
  <si>
    <t>VARCHAR(42)</t>
    <phoneticPr fontId="1" type="noConversion"/>
  </si>
  <si>
    <t>건물명</t>
    <phoneticPr fontId="1" type="noConversion"/>
  </si>
  <si>
    <t>ST_BUNJI</t>
    <phoneticPr fontId="1" type="noConversion"/>
  </si>
  <si>
    <t>VARCHAR(9)</t>
    <phoneticPr fontId="1" type="noConversion"/>
  </si>
  <si>
    <t>시작번지</t>
    <phoneticPr fontId="1" type="noConversion"/>
  </si>
  <si>
    <t>ED_BUNJI</t>
    <phoneticPr fontId="1" type="noConversion"/>
  </si>
  <si>
    <t>끝번지</t>
    <phoneticPr fontId="1" type="noConversion"/>
  </si>
  <si>
    <t>PRIMARY KEY(SEQ)</t>
    <phoneticPr fontId="1" type="noConversion"/>
  </si>
  <si>
    <t>ALTER TABLE ZIPCODE ADD INDEX ZIPCODE_IDX01(ZIPCODE);</t>
    <phoneticPr fontId="1" type="noConversion"/>
  </si>
  <si>
    <t>BOARD_NOTICE
(공지사항)</t>
    <phoneticPr fontId="1" type="noConversion"/>
  </si>
  <si>
    <t>BOARD_FAQ
(FAQ)</t>
    <phoneticPr fontId="1" type="noConversion"/>
  </si>
  <si>
    <t>BOARD_QNA
(QNA)</t>
    <phoneticPr fontId="1" type="noConversion"/>
  </si>
  <si>
    <t>BOARD_QNA_ANSWER
(답글)</t>
    <phoneticPr fontId="1" type="noConversion"/>
  </si>
  <si>
    <t>BOARD_DISCUSSION
(토론 게시물)</t>
    <phoneticPr fontId="1" type="noConversion"/>
  </si>
  <si>
    <t>BOARD_DATA
(자료실)</t>
    <phoneticPr fontId="1" type="noConversion"/>
  </si>
  <si>
    <t>BOARD_REPORT
(레포트)</t>
    <phoneticPr fontId="1" type="noConversion"/>
  </si>
  <si>
    <t>ATTACH
(첨부파일)</t>
    <phoneticPr fontId="1" type="noConversion"/>
  </si>
  <si>
    <t>ATTACH_TEMP
(첨부파일 - 임시)</t>
    <phoneticPr fontId="1" type="noConversion"/>
  </si>
  <si>
    <t>BOARD_FREE
(자유게시판)</t>
    <phoneticPr fontId="1" type="noConversion"/>
  </si>
  <si>
    <t>REPLY
(댓글)</t>
    <phoneticPr fontId="1" type="noConversion"/>
  </si>
  <si>
    <t>POSTSCRIPT
(이용후기)</t>
    <phoneticPr fontId="1" type="noConversion"/>
  </si>
  <si>
    <t>Table</t>
    <phoneticPr fontId="1" type="noConversion"/>
  </si>
  <si>
    <t>Sql</t>
    <phoneticPr fontId="1" type="noConversion"/>
  </si>
  <si>
    <t>Fields</t>
    <phoneticPr fontId="1" type="noConversion"/>
  </si>
  <si>
    <t>N</t>
    <phoneticPr fontId="1" type="noConversion"/>
  </si>
  <si>
    <t>Y</t>
    <phoneticPr fontId="1" type="noConversion"/>
  </si>
  <si>
    <t>TEACHER_ID</t>
    <phoneticPr fontId="1" type="noConversion"/>
  </si>
  <si>
    <t>POINT</t>
    <phoneticPr fontId="1" type="noConversion"/>
  </si>
  <si>
    <t>POINT</t>
    <phoneticPr fontId="1" type="noConversion"/>
  </si>
  <si>
    <t>테이블명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</si>
  <si>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</si>
  <si>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</si>
  <si>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</si>
  <si>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KIND</t>
    <phoneticPr fontId="1" type="noConversion"/>
  </si>
  <si>
    <t>과정,설문,수강후기등등</t>
    <phoneticPr fontId="1" type="noConversion"/>
  </si>
  <si>
    <t>IN_POINT</t>
    <phoneticPr fontId="1" type="noConversion"/>
  </si>
  <si>
    <t>INT</t>
    <phoneticPr fontId="1" type="noConversion"/>
  </si>
  <si>
    <t>적립</t>
    <phoneticPr fontId="1" type="noConversion"/>
  </si>
  <si>
    <t>OUT_POINT</t>
    <phoneticPr fontId="1" type="noConversion"/>
  </si>
  <si>
    <t>사용</t>
    <phoneticPr fontId="1" type="noConversion"/>
  </si>
  <si>
    <t>REF_ID</t>
    <phoneticPr fontId="1" type="noConversion"/>
  </si>
  <si>
    <t>참조ID</t>
    <phoneticPr fontId="1" type="noConversion"/>
  </si>
  <si>
    <t>CREATE_DATE</t>
    <phoneticPr fontId="1" type="noConversion"/>
  </si>
  <si>
    <t>DATETIME</t>
    <phoneticPr fontId="1" type="noConversion"/>
  </si>
  <si>
    <t>생성일자</t>
    <phoneticPr fontId="1" type="noConversion"/>
  </si>
  <si>
    <t>ALTER TABLE POINT ADD INDEX POINT_IDX01(USER_ID);</t>
    <phoneticPr fontId="1" type="noConversion"/>
  </si>
  <si>
    <t>COMP1</t>
    <phoneticPr fontId="1" type="noConversion"/>
  </si>
  <si>
    <t>COMP2</t>
    <phoneticPr fontId="1" type="noConversion"/>
  </si>
  <si>
    <t>COMP3</t>
    <phoneticPr fontId="1" type="noConversion"/>
  </si>
  <si>
    <t>010</t>
    <phoneticPr fontId="1" type="noConversion"/>
  </si>
  <si>
    <t>1111</t>
    <phoneticPr fontId="1" type="noConversion"/>
  </si>
  <si>
    <t>0002</t>
  </si>
  <si>
    <t>0001</t>
    <phoneticPr fontId="1" type="noConversion"/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</si>
  <si>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</si>
  <si>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</si>
  <si>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</si>
  <si>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</si>
  <si>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</si>
  <si>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</si>
  <si>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</si>
  <si>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</si>
  <si>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</si>
  <si>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</si>
  <si>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</si>
  <si>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</si>
  <si>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</si>
  <si>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</si>
  <si>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</si>
  <si>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</si>
  <si>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</si>
  <si>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</si>
  <si>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</si>
  <si>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</si>
  <si>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</si>
  <si>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</si>
  <si>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</si>
  <si>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</si>
  <si>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</si>
  <si>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</si>
  <si>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</si>
  <si>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</si>
  <si>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</si>
  <si>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</si>
  <si>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</si>
  <si>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</si>
  <si>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</si>
  <si>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</si>
  <si>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</si>
  <si>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</si>
  <si>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</si>
  <si>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</si>
  <si>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</si>
  <si>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APPROVAL</t>
  </si>
  <si>
    <t>ATTACH</t>
  </si>
  <si>
    <t>ATTACH_TEMP</t>
  </si>
  <si>
    <t>BOARD_DATA</t>
  </si>
  <si>
    <t>BOARD_DISCUSSION</t>
  </si>
  <si>
    <t>BOARD_FAQ</t>
  </si>
  <si>
    <t>BOARD_REPORT</t>
  </si>
  <si>
    <t>COST</t>
  </si>
  <si>
    <t>COURSE_EXAM</t>
  </si>
  <si>
    <t>COURSE_USER_EXAM</t>
  </si>
  <si>
    <t>COURSE_USER_QUEST</t>
  </si>
  <si>
    <t>QUEST</t>
  </si>
  <si>
    <t>QUEST_GROUP</t>
  </si>
  <si>
    <t>USER</t>
  </si>
  <si>
    <t>POINT</t>
  </si>
  <si>
    <t>NORMAL : 일반강좌
COMPANY : 회사 강좌
STREAM : 동영상 강좌</t>
    <phoneticPr fontId="1" type="noConversion"/>
  </si>
  <si>
    <t>INT DEFAULT 0</t>
    <phoneticPr fontId="1" type="noConversion"/>
  </si>
  <si>
    <t>CHAR(1) DEFAULT 'N'</t>
    <phoneticPr fontId="1" type="noConversion"/>
  </si>
  <si>
    <t>OPEN_YN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</si>
  <si>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</si>
  <si>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</si>
  <si>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</si>
  <si>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</si>
  <si>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</si>
  <si>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</si>
  <si>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</si>
  <si>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</si>
  <si>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</si>
  <si>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</si>
  <si>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</si>
  <si>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ALTER TABLE COURSE_REGISTER ADD INDEX COURSE_REGISTER_IDX01(APPROVAL_ID);</t>
    <phoneticPr fontId="1" type="noConversion"/>
  </si>
  <si>
    <t>HOME_TEL</t>
    <phoneticPr fontId="1" type="noConversion"/>
  </si>
  <si>
    <t>UPLOAD_USER
(업로드 사용자)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</si>
  <si>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</si>
  <si>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</si>
  <si>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</si>
  <si>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</si>
  <si>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</si>
  <si>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</si>
  <si>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</si>
  <si>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</si>
  <si>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</si>
  <si>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</si>
  <si>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</si>
  <si>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승인요청(Y)
현금입금(B)
승인(A)
취소(C)
환불(R)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</si>
  <si>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</si>
  <si>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</si>
  <si>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</si>
  <si>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CARD</t>
    <phoneticPr fontId="1" type="noConversion"/>
  </si>
  <si>
    <t>은행</t>
    <phoneticPr fontId="1" type="noConversion"/>
  </si>
  <si>
    <t>카드</t>
    <phoneticPr fontId="1" type="noConversion"/>
  </si>
  <si>
    <t>CASH</t>
    <phoneticPr fontId="1" type="noConversion"/>
  </si>
  <si>
    <t>DROP TABLE `COURSE_APPROVAL`, `MEMO`;</t>
  </si>
  <si>
    <t>QG_ID</t>
    <phoneticPr fontId="1" type="noConversion"/>
  </si>
  <si>
    <t>PRIMARY KEY(QG_ID)</t>
    <phoneticPr fontId="1" type="noConversion"/>
  </si>
  <si>
    <t>TEACHER_ID</t>
    <phoneticPr fontId="1" type="noConversion"/>
  </si>
  <si>
    <t>C_PERIOD</t>
    <phoneticPr fontId="1" type="noConversion"/>
  </si>
  <si>
    <t>RECOMMENDATION
(강좌 추천)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</si>
  <si>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</si>
  <si>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</si>
  <si>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</si>
  <si>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</si>
  <si>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</si>
  <si>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</si>
  <si>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BIRTH_DAY</t>
    <phoneticPr fontId="1" type="noConversion"/>
  </si>
  <si>
    <t>ADMIN_AUH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</si>
  <si>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</si>
  <si>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</si>
  <si>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</si>
  <si>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</si>
  <si>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</si>
  <si>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</si>
  <si>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</si>
  <si>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</si>
  <si>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</si>
  <si>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</si>
  <si>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</si>
  <si>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
(접속 로그)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</si>
  <si>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</si>
  <si>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</si>
  <si>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</si>
  <si>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</si>
  <si>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</si>
  <si>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</si>
  <si>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</si>
  <si>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</si>
  <si>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ALTER TABLE REQUEST_LOG ADD INDEX REQUEST_LOG_IDX01(USER_ID,CREATE_DATE);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</si>
  <si>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</si>
  <si>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</si>
  <si>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</si>
  <si>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</si>
  <si>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</si>
  <si>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</si>
  <si>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</si>
  <si>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</si>
  <si>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COURSE_RESOURCE</t>
    <phoneticPr fontId="1" type="noConversion"/>
  </si>
  <si>
    <t>COURSE_WEEK_COST</t>
    <phoneticPr fontId="1" type="noConversion"/>
  </si>
  <si>
    <t>COURSE_WEEK_COST
(강좌 주차별 비용)</t>
    <phoneticPr fontId="1" type="noConversion"/>
  </si>
  <si>
    <t>PRIMARY KEY(COURSE_ID,WEEK)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</si>
  <si>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</si>
  <si>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</si>
  <si>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</si>
  <si>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</si>
  <si>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WEEK_COST_YN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</si>
  <si>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</si>
  <si>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</si>
  <si>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</si>
  <si>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QG_ID</t>
    <phoneticPr fontId="1" type="noConversion"/>
  </si>
  <si>
    <t>COURSE_ID</t>
    <phoneticPr fontId="1" type="noConversion"/>
  </si>
  <si>
    <t>QUEST_YN</t>
    <phoneticPr fontId="1" type="noConversion"/>
  </si>
  <si>
    <t>설문 완료 여부</t>
    <phoneticPr fontId="1" type="noConversion"/>
  </si>
  <si>
    <t>INT DEFAULT 0</t>
    <phoneticPr fontId="1" type="noConversion"/>
  </si>
  <si>
    <t>CHAR(1) DEFAULT 'N'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</si>
  <si>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</si>
  <si>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</si>
  <si>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</si>
  <si>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
(설문지)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</si>
  <si>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</si>
  <si>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</si>
  <si>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</si>
  <si>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</si>
  <si>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</si>
  <si>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</si>
  <si>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</si>
  <si>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</si>
  <si>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</si>
  <si>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
(시험)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</si>
  <si>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</si>
  <si>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</si>
  <si>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</si>
  <si>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</si>
  <si>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</si>
  <si>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</si>
  <si>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</si>
  <si>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</si>
  <si>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</si>
  <si>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CERTIFICATION_YN</t>
    <phoneticPr fontId="1" type="noConversion"/>
  </si>
  <si>
    <t>UPLOAD_USER</t>
    <phoneticPr fontId="1" type="noConversion"/>
  </si>
  <si>
    <t>A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</si>
  <si>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</si>
  <si>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</si>
  <si>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</si>
  <si>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ALTER TABLE APPROVAL MODIFY APPROVAL_ID VARCHAR(30);</t>
  </si>
  <si>
    <t>ALTER TABLE COURSE_REGISTER MODIFY APPROVAL_ID VARCHAR(30);</t>
  </si>
  <si>
    <t>2014.06.29</t>
    <phoneticPr fontId="1" type="noConversion"/>
  </si>
  <si>
    <t>신용카드</t>
    <phoneticPr fontId="1" type="noConversion"/>
  </si>
  <si>
    <t>PAYMENT_KIND2</t>
    <phoneticPr fontId="1" type="noConversion"/>
  </si>
  <si>
    <t>100000000000</t>
    <phoneticPr fontId="1" type="noConversion"/>
  </si>
  <si>
    <t>010000000000</t>
    <phoneticPr fontId="1" type="noConversion"/>
  </si>
  <si>
    <t>계좌이체</t>
    <phoneticPr fontId="1" type="noConversion"/>
  </si>
  <si>
    <t>001000000000</t>
  </si>
  <si>
    <t>가상계좌</t>
  </si>
  <si>
    <t>000100000000</t>
    <phoneticPr fontId="1" type="noConversion"/>
  </si>
  <si>
    <t>포인트</t>
  </si>
  <si>
    <t>000010000000</t>
  </si>
  <si>
    <t>휴대폰</t>
  </si>
  <si>
    <t>000000001000</t>
  </si>
  <si>
    <t>상품권</t>
  </si>
  <si>
    <t>000000000010</t>
  </si>
  <si>
    <t>ARS</t>
  </si>
  <si>
    <t>PAYMENT_KIND2</t>
    <phoneticPr fontId="1" type="noConversion"/>
  </si>
  <si>
    <t>BANK</t>
    <phoneticPr fontId="1" type="noConversion"/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</si>
  <si>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</si>
  <si>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</si>
  <si>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</si>
  <si>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BANK
(은행)</t>
    <phoneticPr fontId="1" type="noConversion"/>
  </si>
  <si>
    <t>INT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</si>
  <si>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</si>
  <si>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</si>
  <si>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</si>
  <si>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</si>
  <si>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</si>
  <si>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</si>
  <si>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
(세팅)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</si>
  <si>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</si>
  <si>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</si>
  <si>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</si>
  <si>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</si>
  <si>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COUNSEL
(상담)</t>
    <phoneticPr fontId="1" type="noConversion"/>
  </si>
  <si>
    <t>ANSWER</t>
    <phoneticPr fontId="1" type="noConversion"/>
  </si>
  <si>
    <t>답변</t>
    <phoneticPr fontId="1" type="noConversion"/>
  </si>
  <si>
    <t>COUNSEL</t>
    <phoneticPr fontId="1" type="noConversion"/>
  </si>
  <si>
    <t>ALTER TABLE COUNSEL ADD INDEX COUNSEL_IDX01(USER_ID,SEQ);</t>
    <phoneticPr fontId="1" type="noConversion"/>
  </si>
  <si>
    <t>COURSE_REGISTER</t>
    <phoneticPr fontId="1" type="noConversion"/>
  </si>
  <si>
    <t>STATUS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</si>
  <si>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</si>
  <si>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</si>
  <si>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</si>
  <si>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</si>
  <si>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</si>
  <si>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</si>
  <si>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</si>
  <si>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</si>
  <si>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2014.8.15</t>
    <phoneticPr fontId="1" type="noConversion"/>
  </si>
  <si>
    <t>PICTURE</t>
    <phoneticPr fontId="1" type="noConversion"/>
  </si>
  <si>
    <t>VARCHAR(30)</t>
    <phoneticPr fontId="1" type="noConversion"/>
  </si>
  <si>
    <t>사진</t>
    <phoneticPr fontId="1" type="noConversion"/>
  </si>
  <si>
    <t>ALTER TABLE USER ADD (
PICTURE VARCHAR(30), 
CAREER TEXT
);</t>
    <phoneticPr fontId="1" type="noConversion"/>
  </si>
  <si>
    <t>INSERT INTO SETTING VALUES('ATTACH_FOLDER','/home/hosting_users/qlearning/lms_attach');</t>
    <phoneticPr fontId="1" type="noConversion"/>
  </si>
  <si>
    <t>INSERT INTO SETTING VALUES('SERVER_MODE','DEV');</t>
    <phoneticPr fontId="1" type="noConversion"/>
  </si>
  <si>
    <t>승인(A)
현금입금(B)
환불(R)
취소(C)</t>
    <phoneticPr fontId="1" type="noConversion"/>
  </si>
  <si>
    <t>SWF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</si>
  <si>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</si>
  <si>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</si>
  <si>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</si>
  <si>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</si>
  <si>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</si>
  <si>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</si>
  <si>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이미지 여부</t>
    <phoneticPr fontId="1" type="noConversion"/>
  </si>
  <si>
    <t>과정 큰이미지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</si>
  <si>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</si>
  <si>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</si>
  <si>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</si>
  <si>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</si>
  <si>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</si>
  <si>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</si>
  <si>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COURSE_MASTER
(강좌 마스터)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</si>
  <si>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</si>
  <si>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</si>
  <si>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</si>
  <si>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</si>
  <si>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INSERT INTO SETTING VALUES('SERVER_MODE','REAL');</t>
    <phoneticPr fontId="1" type="noConversion"/>
  </si>
  <si>
    <t>INSERT INTO SETTING VALUES('COURSE_IMG_FOLDER','/home/hosting_users/qlearning/cImage/contents');</t>
    <phoneticPr fontId="1" type="noConversion"/>
  </si>
  <si>
    <t>INSERT INTO SETTING VALUES('PICTURE_FOLDER','/home/hosting_users/qlearning/cImage/teacher');</t>
    <phoneticPr fontId="1" type="noConversion"/>
  </si>
  <si>
    <t>MAIL
(메일 담당자)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</si>
  <si>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</si>
  <si>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</si>
  <si>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</si>
  <si>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ALTER TABLE MAIL ADD INDEX MAIL_IDX01(SEQ);</t>
  </si>
  <si>
    <t>ALTER TABLE MAIL ADD INDEX MAIL_IDX01(SEQ);</t>
    <phoneticPr fontId="1" type="noConversion"/>
  </si>
  <si>
    <t>VARCHAR(50)</t>
    <phoneticPr fontId="1" type="noConversion"/>
  </si>
  <si>
    <t>VARCHAR(40)</t>
    <phoneticPr fontId="1" type="noConversion"/>
  </si>
  <si>
    <t>OPTION_VALUE</t>
    <phoneticPr fontId="1" type="noConversion"/>
  </si>
  <si>
    <t>POPULAR_YN</t>
    <phoneticPr fontId="1" type="noConversion"/>
  </si>
  <si>
    <t>인기강좌 여부</t>
    <phoneticPr fontId="1" type="noConversion"/>
  </si>
  <si>
    <t>CREATE TABLE MAIL ( 
SEQ INT, 
KIND VARCHAR(40), 
EMAIL VARCHAR(50), 
PRIMARY KEY(SEQ) );</t>
    <phoneticPr fontId="1" type="noConversion"/>
  </si>
  <si>
    <t>ALTER TABLE COURSE ADD (POPULAR_YN CHAR(1) DEFAULT 'N')</t>
    <phoneticPr fontId="1" type="noConversion"/>
  </si>
  <si>
    <t>ALTER TABLE COURSE_MASTER ADD (
SWF CHAR(1) DEFAULT 'N', 
B_IMG CHAR(1) DEFAULT 'N', 
C_IMG CHAR(1) DEFAULT 'N', 
M_IMG1 CHAR(1) DEFAULT 'N', 
M_IMG2 CHAR(1) DEFAULT 'N', 
M_IMG3 CHAR(1) DEFAULT 'N', 
S_IMG1 CHAR(1) DEFAULT 'N', 
S_IMG2 CHAR(1) DEFAULT 'N', 
S_IMG3 CHAR(1) DEFAULT 'N'
)</t>
    <phoneticPr fontId="1" type="noConversion"/>
  </si>
  <si>
    <t>INSERT INTO SETTING VALUES('g_conf_gw_url','testpaygw.kcp.co.kr');</t>
    <phoneticPr fontId="1" type="noConversion"/>
  </si>
  <si>
    <t>INSERT INTO SETTING VALUES('g_conf_server','false');</t>
    <phoneticPr fontId="1" type="noConversion"/>
  </si>
  <si>
    <t>INSERT INTO SETTING VALUES('g_conf_site_cd','T0000');</t>
    <phoneticPr fontId="1" type="noConversion"/>
  </si>
  <si>
    <t>INSERT INTO SETTING VALUES('g_conf_site_key','3grptw1.zW0GSo4PQdaGvsF__');</t>
    <phoneticPr fontId="1" type="noConversion"/>
  </si>
  <si>
    <t>INSERT INTO SETTING VALUES('g_conf_site_name','KCP TEST SHOP');</t>
    <phoneticPr fontId="1" type="noConversion"/>
  </si>
  <si>
    <t>INSERT INTO SETTING VALUES('g_conf_home_dir','C:\\Program Files (x86)\\Apache Software Foundation\\Tomcat 7.0\\webapps\\ROOT\\kcp');</t>
    <phoneticPr fontId="1" type="noConversion"/>
  </si>
  <si>
    <t>INSERT INTO SETTING VALUES('g_conf_log_dir','C:\\Program Files (x86)\\Apache Software Foundation\\Tomcat 7.0\\webapps\\ROOT\\kcp\\log');</t>
    <phoneticPr fontId="1" type="noConversion"/>
  </si>
  <si>
    <t>INSERT INTO SETTING VALUES('g_conf_key_dir','C:\\Program Files (x86)\\Apache Software Foundation\\Tomcat 7.0\\webapps\\ROOT\\kcp\\bin\\pub.key');</t>
    <phoneticPr fontId="1" type="noConversion"/>
  </si>
  <si>
    <t>INSERT INTO SETTING VALUES('g_conf_gw_url','testpaygw.kcp.co.kr');</t>
    <phoneticPr fontId="1" type="noConversion"/>
  </si>
  <si>
    <t>운영에서는 true로</t>
    <phoneticPr fontId="1" type="noConversion"/>
  </si>
  <si>
    <t>INSERT INTO SETTING VALUES('g_conf_key_dir','');</t>
    <phoneticPr fontId="1" type="noConversion"/>
  </si>
  <si>
    <t>INSERT INTO SETTING VALUES('g_conf_log_dir','');</t>
    <phoneticPr fontId="1" type="noConversion"/>
  </si>
  <si>
    <t>OPTION_KEY</t>
    <phoneticPr fontId="1" type="noConversion"/>
  </si>
  <si>
    <t>INSERT INTO SETTING VALUES('g_conf_js_url','https://pay.kcp.co.kr/plugin/payplus_test_un.js');</t>
    <phoneticPr fontId="1" type="noConversion"/>
  </si>
  <si>
    <t>INSERT INTO SETTING VALUES('CU_FOLDER','/home/hosting_users/qlearning/lms_cu');</t>
    <phoneticPr fontId="1" type="noConversion"/>
  </si>
  <si>
    <t>INSERT INTO SETTING VALUES('CU_FOLDER','d:\\lms\\lms_cu');</t>
    <phoneticPr fontId="1" type="noConversion"/>
  </si>
  <si>
    <t>INSERT INTO SETTING VALUES('COURSE_IMG_FOLDER','D:\\lms\\lms_image\\contents');</t>
    <phoneticPr fontId="1" type="noConversion"/>
  </si>
  <si>
    <t>INSERT INTO SETTING VALUES('ATTACH_FOLDER','d:\\lms\\lms_attach');</t>
    <phoneticPr fontId="1" type="noConversion"/>
  </si>
  <si>
    <t>INSERT INTO SETTING VALUES('PICTURE_FOLDER','D:\\lms\\lms_image\\teacher');</t>
    <phoneticPr fontId="1" type="noConversion"/>
  </si>
  <si>
    <t>INSERT INTO SETTING VALUES('g_conf_home_dir','/home/hosting_users/qlearning/www/homepage');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</si>
</sst>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2"/>
      <color indexed="8"/>
      <name val="굴림"/>
      <family val="3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7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0" xfId="0" applyFont="1" applyBorder="1">
      <alignment vertical="center"/>
    </xf>
    <xf numFmtId="0" fontId="5" fillId="0" borderId="1" xfId="1" applyFont="1" applyFill="1" applyBorder="1" applyAlignment="1">
      <alignment wrapText="1"/>
    </xf>
    <xf numFmtId="49" fontId="3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2" fillId="0" borderId="1" xfId="0" applyNumberFormat="1" applyFont="1" applyBorder="1">
      <alignment vertical="center"/>
    </xf>
    <xf numFmtId="0" fontId="3" fillId="3" borderId="1" xfId="0" applyFont="1" applyFill="1" applyBorder="1">
      <alignment vertical="center"/>
    </xf>
    <xf numFmtId="49" fontId="2" fillId="0" borderId="0" xfId="0" applyNumberFormat="1" applyFont="1">
      <alignment vertical="center"/>
    </xf>
    <xf numFmtId="0" fontId="5" fillId="0" borderId="0" xfId="1" applyFont="1" applyFill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6" fillId="3" borderId="1" xfId="0" applyFont="1" applyFill="1" applyBorder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1" applyFont="1" applyFill="1" applyBorder="1" applyAlignment="1">
      <alignment horizontal="center" wrapText="1"/>
    </xf>
    <xf numFmtId="0" fontId="2" fillId="0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0" fillId="0" borderId="0" xfId="0" applyFont="1">
      <alignment vertical="center"/>
    </xf>
    <xf numFmtId="0" fontId="3" fillId="0" borderId="0" xfId="0" applyFont="1" applyAlignment="1">
      <alignment vertical="center" wrapText="1"/>
    </xf>
    <xf numFmtId="49" fontId="3" fillId="0" borderId="1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표준" xfId="0" builtinId="0"/>
    <cellStyle name="표준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B34" sqref="B34"/>
    </sheetView>
  </sheetViews>
  <sheetFormatPr defaultRowHeight="12" x14ac:dyDescent="0.3"/>
  <cols>
    <col min="1" max="1" width="22.25" style="1" bestFit="1" customWidth="1"/>
    <col min="2" max="2" width="36.625" style="1" bestFit="1" customWidth="1"/>
    <col min="3" max="16384" width="9" style="1"/>
  </cols>
  <sheetData>
    <row r="1" spans="1:2" x14ac:dyDescent="0.3">
      <c r="A1" s="1" t="s">
        <v>811</v>
      </c>
      <c r="B1" s="1" t="str">
        <f>"DROP TABLE `"&amp;A1&amp;"`;"</f>
        <v>DROP TABLE `APPROVAL`;</v>
      </c>
    </row>
    <row r="2" spans="1:2" x14ac:dyDescent="0.3">
      <c r="A2" s="1" t="s">
        <v>812</v>
      </c>
      <c r="B2" s="1" t="str">
        <f t="shared" ref="B2:B34" si="0">"DROP TABLE `"&amp;A2&amp;"`;"</f>
        <v>DROP TABLE `ATTACH`;</v>
      </c>
    </row>
    <row r="3" spans="1:2" x14ac:dyDescent="0.3">
      <c r="A3" s="1" t="s">
        <v>813</v>
      </c>
      <c r="B3" s="1" t="str">
        <f t="shared" si="0"/>
        <v>DROP TABLE `ATTACH_TEMP`;</v>
      </c>
    </row>
    <row r="4" spans="1:2" x14ac:dyDescent="0.3">
      <c r="A4" s="1" t="s">
        <v>814</v>
      </c>
      <c r="B4" s="1" t="str">
        <f t="shared" si="0"/>
        <v>DROP TABLE `BOARD_DATA`;</v>
      </c>
    </row>
    <row r="5" spans="1:2" x14ac:dyDescent="0.3">
      <c r="A5" s="1" t="s">
        <v>815</v>
      </c>
      <c r="B5" s="1" t="str">
        <f t="shared" si="0"/>
        <v>DROP TABLE `BOARD_DISCUSSION`;</v>
      </c>
    </row>
    <row r="6" spans="1:2" x14ac:dyDescent="0.3">
      <c r="A6" s="1" t="s">
        <v>816</v>
      </c>
      <c r="B6" s="1" t="str">
        <f t="shared" si="0"/>
        <v>DROP TABLE `BOARD_FAQ`;</v>
      </c>
    </row>
    <row r="7" spans="1:2" x14ac:dyDescent="0.3">
      <c r="A7" s="1" t="s">
        <v>620</v>
      </c>
      <c r="B7" s="1" t="str">
        <f t="shared" si="0"/>
        <v>DROP TABLE `BOARD_FREE`;</v>
      </c>
    </row>
    <row r="8" spans="1:2" x14ac:dyDescent="0.3">
      <c r="A8" s="1" t="s">
        <v>621</v>
      </c>
      <c r="B8" s="1" t="str">
        <f t="shared" si="0"/>
        <v>DROP TABLE `BOARD_NOTICE`;</v>
      </c>
    </row>
    <row r="9" spans="1:2" x14ac:dyDescent="0.3">
      <c r="A9" s="1" t="s">
        <v>622</v>
      </c>
      <c r="B9" s="1" t="str">
        <f t="shared" si="0"/>
        <v>DROP TABLE `BOARD_QNA`;</v>
      </c>
    </row>
    <row r="10" spans="1:2" x14ac:dyDescent="0.3">
      <c r="A10" s="1" t="s">
        <v>623</v>
      </c>
      <c r="B10" s="1" t="str">
        <f t="shared" si="0"/>
        <v>DROP TABLE `BOARD_QNA_ANSWER`;</v>
      </c>
    </row>
    <row r="11" spans="1:2" x14ac:dyDescent="0.3">
      <c r="A11" s="1" t="s">
        <v>817</v>
      </c>
      <c r="B11" s="1" t="str">
        <f t="shared" si="0"/>
        <v>DROP TABLE `BOARD_REPORT`;</v>
      </c>
    </row>
    <row r="12" spans="1:2" x14ac:dyDescent="0.3">
      <c r="A12" s="1" t="s">
        <v>624</v>
      </c>
      <c r="B12" s="1" t="str">
        <f t="shared" si="0"/>
        <v>DROP TABLE `CATEGORY`;</v>
      </c>
    </row>
    <row r="13" spans="1:2" x14ac:dyDescent="0.3">
      <c r="A13" s="1" t="s">
        <v>696</v>
      </c>
      <c r="B13" s="1" t="str">
        <f t="shared" si="0"/>
        <v>DROP TABLE `COMPANY`;</v>
      </c>
    </row>
    <row r="14" spans="1:2" x14ac:dyDescent="0.3">
      <c r="A14" s="1" t="s">
        <v>818</v>
      </c>
      <c r="B14" s="1" t="str">
        <f t="shared" si="0"/>
        <v>DROP TABLE `COST`;</v>
      </c>
    </row>
    <row r="15" spans="1:2" x14ac:dyDescent="0.3">
      <c r="A15" s="1" t="s">
        <v>626</v>
      </c>
      <c r="B15" s="1" t="str">
        <f t="shared" si="0"/>
        <v>DROP TABLE `COURSE`;</v>
      </c>
    </row>
    <row r="16" spans="1:2" x14ac:dyDescent="0.3">
      <c r="A16" s="1" t="s">
        <v>627</v>
      </c>
      <c r="B16" s="1" t="str">
        <f t="shared" si="0"/>
        <v>DROP TABLE `COURSE_CODE`;</v>
      </c>
    </row>
    <row r="17" spans="1:2" x14ac:dyDescent="0.3">
      <c r="A17" s="1" t="s">
        <v>628</v>
      </c>
      <c r="B17" s="1" t="str">
        <f t="shared" si="0"/>
        <v>DROP TABLE `COURSE_EVAL`;</v>
      </c>
    </row>
    <row r="18" spans="1:2" x14ac:dyDescent="0.3">
      <c r="A18" s="1" t="s">
        <v>819</v>
      </c>
      <c r="B18" s="1" t="str">
        <f t="shared" si="0"/>
        <v>DROP TABLE `COURSE_EXAM`;</v>
      </c>
    </row>
    <row r="19" spans="1:2" x14ac:dyDescent="0.3">
      <c r="A19" s="1" t="s">
        <v>629</v>
      </c>
      <c r="B19" s="1" t="str">
        <f t="shared" si="0"/>
        <v>DROP TABLE `COURSE_MASTER`;</v>
      </c>
    </row>
    <row r="20" spans="1:2" x14ac:dyDescent="0.3">
      <c r="A20" s="1" t="s">
        <v>630</v>
      </c>
      <c r="B20" s="1" t="str">
        <f t="shared" si="0"/>
        <v>DROP TABLE `COURSE_REGISTER`;</v>
      </c>
    </row>
    <row r="21" spans="1:2" x14ac:dyDescent="0.3">
      <c r="A21" s="1" t="s">
        <v>631</v>
      </c>
      <c r="B21" s="1" t="str">
        <f t="shared" si="0"/>
        <v>DROP TABLE `COURSE_RESOURCE`;</v>
      </c>
    </row>
    <row r="22" spans="1:2" x14ac:dyDescent="0.3">
      <c r="A22" s="1" t="s">
        <v>820</v>
      </c>
      <c r="B22" s="1" t="str">
        <f t="shared" si="0"/>
        <v>DROP TABLE `COURSE_USER_EXAM`;</v>
      </c>
    </row>
    <row r="23" spans="1:2" x14ac:dyDescent="0.3">
      <c r="A23" s="1" t="s">
        <v>821</v>
      </c>
      <c r="B23" s="1" t="str">
        <f t="shared" si="0"/>
        <v>DROP TABLE `COURSE_USER_QUEST`;</v>
      </c>
    </row>
    <row r="24" spans="1:2" x14ac:dyDescent="0.3">
      <c r="A24" s="1" t="s">
        <v>632</v>
      </c>
      <c r="B24" s="1" t="str">
        <f t="shared" si="0"/>
        <v>DROP TABLE `COURSE_WEEK`;</v>
      </c>
    </row>
    <row r="25" spans="1:2" x14ac:dyDescent="0.3">
      <c r="A25" s="1" t="s">
        <v>633</v>
      </c>
      <c r="B25" s="1" t="str">
        <f t="shared" si="0"/>
        <v>DROP TABLE `COURSE_WEEK_PAGE`;</v>
      </c>
    </row>
    <row r="26" spans="1:2" x14ac:dyDescent="0.3">
      <c r="A26" s="1" t="s">
        <v>587</v>
      </c>
      <c r="B26" s="1" t="str">
        <f t="shared" si="0"/>
        <v>DROP TABLE `POSTSCRIPT`;</v>
      </c>
    </row>
    <row r="27" spans="1:2" x14ac:dyDescent="0.3">
      <c r="A27" s="1" t="s">
        <v>822</v>
      </c>
      <c r="B27" s="1" t="str">
        <f t="shared" si="0"/>
        <v>DROP TABLE `QUEST`;</v>
      </c>
    </row>
    <row r="28" spans="1:2" x14ac:dyDescent="0.3">
      <c r="A28" s="1" t="s">
        <v>823</v>
      </c>
      <c r="B28" s="1" t="str">
        <f t="shared" si="0"/>
        <v>DROP TABLE `QUEST_GROUP`;</v>
      </c>
    </row>
    <row r="29" spans="1:2" x14ac:dyDescent="0.3">
      <c r="A29" s="1" t="s">
        <v>634</v>
      </c>
      <c r="B29" s="1" t="str">
        <f t="shared" si="0"/>
        <v>DROP TABLE `REPLY`;</v>
      </c>
    </row>
    <row r="30" spans="1:2" x14ac:dyDescent="0.3">
      <c r="A30" s="1" t="s">
        <v>824</v>
      </c>
      <c r="B30" s="1" t="str">
        <f t="shared" si="0"/>
        <v>DROP TABLE `USER`;</v>
      </c>
    </row>
    <row r="31" spans="1:2" x14ac:dyDescent="0.3">
      <c r="A31" s="1" t="s">
        <v>127</v>
      </c>
      <c r="B31" s="1" t="str">
        <f t="shared" si="0"/>
        <v>DROP TABLE `ZIPCODE`;</v>
      </c>
    </row>
    <row r="32" spans="1:2" x14ac:dyDescent="0.3">
      <c r="A32" s="1" t="s">
        <v>625</v>
      </c>
      <c r="B32" s="1" t="str">
        <f t="shared" si="0"/>
        <v>DROP TABLE `CODE`;</v>
      </c>
    </row>
    <row r="33" spans="1:2" x14ac:dyDescent="0.3">
      <c r="A33" s="1" t="s">
        <v>825</v>
      </c>
      <c r="B33" s="1" t="str">
        <f t="shared" si="0"/>
        <v>DROP TABLE `POINT`;</v>
      </c>
    </row>
    <row r="34" spans="1:2" x14ac:dyDescent="0.3">
      <c r="A34" s="14" t="s">
        <v>948</v>
      </c>
      <c r="B34" s="1" t="str">
        <f t="shared" si="0"/>
        <v>DROP TABLE `UPLOAD_USER`;</v>
      </c>
    </row>
    <row r="43" spans="1:2" ht="13.5" x14ac:dyDescent="0.3">
      <c r="B43" s="38" t="s">
        <v>863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1"/>
  <sheetViews>
    <sheetView workbookViewId="0">
      <pane xSplit="1" ySplit="1" topLeftCell="B567" activePane="bottomRight" state="frozen"/>
      <selection pane="topRight" activeCell="B1" sqref="B1"/>
      <selection pane="bottomLeft" activeCell="A2" sqref="A2"/>
      <selection pane="bottomRight" activeCell="B587" sqref="B587"/>
    </sheetView>
  </sheetViews>
  <sheetFormatPr defaultRowHeight="12" x14ac:dyDescent="0.3"/>
  <cols>
    <col min="1" max="1" width="17.75" style="3" bestFit="1" customWidth="1"/>
    <col min="2" max="2" width="18.5" style="3" bestFit="1" customWidth="1"/>
    <col min="3" max="3" width="23.625" style="3" bestFit="1" customWidth="1"/>
    <col min="4" max="4" width="18" style="3" bestFit="1" customWidth="1"/>
    <col min="5" max="5" width="30.875" style="3" customWidth="1"/>
    <col min="6" max="6" width="16.625" style="3" customWidth="1"/>
    <col min="7" max="7" width="11.25" style="3" bestFit="1" customWidth="1"/>
    <col min="8" max="8" width="50" style="3" customWidth="1"/>
    <col min="9" max="16384" width="9" style="3"/>
  </cols>
  <sheetData>
    <row r="1" spans="1:7" x14ac:dyDescent="0.3">
      <c r="A1" s="22"/>
      <c r="B1" s="22" t="s">
        <v>202</v>
      </c>
      <c r="C1" s="22" t="s">
        <v>203</v>
      </c>
      <c r="D1" s="22" t="s">
        <v>204</v>
      </c>
      <c r="E1" s="22" t="s">
        <v>695</v>
      </c>
      <c r="F1" s="26" t="s">
        <v>537</v>
      </c>
      <c r="G1" s="26" t="s">
        <v>538</v>
      </c>
    </row>
    <row r="2" spans="1:7" x14ac:dyDescent="0.3">
      <c r="A2" s="6"/>
      <c r="B2" s="6"/>
      <c r="C2" s="6"/>
      <c r="D2" s="6"/>
      <c r="E2" s="6"/>
      <c r="F2" s="27"/>
      <c r="G2" s="27"/>
    </row>
    <row r="3" spans="1:7" x14ac:dyDescent="0.3">
      <c r="A3" s="62" t="s">
        <v>95</v>
      </c>
      <c r="B3" s="3" t="s">
        <v>95</v>
      </c>
      <c r="C3" s="2"/>
      <c r="D3" s="14" t="s">
        <v>678</v>
      </c>
      <c r="E3" s="14" t="str">
        <f>"CREATE TABLE "&amp;B3&amp;" ( "</f>
        <v xml:space="preserve">CREATE TABLE CODE ( </v>
      </c>
      <c r="F3" s="27"/>
      <c r="G3" s="27"/>
    </row>
    <row r="4" spans="1:7" x14ac:dyDescent="0.3">
      <c r="A4" s="63"/>
      <c r="B4" s="2" t="s">
        <v>96</v>
      </c>
      <c r="C4" s="2" t="s">
        <v>75</v>
      </c>
      <c r="D4" s="2" t="s">
        <v>101</v>
      </c>
      <c r="E4" s="2" t="str">
        <f>B4&amp;" "&amp;C4&amp;", "</f>
        <v xml:space="preserve">DD_MAIN VARCHAR(15), </v>
      </c>
      <c r="F4" s="27"/>
      <c r="G4" s="27"/>
    </row>
    <row r="5" spans="1:7" x14ac:dyDescent="0.3">
      <c r="A5" s="63"/>
      <c r="B5" s="2" t="s">
        <v>97</v>
      </c>
      <c r="C5" s="2" t="s">
        <v>75</v>
      </c>
      <c r="D5" s="2" t="s">
        <v>102</v>
      </c>
      <c r="E5" s="2" t="str">
        <f>B5&amp;" "&amp;C5&amp;", "</f>
        <v xml:space="preserve">DD_KEY VARCHAR(15), </v>
      </c>
      <c r="F5" s="27"/>
      <c r="G5" s="27"/>
    </row>
    <row r="6" spans="1:7" x14ac:dyDescent="0.3">
      <c r="A6" s="63"/>
      <c r="B6" s="2" t="s">
        <v>98</v>
      </c>
      <c r="C6" s="2" t="s">
        <v>76</v>
      </c>
      <c r="D6" s="2" t="s">
        <v>3</v>
      </c>
      <c r="E6" s="2" t="str">
        <f>B6&amp;" "&amp;C6&amp;", "</f>
        <v xml:space="preserve">DD_VALUE VARCHAR(100), </v>
      </c>
      <c r="F6" s="27"/>
      <c r="G6" s="27"/>
    </row>
    <row r="7" spans="1:7" x14ac:dyDescent="0.3">
      <c r="A7" s="63"/>
      <c r="B7" s="2" t="s">
        <v>99</v>
      </c>
      <c r="C7" s="2" t="s">
        <v>79</v>
      </c>
      <c r="D7" s="2" t="s">
        <v>51</v>
      </c>
      <c r="E7" s="2" t="str">
        <f>B7&amp;" "&amp;C7&amp;", "</f>
        <v xml:space="preserve">ORD INT, </v>
      </c>
      <c r="F7" s="27"/>
      <c r="G7" s="27"/>
    </row>
    <row r="8" spans="1:7" x14ac:dyDescent="0.3">
      <c r="A8" s="63"/>
      <c r="B8" s="2" t="s">
        <v>100</v>
      </c>
      <c r="C8" s="2"/>
      <c r="D8" s="2"/>
      <c r="E8" s="2" t="str">
        <f>B8&amp;" );"</f>
        <v>PRIMARY KEY(DD_MAIN,DD_KEY) );</v>
      </c>
      <c r="F8" s="27"/>
      <c r="G8" s="27"/>
    </row>
    <row r="9" spans="1:7" x14ac:dyDescent="0.3">
      <c r="A9" s="63"/>
      <c r="B9" s="6"/>
      <c r="C9" s="6"/>
      <c r="D9" s="6"/>
      <c r="E9" s="6"/>
      <c r="F9" s="27"/>
      <c r="G9" s="27"/>
    </row>
    <row r="10" spans="1:7" x14ac:dyDescent="0.3">
      <c r="A10" s="64"/>
      <c r="B10" s="6"/>
      <c r="C10" s="6"/>
      <c r="D10" s="6"/>
      <c r="E10" s="6"/>
      <c r="F10" s="27"/>
      <c r="G10" s="27"/>
    </row>
    <row r="11" spans="1:7" ht="12" customHeight="1" x14ac:dyDescent="0.3">
      <c r="A11" s="53" t="s">
        <v>680</v>
      </c>
      <c r="B11" s="4" t="s">
        <v>679</v>
      </c>
      <c r="C11" s="4"/>
      <c r="D11" s="14" t="s">
        <v>678</v>
      </c>
      <c r="E11" s="14" t="str">
        <f>"CREATE TABLE "&amp;B11&amp;" ( "</f>
        <v xml:space="preserve">CREATE TABLE CATEGORY ( </v>
      </c>
      <c r="F11" s="27"/>
      <c r="G11" s="27"/>
    </row>
    <row r="12" spans="1:7" x14ac:dyDescent="0.3">
      <c r="A12" s="53"/>
      <c r="B12" s="4" t="s">
        <v>108</v>
      </c>
      <c r="C12" s="4" t="s">
        <v>650</v>
      </c>
      <c r="D12" s="4" t="s">
        <v>2</v>
      </c>
      <c r="E12" s="4" t="str">
        <f t="shared" ref="E12:E20" si="0">B12&amp;" "&amp;C12&amp;", "</f>
        <v xml:space="preserve">CODE VARCHAR(10), </v>
      </c>
      <c r="F12" s="27"/>
      <c r="G12" s="27"/>
    </row>
    <row r="13" spans="1:7" x14ac:dyDescent="0.3">
      <c r="A13" s="53"/>
      <c r="B13" s="4" t="s">
        <v>109</v>
      </c>
      <c r="C13" s="4" t="s">
        <v>76</v>
      </c>
      <c r="D13" s="4" t="s">
        <v>3</v>
      </c>
      <c r="E13" s="4" t="str">
        <f t="shared" si="0"/>
        <v xml:space="preserve">CODE_NAME VARCHAR(100), </v>
      </c>
      <c r="F13" s="27"/>
      <c r="G13" s="27"/>
    </row>
    <row r="14" spans="1:7" x14ac:dyDescent="0.3">
      <c r="A14" s="53"/>
      <c r="B14" s="4" t="s">
        <v>111</v>
      </c>
      <c r="C14" s="4" t="s">
        <v>199</v>
      </c>
      <c r="D14" s="4" t="s">
        <v>110</v>
      </c>
      <c r="E14" s="4" t="str">
        <f t="shared" si="0"/>
        <v xml:space="preserve">PARENT_CODE VARCHAR(10), </v>
      </c>
      <c r="F14" s="27"/>
      <c r="G14" s="27"/>
    </row>
    <row r="15" spans="1:7" x14ac:dyDescent="0.3">
      <c r="A15" s="53"/>
      <c r="B15" s="4" t="s">
        <v>190</v>
      </c>
      <c r="C15" s="4" t="s">
        <v>79</v>
      </c>
      <c r="D15" s="4" t="s">
        <v>191</v>
      </c>
      <c r="E15" s="4" t="str">
        <f t="shared" si="0"/>
        <v xml:space="preserve">DEPTH INT, </v>
      </c>
      <c r="F15" s="27"/>
      <c r="G15" s="27"/>
    </row>
    <row r="16" spans="1:7" x14ac:dyDescent="0.3">
      <c r="A16" s="53"/>
      <c r="B16" s="4" t="s">
        <v>0</v>
      </c>
      <c r="C16" s="4" t="s">
        <v>77</v>
      </c>
      <c r="D16" s="4" t="s">
        <v>4</v>
      </c>
      <c r="E16" s="4" t="str">
        <f t="shared" si="0"/>
        <v xml:space="preserve">USE_YN CHAR(1), </v>
      </c>
      <c r="F16" s="27"/>
      <c r="G16" s="27"/>
    </row>
    <row r="17" spans="1:7" x14ac:dyDescent="0.3">
      <c r="A17" s="53"/>
      <c r="B17" s="4" t="s">
        <v>67</v>
      </c>
      <c r="C17" s="4" t="s">
        <v>78</v>
      </c>
      <c r="D17" s="4" t="s">
        <v>43</v>
      </c>
      <c r="E17" s="4" t="str">
        <f t="shared" si="0"/>
        <v xml:space="preserve">CREATE_DATE DATETIME, </v>
      </c>
      <c r="F17" s="27"/>
      <c r="G17" s="27"/>
    </row>
    <row r="18" spans="1:7" x14ac:dyDescent="0.3">
      <c r="A18" s="53"/>
      <c r="B18" s="4" t="s">
        <v>69</v>
      </c>
      <c r="C18" s="4" t="s">
        <v>75</v>
      </c>
      <c r="D18" s="4" t="s">
        <v>72</v>
      </c>
      <c r="E18" s="4" t="str">
        <f t="shared" si="0"/>
        <v xml:space="preserve">CREATE_USER VARCHAR(15), </v>
      </c>
      <c r="F18" s="27"/>
      <c r="G18" s="27"/>
    </row>
    <row r="19" spans="1:7" x14ac:dyDescent="0.3">
      <c r="A19" s="53"/>
      <c r="B19" s="4" t="s">
        <v>68</v>
      </c>
      <c r="C19" s="4" t="s">
        <v>78</v>
      </c>
      <c r="D19" s="4" t="s">
        <v>54</v>
      </c>
      <c r="E19" s="4" t="str">
        <f t="shared" si="0"/>
        <v xml:space="preserve">UPDATE_DATE DATETIME, </v>
      </c>
      <c r="F19" s="27"/>
      <c r="G19" s="27"/>
    </row>
    <row r="20" spans="1:7" x14ac:dyDescent="0.3">
      <c r="A20" s="53"/>
      <c r="B20" s="4" t="s">
        <v>70</v>
      </c>
      <c r="C20" s="4" t="s">
        <v>75</v>
      </c>
      <c r="D20" s="4" t="s">
        <v>74</v>
      </c>
      <c r="E20" s="4" t="str">
        <f t="shared" si="0"/>
        <v xml:space="preserve">UPDATE_USER VARCHAR(15), </v>
      </c>
      <c r="F20" s="27"/>
      <c r="G20" s="27"/>
    </row>
    <row r="21" spans="1:7" x14ac:dyDescent="0.3">
      <c r="A21" s="53"/>
      <c r="B21" s="4" t="s">
        <v>112</v>
      </c>
      <c r="C21" s="4"/>
      <c r="D21" s="4"/>
      <c r="E21" s="4" t="str">
        <f>B21&amp;" );"</f>
        <v>PRIMARY KEY(CODE) );</v>
      </c>
      <c r="F21" s="27"/>
      <c r="G21" s="27"/>
    </row>
    <row r="22" spans="1:7" x14ac:dyDescent="0.3">
      <c r="A22" s="53"/>
      <c r="B22" s="4"/>
      <c r="C22" s="4"/>
      <c r="D22" s="4"/>
      <c r="E22" s="4"/>
      <c r="F22" s="27"/>
      <c r="G22" s="27"/>
    </row>
    <row r="23" spans="1:7" x14ac:dyDescent="0.3">
      <c r="A23" s="53"/>
      <c r="B23" s="4"/>
      <c r="C23" s="4"/>
      <c r="D23" s="4"/>
      <c r="E23" s="4"/>
      <c r="F23" s="27"/>
      <c r="G23" s="27"/>
    </row>
    <row r="24" spans="1:7" ht="12" customHeight="1" x14ac:dyDescent="0.3">
      <c r="A24" s="53" t="s">
        <v>681</v>
      </c>
      <c r="B24" s="4" t="s">
        <v>1</v>
      </c>
      <c r="C24" s="4"/>
      <c r="D24" s="14" t="s">
        <v>678</v>
      </c>
      <c r="E24" s="14" t="str">
        <f>"CREATE TABLE "&amp;B24&amp;" ( "</f>
        <v xml:space="preserve">CREATE TABLE COURSE_CODE ( </v>
      </c>
      <c r="F24" s="2"/>
      <c r="G24" s="2"/>
    </row>
    <row r="25" spans="1:7" x14ac:dyDescent="0.3">
      <c r="A25" s="53"/>
      <c r="B25" s="4" t="s">
        <v>1</v>
      </c>
      <c r="C25" s="14" t="s">
        <v>200</v>
      </c>
      <c r="D25" s="4" t="s">
        <v>5</v>
      </c>
      <c r="E25" s="4" t="str">
        <f t="shared" ref="E25:E41" si="1">B25&amp;" "&amp;C25&amp;", "</f>
        <v xml:space="preserve">COURSE_CODE VARCHAR(10), </v>
      </c>
      <c r="F25" s="2"/>
      <c r="G25" s="2"/>
    </row>
    <row r="26" spans="1:7" x14ac:dyDescent="0.3">
      <c r="A26" s="53"/>
      <c r="B26" s="4" t="s">
        <v>11</v>
      </c>
      <c r="C26" s="14" t="s">
        <v>82</v>
      </c>
      <c r="D26" s="4" t="s">
        <v>6</v>
      </c>
      <c r="E26" s="4" t="str">
        <f t="shared" si="1"/>
        <v xml:space="preserve">COURSE_NAME VARCHAR(200), </v>
      </c>
      <c r="F26" s="2"/>
      <c r="G26" s="2"/>
    </row>
    <row r="27" spans="1:7" x14ac:dyDescent="0.3">
      <c r="A27" s="53"/>
      <c r="B27" s="4" t="s">
        <v>745</v>
      </c>
      <c r="C27" s="14" t="s">
        <v>75</v>
      </c>
      <c r="D27" s="4" t="s">
        <v>201</v>
      </c>
      <c r="E27" s="4" t="str">
        <f t="shared" si="1"/>
        <v xml:space="preserve">TEACHER_ID VARCHAR(15), </v>
      </c>
      <c r="F27" s="2"/>
      <c r="G27" s="2"/>
    </row>
    <row r="28" spans="1:7" x14ac:dyDescent="0.3">
      <c r="A28" s="53"/>
      <c r="B28" s="4" t="s">
        <v>8</v>
      </c>
      <c r="C28" s="14" t="s">
        <v>79</v>
      </c>
      <c r="D28" s="4" t="s">
        <v>7</v>
      </c>
      <c r="E28" s="4" t="str">
        <f t="shared" si="1"/>
        <v xml:space="preserve">H_PX INT, </v>
      </c>
      <c r="F28" s="2"/>
      <c r="G28" s="2"/>
    </row>
    <row r="29" spans="1:7" x14ac:dyDescent="0.3">
      <c r="A29" s="53"/>
      <c r="B29" s="4" t="s">
        <v>10</v>
      </c>
      <c r="C29" s="14" t="s">
        <v>80</v>
      </c>
      <c r="D29" s="4" t="s">
        <v>9</v>
      </c>
      <c r="E29" s="4" t="str">
        <f t="shared" si="1"/>
        <v xml:space="preserve">V_PX INT, </v>
      </c>
      <c r="F29" s="2"/>
      <c r="G29" s="2"/>
    </row>
    <row r="30" spans="1:7" x14ac:dyDescent="0.3">
      <c r="A30" s="53"/>
      <c r="B30" s="4" t="s">
        <v>108</v>
      </c>
      <c r="C30" s="14" t="s">
        <v>150</v>
      </c>
      <c r="D30" s="4" t="s">
        <v>113</v>
      </c>
      <c r="E30" s="4" t="str">
        <f t="shared" si="1"/>
        <v xml:space="preserve">CODE VARCHAR(10), </v>
      </c>
      <c r="F30" s="2"/>
      <c r="G30" s="2"/>
    </row>
    <row r="31" spans="1:7" x14ac:dyDescent="0.3">
      <c r="A31" s="53"/>
      <c r="B31" s="4" t="s">
        <v>0</v>
      </c>
      <c r="C31" s="14" t="s">
        <v>77</v>
      </c>
      <c r="D31" s="14" t="s">
        <v>4</v>
      </c>
      <c r="E31" s="14" t="str">
        <f t="shared" si="1"/>
        <v xml:space="preserve">USE_YN CHAR(1), </v>
      </c>
      <c r="F31" s="2"/>
      <c r="G31" s="2"/>
    </row>
    <row r="32" spans="1:7" x14ac:dyDescent="0.3">
      <c r="A32" s="53"/>
      <c r="B32" s="4" t="s">
        <v>18</v>
      </c>
      <c r="C32" s="14" t="s">
        <v>76</v>
      </c>
      <c r="D32" s="14" t="s">
        <v>15</v>
      </c>
      <c r="E32" s="14" t="str">
        <f t="shared" si="1"/>
        <v xml:space="preserve">DIRECTORY VARCHAR(100), </v>
      </c>
      <c r="F32" s="2"/>
      <c r="G32" s="2"/>
    </row>
    <row r="33" spans="1:7" x14ac:dyDescent="0.3">
      <c r="A33" s="53"/>
      <c r="B33" s="2" t="s">
        <v>484</v>
      </c>
      <c r="C33" s="12" t="s">
        <v>580</v>
      </c>
      <c r="D33" s="12" t="s">
        <v>487</v>
      </c>
      <c r="E33" s="12" t="str">
        <f t="shared" si="1"/>
        <v xml:space="preserve">COMPANY_RATE INT DEFAULT 0, </v>
      </c>
      <c r="F33" s="2"/>
      <c r="G33" s="2"/>
    </row>
    <row r="34" spans="1:7" x14ac:dyDescent="0.3">
      <c r="A34" s="53"/>
      <c r="B34" s="2" t="s">
        <v>485</v>
      </c>
      <c r="C34" s="12" t="s">
        <v>580</v>
      </c>
      <c r="D34" s="12" t="s">
        <v>488</v>
      </c>
      <c r="E34" s="12" t="str">
        <f t="shared" si="1"/>
        <v xml:space="preserve">TEACHER_RATE INT DEFAULT 0, </v>
      </c>
      <c r="F34" s="2"/>
      <c r="G34" s="2"/>
    </row>
    <row r="35" spans="1:7" x14ac:dyDescent="0.3">
      <c r="A35" s="53"/>
      <c r="B35" s="2" t="s">
        <v>486</v>
      </c>
      <c r="C35" s="12" t="s">
        <v>581</v>
      </c>
      <c r="D35" s="12" t="s">
        <v>489</v>
      </c>
      <c r="E35" s="14" t="str">
        <f t="shared" si="1"/>
        <v xml:space="preserve">TUTOR_RATE INT DEFAULT 0, </v>
      </c>
      <c r="F35" s="2"/>
      <c r="G35" s="2"/>
    </row>
    <row r="36" spans="1:7" x14ac:dyDescent="0.3">
      <c r="A36" s="53"/>
      <c r="B36" s="24" t="s">
        <v>575</v>
      </c>
      <c r="C36" s="24" t="s">
        <v>925</v>
      </c>
      <c r="D36" s="24" t="s">
        <v>579</v>
      </c>
      <c r="E36" s="6" t="str">
        <f t="shared" si="1"/>
        <v xml:space="preserve">POINT INT DEFAULT 0, </v>
      </c>
      <c r="F36" s="24"/>
      <c r="G36" s="24"/>
    </row>
    <row r="37" spans="1:7" x14ac:dyDescent="0.3">
      <c r="A37" s="53"/>
      <c r="B37" s="4" t="s">
        <v>864</v>
      </c>
      <c r="C37" s="4" t="s">
        <v>925</v>
      </c>
      <c r="D37" s="4" t="s">
        <v>926</v>
      </c>
      <c r="E37" s="4" t="str">
        <f t="shared" si="1"/>
        <v xml:space="preserve">QG_ID INT DEFAULT 0, </v>
      </c>
      <c r="F37" s="24"/>
      <c r="G37" s="24"/>
    </row>
    <row r="38" spans="1:7" x14ac:dyDescent="0.3">
      <c r="A38" s="53"/>
      <c r="B38" s="4" t="s">
        <v>67</v>
      </c>
      <c r="C38" s="14" t="s">
        <v>78</v>
      </c>
      <c r="D38" s="14" t="s">
        <v>43</v>
      </c>
      <c r="E38" s="14" t="str">
        <f t="shared" si="1"/>
        <v xml:space="preserve">CREATE_DATE DATETIME, </v>
      </c>
      <c r="F38" s="2"/>
      <c r="G38" s="2"/>
    </row>
    <row r="39" spans="1:7" x14ac:dyDescent="0.3">
      <c r="A39" s="53"/>
      <c r="B39" s="4" t="s">
        <v>69</v>
      </c>
      <c r="C39" s="14" t="s">
        <v>75</v>
      </c>
      <c r="D39" s="14" t="s">
        <v>72</v>
      </c>
      <c r="E39" s="14" t="str">
        <f t="shared" si="1"/>
        <v xml:space="preserve">CREATE_USER VARCHAR(15), </v>
      </c>
      <c r="F39" s="2"/>
      <c r="G39" s="2"/>
    </row>
    <row r="40" spans="1:7" x14ac:dyDescent="0.3">
      <c r="A40" s="53"/>
      <c r="B40" s="4" t="s">
        <v>68</v>
      </c>
      <c r="C40" s="14" t="s">
        <v>78</v>
      </c>
      <c r="D40" s="14" t="s">
        <v>54</v>
      </c>
      <c r="E40" s="14" t="str">
        <f t="shared" si="1"/>
        <v xml:space="preserve">UPDATE_DATE DATETIME, </v>
      </c>
      <c r="F40" s="2"/>
      <c r="G40" s="2"/>
    </row>
    <row r="41" spans="1:7" x14ac:dyDescent="0.3">
      <c r="A41" s="53"/>
      <c r="B41" s="4" t="s">
        <v>70</v>
      </c>
      <c r="C41" s="14" t="s">
        <v>75</v>
      </c>
      <c r="D41" s="14" t="s">
        <v>74</v>
      </c>
      <c r="E41" s="14" t="str">
        <f t="shared" si="1"/>
        <v xml:space="preserve">UPDATE_USER VARCHAR(15), </v>
      </c>
      <c r="F41" s="2"/>
      <c r="G41" s="2"/>
    </row>
    <row r="42" spans="1:7" x14ac:dyDescent="0.3">
      <c r="A42" s="53"/>
      <c r="B42" s="4" t="s">
        <v>81</v>
      </c>
      <c r="C42" s="14"/>
      <c r="D42" s="12"/>
      <c r="E42" s="14" t="str">
        <f>B42&amp;" );"</f>
        <v>PRIMARY KEY(COURSE_CODE) );</v>
      </c>
      <c r="F42" s="2"/>
      <c r="G42" s="2"/>
    </row>
    <row r="43" spans="1:7" x14ac:dyDescent="0.3">
      <c r="A43" s="53"/>
      <c r="B43" s="2"/>
      <c r="C43" s="2"/>
      <c r="D43" s="2"/>
      <c r="E43" s="2"/>
      <c r="F43" s="2"/>
      <c r="G43" s="2"/>
    </row>
    <row r="44" spans="1:7" x14ac:dyDescent="0.3">
      <c r="A44" s="53"/>
      <c r="B44" s="2"/>
      <c r="C44" s="2"/>
      <c r="D44" s="2"/>
      <c r="E44" s="2"/>
      <c r="F44" s="2"/>
      <c r="G44" s="2"/>
    </row>
    <row r="45" spans="1:7" x14ac:dyDescent="0.3">
      <c r="A45" s="53" t="s">
        <v>682</v>
      </c>
      <c r="B45" s="4" t="s">
        <v>906</v>
      </c>
      <c r="C45" s="4"/>
      <c r="D45" s="14" t="s">
        <v>678</v>
      </c>
      <c r="E45" s="14" t="str">
        <f>"CREATE TABLE "&amp;B45&amp;" ( "</f>
        <v xml:space="preserve">CREATE TABLE COURSE_RESOURCE ( </v>
      </c>
      <c r="F45" s="2"/>
      <c r="G45" s="2"/>
    </row>
    <row r="46" spans="1:7" x14ac:dyDescent="0.3">
      <c r="A46" s="54"/>
      <c r="B46" s="4" t="s">
        <v>1</v>
      </c>
      <c r="C46" s="4" t="s">
        <v>200</v>
      </c>
      <c r="D46" s="4" t="s">
        <v>12</v>
      </c>
      <c r="E46" s="4" t="str">
        <f t="shared" ref="E46:E56" si="2">B46&amp;" "&amp;C46&amp;", "</f>
        <v xml:space="preserve">COURSE_CODE VARCHAR(10), </v>
      </c>
      <c r="F46" s="2"/>
      <c r="G46" s="2"/>
    </row>
    <row r="47" spans="1:7" x14ac:dyDescent="0.3">
      <c r="A47" s="54"/>
      <c r="B47" s="4" t="s">
        <v>17</v>
      </c>
      <c r="C47" s="4" t="s">
        <v>80</v>
      </c>
      <c r="D47" s="4" t="s">
        <v>14</v>
      </c>
      <c r="E47" s="4" t="str">
        <f t="shared" si="2"/>
        <v xml:space="preserve">WEEK INT, </v>
      </c>
      <c r="F47" s="2"/>
      <c r="G47" s="2"/>
    </row>
    <row r="48" spans="1:7" x14ac:dyDescent="0.3">
      <c r="A48" s="54"/>
      <c r="B48" s="4" t="s">
        <v>16</v>
      </c>
      <c r="C48" s="4" t="s">
        <v>183</v>
      </c>
      <c r="D48" s="4" t="s">
        <v>13</v>
      </c>
      <c r="E48" s="4" t="str">
        <f t="shared" si="2"/>
        <v xml:space="preserve">TITLE VARCHAR(255), </v>
      </c>
      <c r="F48" s="2"/>
      <c r="G48" s="2"/>
    </row>
    <row r="49" spans="1:7" x14ac:dyDescent="0.3">
      <c r="A49" s="54"/>
      <c r="B49" s="4" t="s">
        <v>18</v>
      </c>
      <c r="C49" s="4" t="s">
        <v>76</v>
      </c>
      <c r="D49" s="4" t="s">
        <v>15</v>
      </c>
      <c r="E49" s="4" t="str">
        <f t="shared" si="2"/>
        <v xml:space="preserve">DIRECTORY VARCHAR(100), </v>
      </c>
      <c r="F49" s="2"/>
      <c r="G49" s="2"/>
    </row>
    <row r="50" spans="1:7" x14ac:dyDescent="0.3">
      <c r="A50" s="54"/>
      <c r="B50" s="4" t="s">
        <v>175</v>
      </c>
      <c r="C50" s="14" t="s">
        <v>580</v>
      </c>
      <c r="D50" s="4" t="s">
        <v>173</v>
      </c>
      <c r="E50" s="4" t="str">
        <f t="shared" si="2"/>
        <v xml:space="preserve">PAGE_CNT INT DEFAULT 0, </v>
      </c>
      <c r="F50" s="2"/>
      <c r="G50" s="2"/>
    </row>
    <row r="51" spans="1:7" x14ac:dyDescent="0.3">
      <c r="A51" s="54"/>
      <c r="B51" s="4" t="s">
        <v>901</v>
      </c>
      <c r="C51" s="14" t="s">
        <v>580</v>
      </c>
      <c r="D51" s="4" t="s">
        <v>902</v>
      </c>
      <c r="E51" s="4" t="str">
        <f t="shared" ref="E51" si="3">B51&amp;" "&amp;C51&amp;", "</f>
        <v xml:space="preserve">PREVIEW_PAGE INT DEFAULT 0, </v>
      </c>
      <c r="F51" s="2"/>
      <c r="G51" s="2"/>
    </row>
    <row r="52" spans="1:7" x14ac:dyDescent="0.3">
      <c r="A52" s="54"/>
      <c r="B52" s="14" t="s">
        <v>899</v>
      </c>
      <c r="C52" s="14" t="s">
        <v>580</v>
      </c>
      <c r="D52" s="18" t="s">
        <v>900</v>
      </c>
      <c r="E52" s="14" t="str">
        <f t="shared" ref="E52" si="4">B52&amp;" "&amp;C52&amp;", "</f>
        <v xml:space="preserve">WEEK_COST INT DEFAULT 0, </v>
      </c>
      <c r="F52" s="2"/>
      <c r="G52" s="2"/>
    </row>
    <row r="53" spans="1:7" x14ac:dyDescent="0.3">
      <c r="A53" s="54"/>
      <c r="B53" s="4" t="s">
        <v>67</v>
      </c>
      <c r="C53" s="4" t="s">
        <v>78</v>
      </c>
      <c r="D53" s="4" t="s">
        <v>71</v>
      </c>
      <c r="E53" s="4" t="str">
        <f t="shared" si="2"/>
        <v xml:space="preserve">CREATE_DATE DATETIME, </v>
      </c>
      <c r="F53" s="2"/>
      <c r="G53" s="2"/>
    </row>
    <row r="54" spans="1:7" x14ac:dyDescent="0.3">
      <c r="A54" s="54"/>
      <c r="B54" s="4" t="s">
        <v>69</v>
      </c>
      <c r="C54" s="4" t="s">
        <v>75</v>
      </c>
      <c r="D54" s="4" t="s">
        <v>72</v>
      </c>
      <c r="E54" s="4" t="str">
        <f t="shared" si="2"/>
        <v xml:space="preserve">CREATE_USER VARCHAR(15), </v>
      </c>
      <c r="F54" s="2"/>
      <c r="G54" s="2"/>
    </row>
    <row r="55" spans="1:7" x14ac:dyDescent="0.3">
      <c r="A55" s="54"/>
      <c r="B55" s="4" t="s">
        <v>68</v>
      </c>
      <c r="C55" s="4" t="s">
        <v>78</v>
      </c>
      <c r="D55" s="4" t="s">
        <v>73</v>
      </c>
      <c r="E55" s="4" t="str">
        <f t="shared" si="2"/>
        <v xml:space="preserve">UPDATE_DATE DATETIME, </v>
      </c>
      <c r="F55" s="2"/>
      <c r="G55" s="2"/>
    </row>
    <row r="56" spans="1:7" x14ac:dyDescent="0.3">
      <c r="A56" s="54"/>
      <c r="B56" s="4" t="s">
        <v>70</v>
      </c>
      <c r="C56" s="4" t="s">
        <v>75</v>
      </c>
      <c r="D56" s="4" t="s">
        <v>74</v>
      </c>
      <c r="E56" s="4" t="str">
        <f t="shared" si="2"/>
        <v xml:space="preserve">UPDATE_USER VARCHAR(15), </v>
      </c>
      <c r="F56" s="2"/>
      <c r="G56" s="2"/>
    </row>
    <row r="57" spans="1:7" x14ac:dyDescent="0.3">
      <c r="A57" s="54"/>
      <c r="B57" s="4" t="s">
        <v>83</v>
      </c>
      <c r="C57" s="4"/>
      <c r="D57" s="4"/>
      <c r="E57" s="4" t="str">
        <f>B57&amp;" );"</f>
        <v>PRIMARY KEY(COURSE_CODE,WEEK) );</v>
      </c>
      <c r="F57" s="2"/>
      <c r="G57" s="2"/>
    </row>
    <row r="58" spans="1:7" x14ac:dyDescent="0.3">
      <c r="A58" s="54"/>
      <c r="B58" s="2"/>
      <c r="C58" s="2"/>
      <c r="D58" s="2"/>
      <c r="E58" s="2"/>
      <c r="F58" s="2"/>
      <c r="G58" s="2"/>
    </row>
    <row r="59" spans="1:7" x14ac:dyDescent="0.3">
      <c r="A59" s="54"/>
      <c r="B59" s="2"/>
      <c r="C59" s="2"/>
      <c r="D59" s="2"/>
      <c r="E59" s="2"/>
      <c r="F59" s="2"/>
      <c r="G59" s="2"/>
    </row>
    <row r="60" spans="1:7" x14ac:dyDescent="0.3">
      <c r="A60" s="53" t="s">
        <v>1027</v>
      </c>
      <c r="B60" s="4" t="s">
        <v>105</v>
      </c>
      <c r="C60" s="4"/>
      <c r="D60" s="14" t="s">
        <v>678</v>
      </c>
      <c r="E60" s="14" t="str">
        <f>"CREATE TABLE "&amp;B60&amp;" ( "</f>
        <v xml:space="preserve">CREATE TABLE COURSE_MASTER ( </v>
      </c>
      <c r="F60" s="4"/>
      <c r="G60" s="4"/>
    </row>
    <row r="61" spans="1:7" x14ac:dyDescent="0.3">
      <c r="A61" s="54"/>
      <c r="B61" s="4" t="s">
        <v>1028</v>
      </c>
      <c r="C61" s="4" t="s">
        <v>200</v>
      </c>
      <c r="D61" s="10" t="s">
        <v>5</v>
      </c>
      <c r="E61" s="4" t="str">
        <f t="shared" ref="E61:E88" si="5">B61&amp;" "&amp;C61&amp;", "</f>
        <v xml:space="preserve">COURSE_CODE VARCHAR(10), </v>
      </c>
      <c r="F61" s="4"/>
      <c r="G61" s="4"/>
    </row>
    <row r="62" spans="1:7" x14ac:dyDescent="0.3">
      <c r="A62" s="54"/>
      <c r="B62" s="4" t="s">
        <v>189</v>
      </c>
      <c r="C62" s="4" t="s">
        <v>75</v>
      </c>
      <c r="D62" s="10" t="s">
        <v>182</v>
      </c>
      <c r="E62" s="4" t="str">
        <f t="shared" si="5"/>
        <v xml:space="preserve">TUTOR_ID VARCHAR(15), </v>
      </c>
      <c r="F62" s="4"/>
      <c r="G62" s="4"/>
    </row>
    <row r="63" spans="1:7" x14ac:dyDescent="0.3">
      <c r="A63" s="54"/>
      <c r="B63" s="6" t="s">
        <v>534</v>
      </c>
      <c r="C63" s="6" t="s">
        <v>535</v>
      </c>
      <c r="D63" s="40" t="s">
        <v>536</v>
      </c>
      <c r="E63" s="6" t="str">
        <f t="shared" si="5"/>
        <v xml:space="preserve">HTML_YN CHAR(1), </v>
      </c>
      <c r="F63" s="6"/>
      <c r="G63" s="6"/>
    </row>
    <row r="64" spans="1:7" x14ac:dyDescent="0.3">
      <c r="A64" s="54"/>
      <c r="B64" s="4" t="s">
        <v>27</v>
      </c>
      <c r="C64" s="4" t="s">
        <v>184</v>
      </c>
      <c r="D64" s="10" t="s">
        <v>19</v>
      </c>
      <c r="E64" s="4" t="str">
        <f t="shared" si="5"/>
        <v xml:space="preserve">LEARING_GOAL TEXT, </v>
      </c>
      <c r="F64" s="4"/>
      <c r="G64" s="4"/>
    </row>
    <row r="65" spans="1:7" x14ac:dyDescent="0.3">
      <c r="A65" s="54"/>
      <c r="B65" s="4" t="s">
        <v>28</v>
      </c>
      <c r="C65" s="4" t="s">
        <v>184</v>
      </c>
      <c r="D65" s="10" t="s">
        <v>20</v>
      </c>
      <c r="E65" s="4" t="str">
        <f t="shared" si="5"/>
        <v xml:space="preserve">LEARING_CONTENT TEXT, </v>
      </c>
      <c r="F65" s="4"/>
      <c r="G65" s="4"/>
    </row>
    <row r="66" spans="1:7" x14ac:dyDescent="0.3">
      <c r="A66" s="54"/>
      <c r="B66" s="4" t="s">
        <v>29</v>
      </c>
      <c r="C66" s="4" t="s">
        <v>184</v>
      </c>
      <c r="D66" s="10" t="s">
        <v>21</v>
      </c>
      <c r="E66" s="4" t="str">
        <f t="shared" si="5"/>
        <v xml:space="preserve">EVAL_METHOD TEXT, </v>
      </c>
      <c r="F66" s="4"/>
      <c r="G66" s="4"/>
    </row>
    <row r="67" spans="1:7" x14ac:dyDescent="0.3">
      <c r="A67" s="54"/>
      <c r="B67" s="4" t="s">
        <v>30</v>
      </c>
      <c r="C67" s="4" t="s">
        <v>184</v>
      </c>
      <c r="D67" s="10" t="s">
        <v>22</v>
      </c>
      <c r="E67" s="4" t="str">
        <f t="shared" si="5"/>
        <v xml:space="preserve">LEARING_TARGET TEXT, </v>
      </c>
      <c r="F67" s="4"/>
      <c r="G67" s="4"/>
    </row>
    <row r="68" spans="1:7" x14ac:dyDescent="0.3">
      <c r="A68" s="54"/>
      <c r="B68" s="14" t="s">
        <v>430</v>
      </c>
      <c r="C68" s="14" t="s">
        <v>431</v>
      </c>
      <c r="D68" s="18" t="s">
        <v>432</v>
      </c>
      <c r="E68" s="14" t="str">
        <f t="shared" si="5"/>
        <v xml:space="preserve">LEARING_COST TEXT, </v>
      </c>
      <c r="F68" s="14"/>
      <c r="G68" s="14"/>
    </row>
    <row r="69" spans="1:7" x14ac:dyDescent="0.3">
      <c r="A69" s="54"/>
      <c r="B69" s="14" t="s">
        <v>500</v>
      </c>
      <c r="C69" s="14" t="s">
        <v>501</v>
      </c>
      <c r="D69" s="18" t="s">
        <v>502</v>
      </c>
      <c r="E69" s="14" t="str">
        <f t="shared" si="5"/>
        <v xml:space="preserve">COURSE_COST INT, </v>
      </c>
      <c r="F69" s="14"/>
      <c r="G69" s="14"/>
    </row>
    <row r="70" spans="1:7" x14ac:dyDescent="0.3">
      <c r="A70" s="54"/>
      <c r="B70" s="14" t="s">
        <v>914</v>
      </c>
      <c r="C70" s="6" t="s">
        <v>905</v>
      </c>
      <c r="D70" s="40" t="s">
        <v>910</v>
      </c>
      <c r="E70" s="6" t="str">
        <f t="shared" si="5"/>
        <v xml:space="preserve">WEEK_COST_YN CHAR(1) DEFAULT 'N', </v>
      </c>
      <c r="F70" s="14"/>
      <c r="G70" s="14"/>
    </row>
    <row r="71" spans="1:7" x14ac:dyDescent="0.3">
      <c r="A71" s="54"/>
      <c r="B71" s="4" t="s">
        <v>31</v>
      </c>
      <c r="C71" s="14" t="s">
        <v>662</v>
      </c>
      <c r="D71" s="10" t="s">
        <v>23</v>
      </c>
      <c r="E71" s="4" t="str">
        <f t="shared" si="5"/>
        <v xml:space="preserve">REPORT_RATE INT DEFAULT 0, </v>
      </c>
      <c r="F71" s="4"/>
      <c r="G71" s="4"/>
    </row>
    <row r="72" spans="1:7" x14ac:dyDescent="0.3">
      <c r="A72" s="54"/>
      <c r="B72" s="4" t="s">
        <v>32</v>
      </c>
      <c r="C72" s="14" t="s">
        <v>662</v>
      </c>
      <c r="D72" s="10" t="s">
        <v>24</v>
      </c>
      <c r="E72" s="4" t="str">
        <f t="shared" si="5"/>
        <v xml:space="preserve">EXAM_RATE INT DEFAULT 0, </v>
      </c>
      <c r="F72" s="4"/>
      <c r="G72" s="4"/>
    </row>
    <row r="73" spans="1:7" x14ac:dyDescent="0.3">
      <c r="A73" s="54"/>
      <c r="B73" s="4" t="s">
        <v>33</v>
      </c>
      <c r="C73" s="14" t="s">
        <v>662</v>
      </c>
      <c r="D73" s="10" t="s">
        <v>25</v>
      </c>
      <c r="E73" s="4" t="str">
        <f t="shared" si="5"/>
        <v xml:space="preserve">DISCUSSION_RATE INT DEFAULT 0, </v>
      </c>
      <c r="F73" s="4"/>
      <c r="G73" s="4"/>
    </row>
    <row r="74" spans="1:7" x14ac:dyDescent="0.3">
      <c r="A74" s="54"/>
      <c r="B74" s="4" t="s">
        <v>34</v>
      </c>
      <c r="C74" s="14" t="s">
        <v>662</v>
      </c>
      <c r="D74" s="10" t="s">
        <v>26</v>
      </c>
      <c r="E74" s="4" t="str">
        <f t="shared" si="5"/>
        <v xml:space="preserve">PROGRESS_RATE INT DEFAULT 0, </v>
      </c>
      <c r="F74" s="4"/>
      <c r="G74" s="4"/>
    </row>
    <row r="75" spans="1:7" x14ac:dyDescent="0.3">
      <c r="A75" s="54"/>
      <c r="B75" s="4" t="s">
        <v>903</v>
      </c>
      <c r="C75" s="6" t="s">
        <v>905</v>
      </c>
      <c r="D75" s="40" t="s">
        <v>904</v>
      </c>
      <c r="E75" s="6" t="str">
        <f t="shared" ref="E75" si="6">B75&amp;" "&amp;C75&amp;", "</f>
        <v xml:space="preserve">PROMOTION_VIDEO_YN CHAR(1) DEFAULT 'N', </v>
      </c>
      <c r="F75" s="4"/>
      <c r="G75" s="4"/>
    </row>
    <row r="76" spans="1:7" x14ac:dyDescent="0.3">
      <c r="A76" s="54"/>
      <c r="B76" s="4" t="s">
        <v>1012</v>
      </c>
      <c r="C76" s="6" t="s">
        <v>905</v>
      </c>
      <c r="D76" s="40" t="s">
        <v>1018</v>
      </c>
      <c r="E76" s="6" t="str">
        <f t="shared" ref="E76:E84" si="7">B76&amp;" "&amp;C76&amp;", "</f>
        <v xml:space="preserve">SWF CHAR(1) DEFAULT 'N', </v>
      </c>
      <c r="F76" s="4"/>
      <c r="G76" s="4"/>
    </row>
    <row r="77" spans="1:7" x14ac:dyDescent="0.3">
      <c r="A77" s="54"/>
      <c r="B77" s="4" t="s">
        <v>1029</v>
      </c>
      <c r="C77" s="6" t="s">
        <v>905</v>
      </c>
      <c r="D77" s="40" t="s">
        <v>1020</v>
      </c>
      <c r="E77" s="6" t="str">
        <f t="shared" si="7"/>
        <v xml:space="preserve">B_IMG CHAR(1) DEFAULT 'N', </v>
      </c>
      <c r="F77" s="4"/>
      <c r="G77" s="4"/>
    </row>
    <row r="78" spans="1:7" x14ac:dyDescent="0.3">
      <c r="A78" s="54"/>
      <c r="B78" s="4" t="s">
        <v>1030</v>
      </c>
      <c r="C78" s="6" t="s">
        <v>905</v>
      </c>
      <c r="D78" s="40" t="s">
        <v>1019</v>
      </c>
      <c r="E78" s="6" t="str">
        <f t="shared" si="7"/>
        <v xml:space="preserve">C_IMG CHAR(1) DEFAULT 'N', </v>
      </c>
      <c r="F78" s="4"/>
      <c r="G78" s="4"/>
    </row>
    <row r="79" spans="1:7" x14ac:dyDescent="0.3">
      <c r="A79" s="54"/>
      <c r="B79" s="4" t="s">
        <v>1031</v>
      </c>
      <c r="C79" s="6" t="s">
        <v>905</v>
      </c>
      <c r="D79" s="40" t="s">
        <v>1024</v>
      </c>
      <c r="E79" s="6" t="str">
        <f t="shared" si="7"/>
        <v xml:space="preserve">M_IMG1 CHAR(1) DEFAULT 'N', </v>
      </c>
      <c r="F79" s="4"/>
      <c r="G79" s="4"/>
    </row>
    <row r="80" spans="1:7" x14ac:dyDescent="0.3">
      <c r="A80" s="54"/>
      <c r="B80" s="4" t="s">
        <v>1016</v>
      </c>
      <c r="C80" s="6" t="s">
        <v>905</v>
      </c>
      <c r="D80" s="40" t="s">
        <v>1025</v>
      </c>
      <c r="E80" s="6" t="str">
        <f t="shared" si="7"/>
        <v xml:space="preserve">M_IMG2 CHAR(1) DEFAULT 'N', </v>
      </c>
      <c r="F80" s="4"/>
      <c r="G80" s="4"/>
    </row>
    <row r="81" spans="1:7" x14ac:dyDescent="0.3">
      <c r="A81" s="54"/>
      <c r="B81" s="4" t="s">
        <v>1017</v>
      </c>
      <c r="C81" s="6" t="s">
        <v>905</v>
      </c>
      <c r="D81" s="40" t="s">
        <v>1026</v>
      </c>
      <c r="E81" s="6" t="str">
        <f t="shared" si="7"/>
        <v xml:space="preserve">M_IMG3 CHAR(1) DEFAULT 'N', </v>
      </c>
      <c r="F81" s="4"/>
      <c r="G81" s="4"/>
    </row>
    <row r="82" spans="1:7" x14ac:dyDescent="0.3">
      <c r="A82" s="54"/>
      <c r="B82" s="4" t="s">
        <v>1013</v>
      </c>
      <c r="C82" s="6" t="s">
        <v>905</v>
      </c>
      <c r="D82" s="40" t="s">
        <v>1021</v>
      </c>
      <c r="E82" s="6" t="str">
        <f t="shared" si="7"/>
        <v xml:space="preserve">S_IMG1 CHAR(1) DEFAULT 'N', </v>
      </c>
      <c r="F82" s="4"/>
      <c r="G82" s="4"/>
    </row>
    <row r="83" spans="1:7" x14ac:dyDescent="0.3">
      <c r="A83" s="54"/>
      <c r="B83" s="4" t="s">
        <v>1014</v>
      </c>
      <c r="C83" s="6" t="s">
        <v>905</v>
      </c>
      <c r="D83" s="40" t="s">
        <v>1022</v>
      </c>
      <c r="E83" s="6" t="str">
        <f t="shared" si="7"/>
        <v xml:space="preserve">S_IMG2 CHAR(1) DEFAULT 'N', </v>
      </c>
      <c r="F83" s="4"/>
      <c r="G83" s="4"/>
    </row>
    <row r="84" spans="1:7" x14ac:dyDescent="0.3">
      <c r="A84" s="54"/>
      <c r="B84" s="4" t="s">
        <v>1015</v>
      </c>
      <c r="C84" s="6" t="s">
        <v>905</v>
      </c>
      <c r="D84" s="40" t="s">
        <v>1023</v>
      </c>
      <c r="E84" s="6" t="str">
        <f t="shared" si="7"/>
        <v xml:space="preserve">S_IMG3 CHAR(1) DEFAULT 'N', </v>
      </c>
      <c r="F84" s="4"/>
      <c r="G84" s="4"/>
    </row>
    <row r="85" spans="1:7" x14ac:dyDescent="0.3">
      <c r="A85" s="54"/>
      <c r="B85" s="4" t="s">
        <v>67</v>
      </c>
      <c r="C85" s="4" t="s">
        <v>78</v>
      </c>
      <c r="D85" s="10" t="s">
        <v>43</v>
      </c>
      <c r="E85" s="4" t="str">
        <f t="shared" si="5"/>
        <v xml:space="preserve">CREATE_DATE DATETIME, </v>
      </c>
      <c r="F85" s="4"/>
      <c r="G85" s="4"/>
    </row>
    <row r="86" spans="1:7" x14ac:dyDescent="0.3">
      <c r="A86" s="54"/>
      <c r="B86" s="4" t="s">
        <v>69</v>
      </c>
      <c r="C86" s="4" t="s">
        <v>75</v>
      </c>
      <c r="D86" s="10" t="s">
        <v>72</v>
      </c>
      <c r="E86" s="4" t="str">
        <f t="shared" si="5"/>
        <v xml:space="preserve">CREATE_USER VARCHAR(15), </v>
      </c>
      <c r="F86" s="4"/>
      <c r="G86" s="4"/>
    </row>
    <row r="87" spans="1:7" x14ac:dyDescent="0.3">
      <c r="A87" s="54"/>
      <c r="B87" s="4" t="s">
        <v>68</v>
      </c>
      <c r="C87" s="4" t="s">
        <v>78</v>
      </c>
      <c r="D87" s="10" t="s">
        <v>54</v>
      </c>
      <c r="E87" s="4" t="str">
        <f t="shared" si="5"/>
        <v xml:space="preserve">UPDATE_DATE DATETIME, </v>
      </c>
      <c r="F87" s="4"/>
      <c r="G87" s="4"/>
    </row>
    <row r="88" spans="1:7" x14ac:dyDescent="0.3">
      <c r="A88" s="54"/>
      <c r="B88" s="4" t="s">
        <v>70</v>
      </c>
      <c r="C88" s="4" t="s">
        <v>75</v>
      </c>
      <c r="D88" s="10" t="s">
        <v>74</v>
      </c>
      <c r="E88" s="4" t="str">
        <f t="shared" si="5"/>
        <v xml:space="preserve">UPDATE_USER VARCHAR(15), </v>
      </c>
      <c r="F88" s="4"/>
      <c r="G88" s="4"/>
    </row>
    <row r="89" spans="1:7" x14ac:dyDescent="0.3">
      <c r="A89" s="54"/>
      <c r="B89" s="4" t="s">
        <v>81</v>
      </c>
      <c r="C89" s="4"/>
      <c r="D89" s="10"/>
      <c r="E89" s="4" t="str">
        <f>B89&amp;" );"</f>
        <v>PRIMARY KEY(COURSE_CODE) );</v>
      </c>
      <c r="F89" s="4"/>
      <c r="G89" s="4"/>
    </row>
    <row r="90" spans="1:7" x14ac:dyDescent="0.3">
      <c r="A90" s="54"/>
      <c r="B90" s="2"/>
      <c r="C90" s="2"/>
      <c r="D90" s="10"/>
      <c r="E90" s="2"/>
      <c r="F90" s="2"/>
      <c r="G90" s="2"/>
    </row>
    <row r="91" spans="1:7" x14ac:dyDescent="0.3">
      <c r="A91" s="54"/>
      <c r="B91" s="2"/>
      <c r="C91" s="2"/>
      <c r="D91" s="10"/>
      <c r="E91" s="2"/>
      <c r="F91" s="2"/>
      <c r="G91" s="2"/>
    </row>
    <row r="92" spans="1:7" x14ac:dyDescent="0.3">
      <c r="A92" s="53" t="s">
        <v>683</v>
      </c>
      <c r="B92" s="4" t="s">
        <v>939</v>
      </c>
      <c r="C92" s="4"/>
      <c r="D92" s="14" t="s">
        <v>678</v>
      </c>
      <c r="E92" s="14" t="str">
        <f>"CREATE TABLE "&amp;B92&amp;" ( "</f>
        <v xml:space="preserve">CREATE TABLE COURSE_EXAM ( </v>
      </c>
      <c r="F92" s="4"/>
      <c r="G92" s="4"/>
    </row>
    <row r="93" spans="1:7" x14ac:dyDescent="0.3">
      <c r="A93" s="54"/>
      <c r="B93" s="4" t="s">
        <v>940</v>
      </c>
      <c r="C93" s="4" t="s">
        <v>150</v>
      </c>
      <c r="D93" s="10" t="s">
        <v>5</v>
      </c>
      <c r="E93" s="4" t="str">
        <f t="shared" ref="E93:E106" si="8">B93&amp;" "&amp;C93&amp;", "</f>
        <v xml:space="preserve">COURSE_CODE VARCHAR(10), </v>
      </c>
      <c r="F93" s="4"/>
      <c r="G93" s="4"/>
    </row>
    <row r="94" spans="1:7" x14ac:dyDescent="0.3">
      <c r="A94" s="54"/>
      <c r="B94" s="4" t="s">
        <v>541</v>
      </c>
      <c r="C94" s="4" t="s">
        <v>550</v>
      </c>
      <c r="D94" s="10" t="s">
        <v>555</v>
      </c>
      <c r="E94" s="4" t="str">
        <f t="shared" si="8"/>
        <v xml:space="preserve">SEQ INT, </v>
      </c>
      <c r="F94" s="4"/>
      <c r="G94" s="4"/>
    </row>
    <row r="95" spans="1:7" ht="24" x14ac:dyDescent="0.3">
      <c r="A95" s="54"/>
      <c r="B95" s="4" t="s">
        <v>543</v>
      </c>
      <c r="C95" s="4" t="s">
        <v>551</v>
      </c>
      <c r="D95" s="10" t="s">
        <v>556</v>
      </c>
      <c r="E95" s="4" t="str">
        <f t="shared" si="8"/>
        <v xml:space="preserve">TYPE CHAR(1), </v>
      </c>
      <c r="F95" s="11" t="s">
        <v>557</v>
      </c>
      <c r="G95" s="4"/>
    </row>
    <row r="96" spans="1:7" x14ac:dyDescent="0.3">
      <c r="A96" s="54"/>
      <c r="B96" s="4" t="s">
        <v>542</v>
      </c>
      <c r="C96" s="4" t="s">
        <v>553</v>
      </c>
      <c r="D96" s="10" t="s">
        <v>558</v>
      </c>
      <c r="E96" s="4" t="str">
        <f t="shared" si="8"/>
        <v xml:space="preserve">QUESTION VARCHAR(400), </v>
      </c>
      <c r="F96" s="4"/>
      <c r="G96" s="4"/>
    </row>
    <row r="97" spans="1:7" x14ac:dyDescent="0.3">
      <c r="A97" s="54"/>
      <c r="B97" s="4" t="s">
        <v>544</v>
      </c>
      <c r="C97" s="4" t="s">
        <v>552</v>
      </c>
      <c r="D97" s="10" t="s">
        <v>559</v>
      </c>
      <c r="E97" s="4" t="str">
        <f t="shared" si="8"/>
        <v xml:space="preserve">QA1 VARCHAR(200), </v>
      </c>
      <c r="F97" s="4"/>
      <c r="G97" s="4"/>
    </row>
    <row r="98" spans="1:7" x14ac:dyDescent="0.3">
      <c r="A98" s="54"/>
      <c r="B98" s="4" t="s">
        <v>545</v>
      </c>
      <c r="C98" s="4" t="s">
        <v>552</v>
      </c>
      <c r="D98" s="10" t="s">
        <v>560</v>
      </c>
      <c r="E98" s="4" t="str">
        <f t="shared" si="8"/>
        <v xml:space="preserve">QA2 VARCHAR(200), </v>
      </c>
      <c r="F98" s="4"/>
      <c r="G98" s="4"/>
    </row>
    <row r="99" spans="1:7" x14ac:dyDescent="0.3">
      <c r="A99" s="54"/>
      <c r="B99" s="14" t="s">
        <v>546</v>
      </c>
      <c r="C99" s="4" t="s">
        <v>552</v>
      </c>
      <c r="D99" s="18" t="s">
        <v>561</v>
      </c>
      <c r="E99" s="14" t="str">
        <f t="shared" si="8"/>
        <v xml:space="preserve">QA3 VARCHAR(200), </v>
      </c>
      <c r="F99" s="14"/>
      <c r="G99" s="14"/>
    </row>
    <row r="100" spans="1:7" x14ac:dyDescent="0.3">
      <c r="A100" s="54"/>
      <c r="B100" s="14" t="s">
        <v>547</v>
      </c>
      <c r="C100" s="4" t="s">
        <v>552</v>
      </c>
      <c r="D100" s="18" t="s">
        <v>562</v>
      </c>
      <c r="E100" s="14" t="str">
        <f t="shared" si="8"/>
        <v xml:space="preserve">QA4 VARCHAR(200), </v>
      </c>
      <c r="F100" s="14"/>
      <c r="G100" s="14"/>
    </row>
    <row r="101" spans="1:7" x14ac:dyDescent="0.3">
      <c r="A101" s="54"/>
      <c r="B101" s="4" t="s">
        <v>548</v>
      </c>
      <c r="C101" s="4" t="s">
        <v>554</v>
      </c>
      <c r="D101" s="10" t="s">
        <v>563</v>
      </c>
      <c r="E101" s="4" t="str">
        <f t="shared" si="8"/>
        <v xml:space="preserve">ANSWER VARCHAR(100), </v>
      </c>
      <c r="F101" s="4"/>
      <c r="G101" s="4"/>
    </row>
    <row r="102" spans="1:7" x14ac:dyDescent="0.3">
      <c r="A102" s="54"/>
      <c r="B102" s="4" t="s">
        <v>549</v>
      </c>
      <c r="C102" s="4" t="s">
        <v>550</v>
      </c>
      <c r="D102" s="10" t="s">
        <v>564</v>
      </c>
      <c r="E102" s="4" t="str">
        <f t="shared" si="8"/>
        <v xml:space="preserve">GRADE INT, </v>
      </c>
      <c r="F102" s="4"/>
      <c r="G102" s="4"/>
    </row>
    <row r="103" spans="1:7" x14ac:dyDescent="0.3">
      <c r="A103" s="54"/>
      <c r="B103" s="4" t="s">
        <v>67</v>
      </c>
      <c r="C103" s="4" t="s">
        <v>78</v>
      </c>
      <c r="D103" s="10" t="s">
        <v>43</v>
      </c>
      <c r="E103" s="4" t="str">
        <f t="shared" si="8"/>
        <v xml:space="preserve">CREATE_DATE DATETIME, </v>
      </c>
      <c r="F103" s="4"/>
      <c r="G103" s="4"/>
    </row>
    <row r="104" spans="1:7" x14ac:dyDescent="0.3">
      <c r="A104" s="54"/>
      <c r="B104" s="4" t="s">
        <v>69</v>
      </c>
      <c r="C104" s="4" t="s">
        <v>75</v>
      </c>
      <c r="D104" s="10" t="s">
        <v>72</v>
      </c>
      <c r="E104" s="4" t="str">
        <f t="shared" si="8"/>
        <v xml:space="preserve">CREATE_USER VARCHAR(15), </v>
      </c>
      <c r="F104" s="4"/>
      <c r="G104" s="4"/>
    </row>
    <row r="105" spans="1:7" x14ac:dyDescent="0.3">
      <c r="A105" s="54"/>
      <c r="B105" s="4" t="s">
        <v>68</v>
      </c>
      <c r="C105" s="4" t="s">
        <v>78</v>
      </c>
      <c r="D105" s="10" t="s">
        <v>54</v>
      </c>
      <c r="E105" s="4" t="str">
        <f t="shared" si="8"/>
        <v xml:space="preserve">UPDATE_DATE DATETIME, </v>
      </c>
      <c r="F105" s="4"/>
      <c r="G105" s="4"/>
    </row>
    <row r="106" spans="1:7" x14ac:dyDescent="0.3">
      <c r="A106" s="54"/>
      <c r="B106" s="4" t="s">
        <v>70</v>
      </c>
      <c r="C106" s="4" t="s">
        <v>75</v>
      </c>
      <c r="D106" s="10" t="s">
        <v>74</v>
      </c>
      <c r="E106" s="4" t="str">
        <f t="shared" si="8"/>
        <v xml:space="preserve">UPDATE_USER VARCHAR(15), </v>
      </c>
      <c r="F106" s="4"/>
      <c r="G106" s="4"/>
    </row>
    <row r="107" spans="1:7" x14ac:dyDescent="0.3">
      <c r="A107" s="54"/>
      <c r="B107" s="4" t="s">
        <v>566</v>
      </c>
      <c r="C107" s="4"/>
      <c r="D107" s="10"/>
      <c r="E107" s="4" t="str">
        <f>B107&amp;" );"</f>
        <v>PRIMARY KEY(COURSE_CODE,SEQ) );</v>
      </c>
      <c r="F107" s="4"/>
      <c r="G107" s="4"/>
    </row>
    <row r="108" spans="1:7" x14ac:dyDescent="0.3">
      <c r="A108" s="54"/>
      <c r="B108" s="2"/>
      <c r="C108" s="2"/>
      <c r="D108" s="2"/>
      <c r="E108" s="2"/>
      <c r="F108" s="2"/>
      <c r="G108" s="2"/>
    </row>
    <row r="109" spans="1:7" x14ac:dyDescent="0.3">
      <c r="A109" s="54"/>
      <c r="B109" s="2"/>
      <c r="C109" s="2"/>
      <c r="D109" s="2"/>
      <c r="E109" s="2"/>
      <c r="F109" s="2"/>
      <c r="G109" s="2"/>
    </row>
    <row r="110" spans="1:7" x14ac:dyDescent="0.3">
      <c r="A110" s="53" t="s">
        <v>684</v>
      </c>
      <c r="B110" s="4" t="s">
        <v>64</v>
      </c>
      <c r="C110" s="4"/>
      <c r="D110" s="14" t="s">
        <v>678</v>
      </c>
      <c r="E110" s="14" t="str">
        <f>"CREATE TABLE "&amp;B110&amp;" ( "</f>
        <v xml:space="preserve">CREATE TABLE COURSE ( </v>
      </c>
      <c r="F110" s="4"/>
      <c r="G110" s="4"/>
    </row>
    <row r="111" spans="1:7" x14ac:dyDescent="0.3">
      <c r="A111" s="54"/>
      <c r="B111" s="4" t="s">
        <v>38</v>
      </c>
      <c r="C111" s="4" t="s">
        <v>103</v>
      </c>
      <c r="D111" s="4" t="s">
        <v>188</v>
      </c>
      <c r="E111" s="4" t="str">
        <f t="shared" ref="E111:E128" si="9">B111&amp;" "&amp;C111&amp;", "</f>
        <v xml:space="preserve">COURSE_ID INT NOT NULL auto_increment, </v>
      </c>
      <c r="F111" s="4"/>
      <c r="G111" s="4"/>
    </row>
    <row r="112" spans="1:7" x14ac:dyDescent="0.3">
      <c r="A112" s="54"/>
      <c r="B112" s="4" t="s">
        <v>1</v>
      </c>
      <c r="C112" s="4" t="s">
        <v>200</v>
      </c>
      <c r="D112" s="4" t="s">
        <v>12</v>
      </c>
      <c r="E112" s="4" t="str">
        <f t="shared" si="9"/>
        <v xml:space="preserve">COURSE_CODE VARCHAR(10), </v>
      </c>
      <c r="F112" s="4"/>
      <c r="G112" s="4"/>
    </row>
    <row r="113" spans="1:7" x14ac:dyDescent="0.3">
      <c r="A113" s="54"/>
      <c r="B113" s="4" t="s">
        <v>830</v>
      </c>
      <c r="C113" s="4" t="s">
        <v>831</v>
      </c>
      <c r="D113" s="4" t="s">
        <v>832</v>
      </c>
      <c r="E113" s="4" t="str">
        <f t="shared" si="9"/>
        <v xml:space="preserve">CHASU INT, </v>
      </c>
      <c r="F113" s="4"/>
      <c r="G113" s="4"/>
    </row>
    <row r="114" spans="1:7" ht="36" x14ac:dyDescent="0.3">
      <c r="A114" s="54"/>
      <c r="B114" s="4" t="s">
        <v>665</v>
      </c>
      <c r="C114" s="4" t="s">
        <v>150</v>
      </c>
      <c r="D114" s="2" t="s">
        <v>425</v>
      </c>
      <c r="E114" s="4" t="str">
        <f t="shared" si="9"/>
        <v xml:space="preserve">COURSE_KIND VARCHAR(10), </v>
      </c>
      <c r="F114" s="11" t="s">
        <v>826</v>
      </c>
      <c r="G114" s="11"/>
    </row>
    <row r="115" spans="1:7" x14ac:dyDescent="0.3">
      <c r="A115" s="54"/>
      <c r="B115" s="12" t="s">
        <v>500</v>
      </c>
      <c r="C115" s="12" t="s">
        <v>501</v>
      </c>
      <c r="D115" s="12" t="s">
        <v>502</v>
      </c>
      <c r="E115" s="12" t="str">
        <f t="shared" si="9"/>
        <v xml:space="preserve">COURSE_COST INT, </v>
      </c>
      <c r="F115" s="4"/>
      <c r="G115" s="4"/>
    </row>
    <row r="116" spans="1:7" x14ac:dyDescent="0.3">
      <c r="A116" s="54"/>
      <c r="B116" s="4" t="s">
        <v>189</v>
      </c>
      <c r="C116" s="4" t="s">
        <v>75</v>
      </c>
      <c r="D116" s="4" t="s">
        <v>182</v>
      </c>
      <c r="E116" s="4" t="str">
        <f t="shared" si="9"/>
        <v xml:space="preserve">TUTOR_ID VARCHAR(15), </v>
      </c>
      <c r="F116" s="4"/>
      <c r="G116" s="4"/>
    </row>
    <row r="117" spans="1:7" x14ac:dyDescent="0.3">
      <c r="A117" s="54"/>
      <c r="B117" s="12" t="s">
        <v>474</v>
      </c>
      <c r="C117" s="14" t="s">
        <v>75</v>
      </c>
      <c r="D117" s="12" t="s">
        <v>398</v>
      </c>
      <c r="E117" s="14" t="str">
        <f t="shared" si="9"/>
        <v xml:space="preserve">COMP_CD VARCHAR(15), </v>
      </c>
      <c r="F117" s="4"/>
      <c r="G117" s="4"/>
    </row>
    <row r="118" spans="1:7" x14ac:dyDescent="0.3">
      <c r="A118" s="54"/>
      <c r="B118" s="4" t="s">
        <v>31</v>
      </c>
      <c r="C118" s="14" t="s">
        <v>662</v>
      </c>
      <c r="D118" s="4" t="s">
        <v>23</v>
      </c>
      <c r="E118" s="4" t="str">
        <f t="shared" si="9"/>
        <v xml:space="preserve">REPORT_RATE INT DEFAULT 0, </v>
      </c>
      <c r="F118" s="4"/>
      <c r="G118" s="4"/>
    </row>
    <row r="119" spans="1:7" x14ac:dyDescent="0.3">
      <c r="A119" s="54"/>
      <c r="B119" s="4" t="s">
        <v>32</v>
      </c>
      <c r="C119" s="14" t="s">
        <v>662</v>
      </c>
      <c r="D119" s="4" t="s">
        <v>24</v>
      </c>
      <c r="E119" s="4" t="str">
        <f t="shared" si="9"/>
        <v xml:space="preserve">EXAM_RATE INT DEFAULT 0, </v>
      </c>
      <c r="F119" s="4"/>
      <c r="G119" s="4"/>
    </row>
    <row r="120" spans="1:7" x14ac:dyDescent="0.3">
      <c r="A120" s="54"/>
      <c r="B120" s="4" t="s">
        <v>33</v>
      </c>
      <c r="C120" s="14" t="s">
        <v>662</v>
      </c>
      <c r="D120" s="4" t="s">
        <v>25</v>
      </c>
      <c r="E120" s="4" t="str">
        <f t="shared" si="9"/>
        <v xml:space="preserve">DISCUSSION_RATE INT DEFAULT 0, </v>
      </c>
      <c r="F120" s="4"/>
      <c r="G120" s="4"/>
    </row>
    <row r="121" spans="1:7" x14ac:dyDescent="0.3">
      <c r="A121" s="54"/>
      <c r="B121" s="4" t="s">
        <v>34</v>
      </c>
      <c r="C121" s="14" t="s">
        <v>827</v>
      </c>
      <c r="D121" s="4" t="s">
        <v>26</v>
      </c>
      <c r="E121" s="4" t="str">
        <f t="shared" si="9"/>
        <v xml:space="preserve">PROGRESS_RATE INT DEFAULT 0, </v>
      </c>
      <c r="F121" s="4"/>
      <c r="G121" s="4"/>
    </row>
    <row r="122" spans="1:7" x14ac:dyDescent="0.3">
      <c r="A122" s="54"/>
      <c r="B122" s="4" t="s">
        <v>829</v>
      </c>
      <c r="C122" s="4" t="s">
        <v>828</v>
      </c>
      <c r="D122" s="4" t="s">
        <v>674</v>
      </c>
      <c r="E122" s="4" t="str">
        <f t="shared" si="9"/>
        <v xml:space="preserve">OPEN_YN CHAR(1) DEFAULT 'N', </v>
      </c>
      <c r="F122" s="4"/>
      <c r="G122" s="4"/>
    </row>
    <row r="123" spans="1:7" x14ac:dyDescent="0.3">
      <c r="A123" s="54"/>
      <c r="B123" s="14" t="s">
        <v>833</v>
      </c>
      <c r="C123" s="14" t="s">
        <v>662</v>
      </c>
      <c r="D123" s="14" t="s">
        <v>540</v>
      </c>
      <c r="E123" s="14" t="str">
        <f t="shared" si="9"/>
        <v xml:space="preserve">C_PERIOD INT DEFAULT 0, </v>
      </c>
      <c r="F123" s="14"/>
      <c r="G123" s="14"/>
    </row>
    <row r="124" spans="1:7" x14ac:dyDescent="0.3">
      <c r="A124" s="54"/>
      <c r="B124" s="14" t="s">
        <v>1044</v>
      </c>
      <c r="C124" s="4" t="s">
        <v>637</v>
      </c>
      <c r="D124" s="14" t="s">
        <v>1045</v>
      </c>
      <c r="E124" s="14" t="str">
        <f t="shared" si="9"/>
        <v xml:space="preserve">POPULAR_YN CHAR(1) DEFAULT 'N', </v>
      </c>
      <c r="F124" s="14"/>
      <c r="G124" s="14"/>
    </row>
    <row r="125" spans="1:7" x14ac:dyDescent="0.3">
      <c r="A125" s="54"/>
      <c r="B125" s="14" t="s">
        <v>67</v>
      </c>
      <c r="C125" s="14" t="s">
        <v>78</v>
      </c>
      <c r="D125" s="14" t="s">
        <v>71</v>
      </c>
      <c r="E125" s="14" t="str">
        <f t="shared" si="9"/>
        <v xml:space="preserve">CREATE_DATE DATETIME, </v>
      </c>
      <c r="F125" s="14"/>
      <c r="G125" s="14"/>
    </row>
    <row r="126" spans="1:7" x14ac:dyDescent="0.3">
      <c r="A126" s="54"/>
      <c r="B126" s="14" t="s">
        <v>69</v>
      </c>
      <c r="C126" s="14" t="s">
        <v>75</v>
      </c>
      <c r="D126" s="14" t="s">
        <v>72</v>
      </c>
      <c r="E126" s="14" t="str">
        <f t="shared" si="9"/>
        <v xml:space="preserve">CREATE_USER VARCHAR(15), </v>
      </c>
      <c r="F126" s="14"/>
      <c r="G126" s="14"/>
    </row>
    <row r="127" spans="1:7" x14ac:dyDescent="0.3">
      <c r="A127" s="54"/>
      <c r="B127" s="14" t="s">
        <v>68</v>
      </c>
      <c r="C127" s="14" t="s">
        <v>78</v>
      </c>
      <c r="D127" s="14" t="s">
        <v>73</v>
      </c>
      <c r="E127" s="14" t="str">
        <f t="shared" si="9"/>
        <v xml:space="preserve">UPDATE_DATE DATETIME, </v>
      </c>
      <c r="F127" s="14"/>
      <c r="G127" s="14"/>
    </row>
    <row r="128" spans="1:7" x14ac:dyDescent="0.3">
      <c r="A128" s="54"/>
      <c r="B128" s="14" t="s">
        <v>70</v>
      </c>
      <c r="C128" s="14" t="s">
        <v>75</v>
      </c>
      <c r="D128" s="14" t="s">
        <v>74</v>
      </c>
      <c r="E128" s="14" t="str">
        <f t="shared" si="9"/>
        <v xml:space="preserve">UPDATE_USER VARCHAR(15), </v>
      </c>
      <c r="F128" s="14"/>
      <c r="G128" s="14"/>
    </row>
    <row r="129" spans="1:7" x14ac:dyDescent="0.3">
      <c r="A129" s="54"/>
      <c r="B129" s="14" t="s">
        <v>86</v>
      </c>
      <c r="C129" s="14"/>
      <c r="D129" s="14"/>
      <c r="E129" s="14" t="str">
        <f>B129&amp;" );"</f>
        <v>PRIMARY KEY(COURSE_ID) );</v>
      </c>
      <c r="F129" s="12"/>
      <c r="G129" s="12"/>
    </row>
    <row r="130" spans="1:7" x14ac:dyDescent="0.3">
      <c r="A130" s="54"/>
      <c r="B130" s="12"/>
      <c r="C130" s="12"/>
      <c r="D130" s="12"/>
      <c r="E130" s="12"/>
      <c r="F130" s="12"/>
      <c r="G130" s="12"/>
    </row>
    <row r="131" spans="1:7" x14ac:dyDescent="0.3">
      <c r="A131" s="54"/>
      <c r="B131" s="12"/>
      <c r="C131" s="12"/>
      <c r="D131" s="12"/>
      <c r="E131" s="12"/>
      <c r="F131" s="12"/>
      <c r="G131" s="12"/>
    </row>
    <row r="132" spans="1:7" x14ac:dyDescent="0.3">
      <c r="A132" s="58" t="s">
        <v>908</v>
      </c>
      <c r="B132" s="12" t="s">
        <v>907</v>
      </c>
      <c r="C132" s="4"/>
      <c r="D132" s="14" t="s">
        <v>678</v>
      </c>
      <c r="E132" s="14" t="str">
        <f>"CREATE TABLE "&amp;B132&amp;" ( "</f>
        <v xml:space="preserve">CREATE TABLE COURSE_WEEK_COST ( </v>
      </c>
      <c r="F132" s="12"/>
      <c r="G132" s="12"/>
    </row>
    <row r="133" spans="1:7" x14ac:dyDescent="0.3">
      <c r="A133" s="59"/>
      <c r="B133" s="4" t="s">
        <v>38</v>
      </c>
      <c r="C133" s="4" t="s">
        <v>79</v>
      </c>
      <c r="D133" s="4" t="s">
        <v>188</v>
      </c>
      <c r="E133" s="4" t="str">
        <f t="shared" ref="E133:E135" si="10">B133&amp;" "&amp;C133&amp;", "</f>
        <v xml:space="preserve">COURSE_ID INT, </v>
      </c>
      <c r="F133" s="12"/>
      <c r="G133" s="12"/>
    </row>
    <row r="134" spans="1:7" x14ac:dyDescent="0.3">
      <c r="A134" s="59"/>
      <c r="B134" s="2" t="s">
        <v>17</v>
      </c>
      <c r="C134" s="14" t="s">
        <v>580</v>
      </c>
      <c r="D134" s="2" t="s">
        <v>14</v>
      </c>
      <c r="E134" s="2" t="str">
        <f t="shared" si="10"/>
        <v xml:space="preserve">WEEK INT DEFAULT 0, </v>
      </c>
      <c r="F134" s="12"/>
      <c r="G134" s="12"/>
    </row>
    <row r="135" spans="1:7" x14ac:dyDescent="0.3">
      <c r="A135" s="59"/>
      <c r="B135" s="14" t="s">
        <v>899</v>
      </c>
      <c r="C135" s="14" t="s">
        <v>580</v>
      </c>
      <c r="D135" s="18" t="s">
        <v>900</v>
      </c>
      <c r="E135" s="14" t="str">
        <f t="shared" si="10"/>
        <v xml:space="preserve">WEEK_COST INT DEFAULT 0, </v>
      </c>
      <c r="F135" s="12"/>
      <c r="G135" s="12"/>
    </row>
    <row r="136" spans="1:7" x14ac:dyDescent="0.3">
      <c r="A136" s="60"/>
      <c r="B136" s="14" t="s">
        <v>909</v>
      </c>
      <c r="C136" s="14"/>
      <c r="D136" s="14"/>
      <c r="E136" s="14" t="str">
        <f>B136&amp;" );"</f>
        <v>PRIMARY KEY(COURSE_ID,WEEK) );</v>
      </c>
      <c r="F136" s="12"/>
      <c r="G136" s="12"/>
    </row>
    <row r="137" spans="1:7" x14ac:dyDescent="0.3">
      <c r="A137" s="60"/>
      <c r="B137" s="12"/>
      <c r="C137" s="12"/>
      <c r="D137" s="12"/>
      <c r="E137" s="12"/>
      <c r="F137" s="12"/>
      <c r="G137" s="12"/>
    </row>
    <row r="138" spans="1:7" x14ac:dyDescent="0.3">
      <c r="A138" s="61"/>
      <c r="B138" s="12"/>
      <c r="C138" s="12"/>
      <c r="D138" s="12"/>
      <c r="E138" s="12"/>
      <c r="F138" s="12"/>
      <c r="G138" s="12"/>
    </row>
    <row r="139" spans="1:7" x14ac:dyDescent="0.3">
      <c r="A139" s="53" t="s">
        <v>685</v>
      </c>
      <c r="B139" s="4" t="s">
        <v>994</v>
      </c>
      <c r="C139" s="4"/>
      <c r="D139" s="14" t="s">
        <v>678</v>
      </c>
      <c r="E139" s="14" t="str">
        <f>"CREATE TABLE "&amp;B139&amp;" ( "</f>
        <v xml:space="preserve">CREATE TABLE COURSE_REGISTER ( </v>
      </c>
      <c r="F139" s="4"/>
      <c r="G139" s="4"/>
    </row>
    <row r="140" spans="1:7" x14ac:dyDescent="0.3">
      <c r="A140" s="54"/>
      <c r="B140" s="4" t="s">
        <v>400</v>
      </c>
      <c r="C140" s="4" t="s">
        <v>401</v>
      </c>
      <c r="D140" s="4" t="s">
        <v>399</v>
      </c>
      <c r="E140" s="4" t="str">
        <f t="shared" ref="E140:E154" si="11">B140&amp;" "&amp;C140&amp;", "</f>
        <v xml:space="preserve">COURSE_ID INT, </v>
      </c>
      <c r="F140" s="4"/>
      <c r="G140" s="4"/>
    </row>
    <row r="141" spans="1:7" x14ac:dyDescent="0.3">
      <c r="A141" s="54"/>
      <c r="B141" s="4" t="s">
        <v>403</v>
      </c>
      <c r="C141" s="4" t="s">
        <v>404</v>
      </c>
      <c r="D141" s="4" t="s">
        <v>402</v>
      </c>
      <c r="E141" s="4" t="str">
        <f t="shared" si="11"/>
        <v xml:space="preserve">USER_ID VARCHAR(15), </v>
      </c>
      <c r="F141" s="4"/>
      <c r="G141" s="4"/>
    </row>
    <row r="142" spans="1:7" ht="60" x14ac:dyDescent="0.3">
      <c r="A142" s="54"/>
      <c r="B142" s="4" t="s">
        <v>995</v>
      </c>
      <c r="C142" s="4" t="s">
        <v>834</v>
      </c>
      <c r="D142" s="11" t="s">
        <v>405</v>
      </c>
      <c r="E142" s="4" t="str">
        <f t="shared" si="11"/>
        <v xml:space="preserve">STATUS CHAR(1), </v>
      </c>
      <c r="F142" s="11" t="s">
        <v>855</v>
      </c>
      <c r="G142" s="11"/>
    </row>
    <row r="143" spans="1:7" x14ac:dyDescent="0.3">
      <c r="A143" s="54"/>
      <c r="B143" s="12" t="s">
        <v>500</v>
      </c>
      <c r="C143" s="14" t="s">
        <v>662</v>
      </c>
      <c r="D143" s="14" t="s">
        <v>675</v>
      </c>
      <c r="E143" s="14" t="str">
        <f t="shared" si="11"/>
        <v xml:space="preserve">COURSE_COST INT DEFAULT 0, </v>
      </c>
      <c r="F143" s="14"/>
      <c r="G143" s="14"/>
    </row>
    <row r="144" spans="1:7" x14ac:dyDescent="0.3">
      <c r="A144" s="54"/>
      <c r="B144" s="14" t="s">
        <v>408</v>
      </c>
      <c r="C144" s="14" t="s">
        <v>79</v>
      </c>
      <c r="D144" s="14" t="s">
        <v>411</v>
      </c>
      <c r="E144" s="14" t="str">
        <f t="shared" si="11"/>
        <v xml:space="preserve">COMPANY_COST INT, </v>
      </c>
      <c r="F144" s="12"/>
      <c r="G144" s="12"/>
    </row>
    <row r="145" spans="1:7" x14ac:dyDescent="0.3">
      <c r="A145" s="54"/>
      <c r="B145" s="14" t="s">
        <v>409</v>
      </c>
      <c r="C145" s="14" t="s">
        <v>79</v>
      </c>
      <c r="D145" s="14" t="s">
        <v>412</v>
      </c>
      <c r="E145" s="14" t="str">
        <f t="shared" si="11"/>
        <v xml:space="preserve">TEACHER_COST INT, </v>
      </c>
      <c r="F145" s="12"/>
      <c r="G145" s="12"/>
    </row>
    <row r="146" spans="1:7" x14ac:dyDescent="0.3">
      <c r="A146" s="54"/>
      <c r="B146" s="14" t="s">
        <v>410</v>
      </c>
      <c r="C146" s="14" t="s">
        <v>79</v>
      </c>
      <c r="D146" s="14" t="s">
        <v>413</v>
      </c>
      <c r="E146" s="14" t="str">
        <f t="shared" si="11"/>
        <v xml:space="preserve">TUTOR_COST INT, </v>
      </c>
      <c r="F146" s="12"/>
      <c r="G146" s="12"/>
    </row>
    <row r="147" spans="1:7" x14ac:dyDescent="0.3">
      <c r="A147" s="54"/>
      <c r="B147" s="12" t="s">
        <v>638</v>
      </c>
      <c r="C147" s="14" t="s">
        <v>952</v>
      </c>
      <c r="D147" s="12" t="s">
        <v>639</v>
      </c>
      <c r="E147" s="20" t="str">
        <f t="shared" si="11"/>
        <v xml:space="preserve">APPROVAL_ID VARCHAR(30), </v>
      </c>
      <c r="F147" s="12"/>
      <c r="G147" s="12"/>
    </row>
    <row r="148" spans="1:7" x14ac:dyDescent="0.3">
      <c r="A148" s="54"/>
      <c r="B148" s="4" t="s">
        <v>663</v>
      </c>
      <c r="C148" s="4" t="s">
        <v>78</v>
      </c>
      <c r="D148" s="4" t="s">
        <v>664</v>
      </c>
      <c r="E148" s="4" t="str">
        <f t="shared" si="11"/>
        <v xml:space="preserve">CONFIRM_DATE DATETIME, </v>
      </c>
      <c r="F148" s="4"/>
      <c r="G148" s="4"/>
    </row>
    <row r="149" spans="1:7" x14ac:dyDescent="0.3">
      <c r="A149" s="54"/>
      <c r="B149" s="12" t="s">
        <v>655</v>
      </c>
      <c r="C149" s="14" t="s">
        <v>922</v>
      </c>
      <c r="D149" s="14" t="s">
        <v>656</v>
      </c>
      <c r="E149" s="14" t="str">
        <f t="shared" si="11"/>
        <v xml:space="preserve">COST_ID INT DEFAULT 0, </v>
      </c>
      <c r="F149" s="12"/>
      <c r="G149" s="12"/>
    </row>
    <row r="150" spans="1:7" x14ac:dyDescent="0.3">
      <c r="A150" s="54"/>
      <c r="B150" s="4" t="s">
        <v>920</v>
      </c>
      <c r="C150" s="4" t="s">
        <v>923</v>
      </c>
      <c r="D150" s="11" t="s">
        <v>921</v>
      </c>
      <c r="E150" s="4" t="str">
        <f t="shared" ref="E150" si="12">B150&amp;" "&amp;C150&amp;", "</f>
        <v xml:space="preserve">QUEST_YN CHAR(1) DEFAULT 'N', </v>
      </c>
      <c r="F150" s="12"/>
      <c r="G150" s="12"/>
    </row>
    <row r="151" spans="1:7" x14ac:dyDescent="0.3">
      <c r="A151" s="54"/>
      <c r="B151" s="4" t="s">
        <v>118</v>
      </c>
      <c r="C151" s="4" t="s">
        <v>78</v>
      </c>
      <c r="D151" s="4" t="s">
        <v>43</v>
      </c>
      <c r="E151" s="4" t="str">
        <f t="shared" si="11"/>
        <v xml:space="preserve">CREATE_DATE DATETIME, </v>
      </c>
      <c r="F151" s="4"/>
      <c r="G151" s="4"/>
    </row>
    <row r="152" spans="1:7" x14ac:dyDescent="0.3">
      <c r="A152" s="54"/>
      <c r="B152" s="4" t="s">
        <v>69</v>
      </c>
      <c r="C152" s="4" t="s">
        <v>75</v>
      </c>
      <c r="D152" s="4" t="s">
        <v>72</v>
      </c>
      <c r="E152" s="4" t="str">
        <f t="shared" si="11"/>
        <v xml:space="preserve">CREATE_USER VARCHAR(15), </v>
      </c>
      <c r="F152" s="4"/>
      <c r="G152" s="4"/>
    </row>
    <row r="153" spans="1:7" x14ac:dyDescent="0.3">
      <c r="A153" s="54"/>
      <c r="B153" s="4" t="s">
        <v>68</v>
      </c>
      <c r="C153" s="4" t="s">
        <v>78</v>
      </c>
      <c r="D153" s="4" t="s">
        <v>54</v>
      </c>
      <c r="E153" s="4" t="str">
        <f t="shared" si="11"/>
        <v xml:space="preserve">UPDATE_DATE DATETIME, </v>
      </c>
      <c r="F153" s="4"/>
      <c r="G153" s="4"/>
    </row>
    <row r="154" spans="1:7" x14ac:dyDescent="0.3">
      <c r="A154" s="54"/>
      <c r="B154" s="4" t="s">
        <v>70</v>
      </c>
      <c r="C154" s="4" t="s">
        <v>75</v>
      </c>
      <c r="D154" s="4" t="s">
        <v>74</v>
      </c>
      <c r="E154" s="4" t="str">
        <f t="shared" si="11"/>
        <v xml:space="preserve">UPDATE_USER VARCHAR(15), </v>
      </c>
      <c r="F154" s="4"/>
      <c r="G154" s="4"/>
    </row>
    <row r="155" spans="1:7" x14ac:dyDescent="0.3">
      <c r="A155" s="54"/>
      <c r="B155" s="4" t="s">
        <v>87</v>
      </c>
      <c r="C155" s="4"/>
      <c r="D155" s="4"/>
      <c r="E155" s="4" t="str">
        <f>B155&amp;" );"</f>
        <v>PRIMARY KEY(COURSE_ID,USER_ID) );</v>
      </c>
      <c r="F155" s="4"/>
      <c r="G155" s="4"/>
    </row>
    <row r="156" spans="1:7" x14ac:dyDescent="0.3">
      <c r="A156" s="54"/>
      <c r="B156" s="6"/>
      <c r="C156" s="6"/>
      <c r="D156" s="6"/>
      <c r="E156" s="14" t="s">
        <v>841</v>
      </c>
      <c r="F156" s="27"/>
      <c r="G156" s="27"/>
    </row>
    <row r="157" spans="1:7" x14ac:dyDescent="0.3">
      <c r="A157" s="54"/>
      <c r="B157" s="6"/>
      <c r="C157" s="6"/>
      <c r="D157" s="6"/>
      <c r="E157" s="14"/>
      <c r="F157" s="31"/>
      <c r="G157" s="31"/>
    </row>
    <row r="158" spans="1:7" x14ac:dyDescent="0.3">
      <c r="A158" s="54"/>
      <c r="B158" s="6"/>
      <c r="C158" s="6"/>
      <c r="D158" s="6"/>
      <c r="E158" s="6"/>
      <c r="F158" s="27"/>
      <c r="G158" s="27"/>
    </row>
    <row r="159" spans="1:7" s="1" customFormat="1" x14ac:dyDescent="0.3">
      <c r="A159" s="65" t="s">
        <v>689</v>
      </c>
      <c r="B159" s="2" t="s">
        <v>936</v>
      </c>
      <c r="C159" s="2"/>
      <c r="D159" s="14" t="s">
        <v>678</v>
      </c>
      <c r="E159" s="14" t="str">
        <f>"CREATE TABLE "&amp;B159&amp;" ( "</f>
        <v xml:space="preserve">CREATE TABLE COURSE_EVAL ( </v>
      </c>
      <c r="F159" s="2"/>
      <c r="G159" s="2"/>
    </row>
    <row r="160" spans="1:7" s="1" customFormat="1" x14ac:dyDescent="0.3">
      <c r="A160" s="66"/>
      <c r="B160" s="2" t="s">
        <v>38</v>
      </c>
      <c r="C160" s="2" t="s">
        <v>79</v>
      </c>
      <c r="D160" s="2" t="s">
        <v>37</v>
      </c>
      <c r="E160" s="2" t="str">
        <f t="shared" ref="E160:E176" si="13">B160&amp;" "&amp;C160&amp;", "</f>
        <v xml:space="preserve">COURSE_ID INT, </v>
      </c>
      <c r="F160" s="2"/>
      <c r="G160" s="2"/>
    </row>
    <row r="161" spans="1:7" s="1" customFormat="1" x14ac:dyDescent="0.3">
      <c r="A161" s="66"/>
      <c r="B161" s="2" t="s">
        <v>36</v>
      </c>
      <c r="C161" s="2" t="s">
        <v>75</v>
      </c>
      <c r="D161" s="2" t="s">
        <v>35</v>
      </c>
      <c r="E161" s="2" t="str">
        <f t="shared" si="13"/>
        <v xml:space="preserve">USER_ID VARCHAR(15), </v>
      </c>
      <c r="F161" s="2"/>
      <c r="G161" s="2"/>
    </row>
    <row r="162" spans="1:7" s="1" customFormat="1" x14ac:dyDescent="0.3">
      <c r="A162" s="66"/>
      <c r="B162" s="2" t="s">
        <v>89</v>
      </c>
      <c r="C162" s="2" t="s">
        <v>80</v>
      </c>
      <c r="D162" s="2" t="s">
        <v>23</v>
      </c>
      <c r="E162" s="2" t="str">
        <f t="shared" si="13"/>
        <v xml:space="preserve">REPORT INT, </v>
      </c>
      <c r="F162" s="2"/>
      <c r="G162" s="2"/>
    </row>
    <row r="163" spans="1:7" s="1" customFormat="1" x14ac:dyDescent="0.3">
      <c r="A163" s="66"/>
      <c r="B163" s="2" t="s">
        <v>90</v>
      </c>
      <c r="C163" s="2" t="s">
        <v>80</v>
      </c>
      <c r="D163" s="2" t="s">
        <v>24</v>
      </c>
      <c r="E163" s="2" t="str">
        <f t="shared" si="13"/>
        <v xml:space="preserve">EXAM INT, </v>
      </c>
      <c r="F163" s="2"/>
      <c r="G163" s="2"/>
    </row>
    <row r="164" spans="1:7" s="1" customFormat="1" x14ac:dyDescent="0.3">
      <c r="A164" s="66"/>
      <c r="B164" s="2" t="s">
        <v>91</v>
      </c>
      <c r="C164" s="2" t="s">
        <v>80</v>
      </c>
      <c r="D164" s="2" t="s">
        <v>25</v>
      </c>
      <c r="E164" s="2" t="str">
        <f t="shared" si="13"/>
        <v xml:space="preserve">DISCUSSION INT, </v>
      </c>
      <c r="F164" s="2"/>
      <c r="G164" s="2"/>
    </row>
    <row r="165" spans="1:7" s="1" customFormat="1" x14ac:dyDescent="0.3">
      <c r="A165" s="66"/>
      <c r="B165" s="2" t="s">
        <v>92</v>
      </c>
      <c r="C165" s="2" t="s">
        <v>80</v>
      </c>
      <c r="D165" s="2" t="s">
        <v>26</v>
      </c>
      <c r="E165" s="2" t="str">
        <f t="shared" si="13"/>
        <v xml:space="preserve">PROGRESS INT, </v>
      </c>
      <c r="F165" s="2"/>
      <c r="G165" s="2"/>
    </row>
    <row r="166" spans="1:7" s="1" customFormat="1" x14ac:dyDescent="0.3">
      <c r="A166" s="66"/>
      <c r="B166" s="2" t="s">
        <v>88</v>
      </c>
      <c r="C166" s="2" t="s">
        <v>80</v>
      </c>
      <c r="D166" s="2" t="s">
        <v>42</v>
      </c>
      <c r="E166" s="2" t="str">
        <f t="shared" si="13"/>
        <v xml:space="preserve">TOTAL INT, </v>
      </c>
      <c r="F166" s="2"/>
      <c r="G166" s="2"/>
    </row>
    <row r="167" spans="1:7" s="1" customFormat="1" x14ac:dyDescent="0.3">
      <c r="A167" s="66"/>
      <c r="B167" s="2" t="s">
        <v>176</v>
      </c>
      <c r="C167" s="2" t="s">
        <v>79</v>
      </c>
      <c r="D167" s="2" t="s">
        <v>178</v>
      </c>
      <c r="E167" s="2" t="str">
        <f t="shared" si="13"/>
        <v xml:space="preserve">LAST_WEEK INT, </v>
      </c>
      <c r="F167" s="2"/>
      <c r="G167" s="2"/>
    </row>
    <row r="168" spans="1:7" s="1" customFormat="1" x14ac:dyDescent="0.3">
      <c r="A168" s="66"/>
      <c r="B168" s="2" t="s">
        <v>177</v>
      </c>
      <c r="C168" s="2" t="s">
        <v>79</v>
      </c>
      <c r="D168" s="2" t="s">
        <v>179</v>
      </c>
      <c r="E168" s="2" t="str">
        <f t="shared" si="13"/>
        <v xml:space="preserve">LAST_PAGE INT, </v>
      </c>
      <c r="F168" s="2"/>
      <c r="G168" s="2"/>
    </row>
    <row r="169" spans="1:7" s="1" customFormat="1" x14ac:dyDescent="0.3">
      <c r="A169" s="66"/>
      <c r="B169" s="2" t="s">
        <v>668</v>
      </c>
      <c r="C169" s="2" t="s">
        <v>78</v>
      </c>
      <c r="D169" s="2" t="s">
        <v>670</v>
      </c>
      <c r="E169" s="2" t="str">
        <f t="shared" si="13"/>
        <v xml:space="preserve">E_FROM_DATE DATETIME, </v>
      </c>
      <c r="F169" s="2"/>
      <c r="G169" s="2"/>
    </row>
    <row r="170" spans="1:7" s="1" customFormat="1" x14ac:dyDescent="0.3">
      <c r="A170" s="66"/>
      <c r="B170" s="2" t="s">
        <v>669</v>
      </c>
      <c r="C170" s="2" t="s">
        <v>78</v>
      </c>
      <c r="D170" s="2" t="s">
        <v>671</v>
      </c>
      <c r="E170" s="2" t="str">
        <f t="shared" si="13"/>
        <v xml:space="preserve">E_TO_DATE DATETIME, </v>
      </c>
      <c r="F170" s="2"/>
      <c r="G170" s="2"/>
    </row>
    <row r="171" spans="1:7" s="1" customFormat="1" x14ac:dyDescent="0.3">
      <c r="A171" s="66"/>
      <c r="B171" s="2" t="s">
        <v>935</v>
      </c>
      <c r="C171" s="2" t="s">
        <v>637</v>
      </c>
      <c r="D171" s="2" t="s">
        <v>672</v>
      </c>
      <c r="E171" s="2" t="str">
        <f t="shared" si="13"/>
        <v xml:space="preserve">EXAM_YN CHAR(1) DEFAULT 'N', </v>
      </c>
      <c r="F171" s="2"/>
      <c r="G171" s="2"/>
    </row>
    <row r="172" spans="1:7" s="1" customFormat="1" x14ac:dyDescent="0.3">
      <c r="A172" s="66"/>
      <c r="B172" s="2" t="s">
        <v>941</v>
      </c>
      <c r="C172" s="2" t="s">
        <v>666</v>
      </c>
      <c r="D172" s="2" t="s">
        <v>667</v>
      </c>
      <c r="E172" s="2" t="str">
        <f t="shared" si="13"/>
        <v xml:space="preserve">COMPLETE_YN CHAR(1) DEFAULT 'N', </v>
      </c>
      <c r="F172" s="2"/>
      <c r="G172" s="2"/>
    </row>
    <row r="173" spans="1:7" s="1" customFormat="1" x14ac:dyDescent="0.3">
      <c r="A173" s="66"/>
      <c r="B173" s="2" t="s">
        <v>67</v>
      </c>
      <c r="C173" s="2" t="s">
        <v>78</v>
      </c>
      <c r="D173" s="2" t="s">
        <v>71</v>
      </c>
      <c r="E173" s="2" t="str">
        <f t="shared" si="13"/>
        <v xml:space="preserve">CREATE_DATE DATETIME, </v>
      </c>
      <c r="F173" s="2"/>
      <c r="G173" s="2"/>
    </row>
    <row r="174" spans="1:7" s="1" customFormat="1" x14ac:dyDescent="0.3">
      <c r="A174" s="66"/>
      <c r="B174" s="2" t="s">
        <v>69</v>
      </c>
      <c r="C174" s="2" t="s">
        <v>75</v>
      </c>
      <c r="D174" s="2" t="s">
        <v>72</v>
      </c>
      <c r="E174" s="2" t="str">
        <f t="shared" si="13"/>
        <v xml:space="preserve">CREATE_USER VARCHAR(15), </v>
      </c>
      <c r="F174" s="2"/>
      <c r="G174" s="2"/>
    </row>
    <row r="175" spans="1:7" s="1" customFormat="1" x14ac:dyDescent="0.3">
      <c r="A175" s="66"/>
      <c r="B175" s="2" t="s">
        <v>68</v>
      </c>
      <c r="C175" s="2" t="s">
        <v>78</v>
      </c>
      <c r="D175" s="2" t="s">
        <v>73</v>
      </c>
      <c r="E175" s="2" t="str">
        <f t="shared" si="13"/>
        <v xml:space="preserve">UPDATE_DATE DATETIME, </v>
      </c>
      <c r="F175" s="2"/>
      <c r="G175" s="2"/>
    </row>
    <row r="176" spans="1:7" s="1" customFormat="1" x14ac:dyDescent="0.3">
      <c r="A176" s="66"/>
      <c r="B176" s="2" t="s">
        <v>70</v>
      </c>
      <c r="C176" s="2" t="s">
        <v>75</v>
      </c>
      <c r="D176" s="2" t="s">
        <v>74</v>
      </c>
      <c r="E176" s="2" t="str">
        <f t="shared" si="13"/>
        <v xml:space="preserve">UPDATE_USER VARCHAR(15), </v>
      </c>
      <c r="F176" s="2"/>
      <c r="G176" s="2"/>
    </row>
    <row r="177" spans="1:7" s="1" customFormat="1" x14ac:dyDescent="0.3">
      <c r="A177" s="66"/>
      <c r="B177" s="2" t="s">
        <v>87</v>
      </c>
      <c r="C177" s="2"/>
      <c r="D177" s="2"/>
      <c r="E177" s="2" t="str">
        <f>B177&amp;" );"</f>
        <v>PRIMARY KEY(COURSE_ID,USER_ID) );</v>
      </c>
      <c r="F177" s="2"/>
      <c r="G177" s="2"/>
    </row>
    <row r="178" spans="1:7" s="1" customFormat="1" x14ac:dyDescent="0.3">
      <c r="A178" s="66"/>
      <c r="B178" s="2"/>
      <c r="C178" s="2"/>
      <c r="D178" s="2"/>
      <c r="E178" s="2"/>
      <c r="F178" s="2"/>
      <c r="G178" s="2"/>
    </row>
    <row r="179" spans="1:7" s="1" customFormat="1" x14ac:dyDescent="0.3">
      <c r="A179" s="66"/>
      <c r="B179" s="2"/>
      <c r="C179" s="2"/>
      <c r="D179" s="2"/>
      <c r="E179" s="2"/>
      <c r="F179" s="2"/>
      <c r="G179" s="2"/>
    </row>
    <row r="180" spans="1:7" s="1" customFormat="1" x14ac:dyDescent="0.3">
      <c r="A180" s="65" t="s">
        <v>688</v>
      </c>
      <c r="B180" s="2" t="s">
        <v>915</v>
      </c>
      <c r="C180" s="2"/>
      <c r="D180" s="14" t="s">
        <v>678</v>
      </c>
      <c r="E180" s="14" t="str">
        <f>"CREATE TABLE "&amp;B180&amp;" ( "</f>
        <v xml:space="preserve">CREATE TABLE COURSE_WEEK ( </v>
      </c>
      <c r="F180" s="2"/>
      <c r="G180" s="2"/>
    </row>
    <row r="181" spans="1:7" s="1" customFormat="1" x14ac:dyDescent="0.3">
      <c r="A181" s="66"/>
      <c r="B181" s="2" t="s">
        <v>38</v>
      </c>
      <c r="C181" s="2" t="s">
        <v>79</v>
      </c>
      <c r="D181" s="2" t="s">
        <v>37</v>
      </c>
      <c r="E181" s="2" t="str">
        <f t="shared" ref="E181:E186" si="14">B181&amp;" "&amp;C181&amp;", "</f>
        <v xml:space="preserve">COURSE_ID INT, </v>
      </c>
      <c r="F181" s="2"/>
      <c r="G181" s="2"/>
    </row>
    <row r="182" spans="1:7" s="1" customFormat="1" x14ac:dyDescent="0.3">
      <c r="A182" s="66"/>
      <c r="B182" s="2" t="s">
        <v>36</v>
      </c>
      <c r="C182" s="2" t="s">
        <v>75</v>
      </c>
      <c r="D182" s="2" t="s">
        <v>898</v>
      </c>
      <c r="E182" s="2" t="str">
        <f t="shared" si="14"/>
        <v xml:space="preserve">USER_ID VARCHAR(15), </v>
      </c>
      <c r="F182" s="2"/>
      <c r="G182" s="2"/>
    </row>
    <row r="183" spans="1:7" s="1" customFormat="1" x14ac:dyDescent="0.3">
      <c r="A183" s="66"/>
      <c r="B183" s="2" t="s">
        <v>17</v>
      </c>
      <c r="C183" s="2" t="s">
        <v>80</v>
      </c>
      <c r="D183" s="2" t="s">
        <v>14</v>
      </c>
      <c r="E183" s="2" t="str">
        <f t="shared" si="14"/>
        <v xml:space="preserve">WEEK INT, </v>
      </c>
      <c r="F183" s="2"/>
      <c r="G183" s="2"/>
    </row>
    <row r="184" spans="1:7" s="1" customFormat="1" x14ac:dyDescent="0.3">
      <c r="A184" s="66"/>
      <c r="B184" s="2" t="s">
        <v>93</v>
      </c>
      <c r="C184" s="2" t="s">
        <v>80</v>
      </c>
      <c r="D184" s="2" t="s">
        <v>39</v>
      </c>
      <c r="E184" s="2" t="str">
        <f t="shared" si="14"/>
        <v xml:space="preserve">PROGRESS_RATE INT, </v>
      </c>
      <c r="F184" s="2"/>
      <c r="G184" s="2"/>
    </row>
    <row r="185" spans="1:7" s="1" customFormat="1" x14ac:dyDescent="0.3">
      <c r="A185" s="66"/>
      <c r="B185" s="2" t="s">
        <v>106</v>
      </c>
      <c r="C185" s="2" t="s">
        <v>78</v>
      </c>
      <c r="D185" s="2" t="s">
        <v>40</v>
      </c>
      <c r="E185" s="2" t="str">
        <f t="shared" si="14"/>
        <v xml:space="preserve">STUDY_START DATETIME, </v>
      </c>
      <c r="F185" s="2"/>
      <c r="G185" s="2"/>
    </row>
    <row r="186" spans="1:7" s="1" customFormat="1" x14ac:dyDescent="0.3">
      <c r="A186" s="66"/>
      <c r="B186" s="2" t="s">
        <v>107</v>
      </c>
      <c r="C186" s="2" t="s">
        <v>78</v>
      </c>
      <c r="D186" s="2" t="s">
        <v>41</v>
      </c>
      <c r="E186" s="2" t="str">
        <f t="shared" si="14"/>
        <v xml:space="preserve">STUDY_END DATETIME, </v>
      </c>
      <c r="F186" s="2"/>
      <c r="G186" s="2"/>
    </row>
    <row r="187" spans="1:7" s="1" customFormat="1" x14ac:dyDescent="0.3">
      <c r="A187" s="66"/>
      <c r="B187" s="2" t="s">
        <v>94</v>
      </c>
      <c r="C187" s="2"/>
      <c r="D187" s="2"/>
      <c r="E187" s="2" t="str">
        <f>B187&amp;" );"</f>
        <v>PRIMARY KEY(COURSE_ID,USER_ID,WEEK) );</v>
      </c>
      <c r="F187" s="2"/>
      <c r="G187" s="2"/>
    </row>
    <row r="188" spans="1:7" s="1" customFormat="1" x14ac:dyDescent="0.3">
      <c r="A188" s="66"/>
      <c r="B188" s="2"/>
      <c r="C188" s="2"/>
      <c r="D188" s="2"/>
      <c r="E188" s="2"/>
      <c r="F188" s="2"/>
      <c r="G188" s="2"/>
    </row>
    <row r="189" spans="1:7" s="1" customFormat="1" ht="15.75" customHeight="1" x14ac:dyDescent="0.3">
      <c r="A189" s="66"/>
      <c r="B189" s="2"/>
      <c r="C189" s="2"/>
      <c r="D189" s="2"/>
      <c r="E189" s="2"/>
      <c r="F189" s="2"/>
      <c r="G189" s="2"/>
    </row>
    <row r="190" spans="1:7" s="1" customFormat="1" x14ac:dyDescent="0.3">
      <c r="A190" s="65" t="s">
        <v>687</v>
      </c>
      <c r="B190" s="2" t="s">
        <v>180</v>
      </c>
      <c r="C190" s="2"/>
      <c r="D190" s="14" t="s">
        <v>678</v>
      </c>
      <c r="E190" s="14" t="str">
        <f>"CREATE TABLE "&amp;B190&amp;" ( "</f>
        <v xml:space="preserve">CREATE TABLE COURSE_WEEK_PAGE ( </v>
      </c>
      <c r="F190" s="2"/>
      <c r="G190" s="2"/>
    </row>
    <row r="191" spans="1:7" s="1" customFormat="1" x14ac:dyDescent="0.3">
      <c r="A191" s="66"/>
      <c r="B191" s="2" t="s">
        <v>38</v>
      </c>
      <c r="C191" s="2" t="s">
        <v>79</v>
      </c>
      <c r="D191" s="2" t="s">
        <v>37</v>
      </c>
      <c r="E191" s="2" t="str">
        <f t="shared" ref="E191:E196" si="15">B191&amp;" "&amp;C191&amp;", "</f>
        <v xml:space="preserve">COURSE_ID INT, </v>
      </c>
      <c r="F191" s="2"/>
      <c r="G191" s="2"/>
    </row>
    <row r="192" spans="1:7" s="1" customFormat="1" x14ac:dyDescent="0.3">
      <c r="A192" s="66"/>
      <c r="B192" s="2" t="s">
        <v>36</v>
      </c>
      <c r="C192" s="2" t="s">
        <v>75</v>
      </c>
      <c r="D192" s="2" t="s">
        <v>35</v>
      </c>
      <c r="E192" s="2" t="str">
        <f t="shared" si="15"/>
        <v xml:space="preserve">USER_ID VARCHAR(15), </v>
      </c>
      <c r="F192" s="2"/>
      <c r="G192" s="2"/>
    </row>
    <row r="193" spans="1:16" s="1" customFormat="1" x14ac:dyDescent="0.3">
      <c r="A193" s="66"/>
      <c r="B193" s="2" t="s">
        <v>17</v>
      </c>
      <c r="C193" s="2" t="s">
        <v>79</v>
      </c>
      <c r="D193" s="2" t="s">
        <v>14</v>
      </c>
      <c r="E193" s="2" t="str">
        <f t="shared" si="15"/>
        <v xml:space="preserve">WEEK INT, </v>
      </c>
      <c r="F193" s="2"/>
      <c r="G193" s="2"/>
    </row>
    <row r="194" spans="1:16" s="1" customFormat="1" x14ac:dyDescent="0.3">
      <c r="A194" s="66"/>
      <c r="B194" s="2" t="s">
        <v>174</v>
      </c>
      <c r="C194" s="2" t="s">
        <v>79</v>
      </c>
      <c r="D194" s="2" t="s">
        <v>173</v>
      </c>
      <c r="E194" s="2" t="str">
        <f t="shared" si="15"/>
        <v xml:space="preserve">PAGE INT, </v>
      </c>
      <c r="F194" s="2"/>
      <c r="G194" s="2"/>
    </row>
    <row r="195" spans="1:16" s="1" customFormat="1" x14ac:dyDescent="0.3">
      <c r="A195" s="66"/>
      <c r="B195" s="2" t="s">
        <v>106</v>
      </c>
      <c r="C195" s="2" t="s">
        <v>78</v>
      </c>
      <c r="D195" s="2" t="s">
        <v>40</v>
      </c>
      <c r="E195" s="2" t="str">
        <f t="shared" si="15"/>
        <v xml:space="preserve">STUDY_START DATETIME, </v>
      </c>
      <c r="F195" s="2"/>
      <c r="G195" s="2"/>
    </row>
    <row r="196" spans="1:16" s="1" customFormat="1" x14ac:dyDescent="0.3">
      <c r="A196" s="66"/>
      <c r="B196" s="2" t="s">
        <v>107</v>
      </c>
      <c r="C196" s="2" t="s">
        <v>78</v>
      </c>
      <c r="D196" s="2" t="s">
        <v>41</v>
      </c>
      <c r="E196" s="2" t="str">
        <f t="shared" si="15"/>
        <v xml:space="preserve">STUDY_END DATETIME, </v>
      </c>
      <c r="F196" s="2"/>
      <c r="G196" s="2"/>
    </row>
    <row r="197" spans="1:16" s="1" customFormat="1" x14ac:dyDescent="0.3">
      <c r="A197" s="66"/>
      <c r="B197" s="2" t="s">
        <v>181</v>
      </c>
      <c r="C197" s="2"/>
      <c r="D197" s="2"/>
      <c r="E197" s="2" t="str">
        <f>B197&amp;" );"</f>
        <v>PRIMARY KEY(COURSE_ID,USER_ID,WEEK,PAGE) );</v>
      </c>
      <c r="F197" s="2"/>
      <c r="G197" s="2"/>
    </row>
    <row r="198" spans="1:16" s="1" customFormat="1" x14ac:dyDescent="0.3">
      <c r="A198" s="66"/>
      <c r="B198" s="2"/>
      <c r="C198" s="2"/>
      <c r="D198" s="2"/>
      <c r="E198" s="2"/>
      <c r="F198" s="2"/>
      <c r="G198" s="2"/>
    </row>
    <row r="199" spans="1:16" s="1" customFormat="1" x14ac:dyDescent="0.3">
      <c r="A199" s="66"/>
      <c r="B199" s="2"/>
      <c r="C199" s="2"/>
      <c r="D199" s="2"/>
      <c r="E199" s="2"/>
      <c r="F199" s="2"/>
      <c r="G199" s="2"/>
    </row>
    <row r="200" spans="1:16" s="1" customFormat="1" x14ac:dyDescent="0.3">
      <c r="A200" s="47" t="s">
        <v>686</v>
      </c>
      <c r="B200" s="12" t="s">
        <v>651</v>
      </c>
      <c r="C200" s="12"/>
      <c r="D200" s="14" t="s">
        <v>678</v>
      </c>
      <c r="E200" s="14" t="str">
        <f>"CREATE TABLE "&amp;B200&amp;" ( "</f>
        <v xml:space="preserve">CREATE TABLE APPROVAL ( </v>
      </c>
      <c r="F200" s="12"/>
      <c r="G200" s="20"/>
      <c r="P200" s="15"/>
    </row>
    <row r="201" spans="1:16" s="1" customFormat="1" x14ac:dyDescent="0.3">
      <c r="A201" s="48"/>
      <c r="B201" s="12" t="s">
        <v>652</v>
      </c>
      <c r="C201" s="14" t="s">
        <v>952</v>
      </c>
      <c r="D201" s="12" t="s">
        <v>639</v>
      </c>
      <c r="E201" s="20" t="str">
        <f t="shared" ref="E201:E219" si="16">B201&amp;" "&amp;C201&amp;", "</f>
        <v xml:space="preserve">APPROVAL_ID VARCHAR(30), </v>
      </c>
      <c r="F201" s="12"/>
      <c r="G201" s="20"/>
      <c r="P201" s="15"/>
    </row>
    <row r="202" spans="1:16" s="1" customFormat="1" x14ac:dyDescent="0.3">
      <c r="A202" s="48"/>
      <c r="B202" s="2" t="s">
        <v>36</v>
      </c>
      <c r="C202" s="2" t="s">
        <v>75</v>
      </c>
      <c r="D202" s="2" t="s">
        <v>835</v>
      </c>
      <c r="E202" s="2" t="str">
        <f t="shared" si="16"/>
        <v xml:space="preserve">USER_ID VARCHAR(15), </v>
      </c>
      <c r="F202" s="12"/>
      <c r="G202" s="20"/>
      <c r="P202" s="15"/>
    </row>
    <row r="203" spans="1:16" s="1" customFormat="1" x14ac:dyDescent="0.3">
      <c r="A203" s="48"/>
      <c r="B203" s="14" t="s">
        <v>837</v>
      </c>
      <c r="C203" s="14" t="s">
        <v>838</v>
      </c>
      <c r="D203" s="14" t="s">
        <v>839</v>
      </c>
      <c r="E203" s="14" t="str">
        <f t="shared" si="16"/>
        <v xml:space="preserve">KIND CHAR(1) DEFAULT 'U', </v>
      </c>
      <c r="F203" s="12" t="s">
        <v>840</v>
      </c>
      <c r="G203" s="20"/>
      <c r="P203" s="15"/>
    </row>
    <row r="204" spans="1:16" s="1" customFormat="1" ht="48" x14ac:dyDescent="0.3">
      <c r="A204" s="48"/>
      <c r="B204" s="14" t="s">
        <v>647</v>
      </c>
      <c r="C204" s="14" t="s">
        <v>77</v>
      </c>
      <c r="D204" s="21" t="s">
        <v>405</v>
      </c>
      <c r="E204" s="14" t="str">
        <f t="shared" si="16"/>
        <v xml:space="preserve">STATUS CHAR(1), </v>
      </c>
      <c r="F204" s="21" t="s">
        <v>1011</v>
      </c>
      <c r="G204" s="20"/>
      <c r="P204" s="15"/>
    </row>
    <row r="205" spans="1:16" s="1" customFormat="1" x14ac:dyDescent="0.3">
      <c r="A205" s="48"/>
      <c r="B205" s="14" t="s">
        <v>641</v>
      </c>
      <c r="C205" s="14" t="s">
        <v>509</v>
      </c>
      <c r="D205" s="14" t="s">
        <v>642</v>
      </c>
      <c r="E205" s="14" t="str">
        <f t="shared" si="16"/>
        <v xml:space="preserve">TOTAL_COST INT DEFAULT 0, </v>
      </c>
      <c r="F205" s="12"/>
      <c r="G205" s="20"/>
      <c r="P205" s="15"/>
    </row>
    <row r="206" spans="1:16" s="1" customFormat="1" x14ac:dyDescent="0.3">
      <c r="A206" s="48"/>
      <c r="B206" s="14" t="s">
        <v>576</v>
      </c>
      <c r="C206" s="14" t="s">
        <v>509</v>
      </c>
      <c r="D206" s="14" t="s">
        <v>577</v>
      </c>
      <c r="E206" s="14" t="str">
        <f t="shared" si="16"/>
        <v xml:space="preserve">PAYMENT_POINT INT DEFAULT 0, </v>
      </c>
      <c r="F206" s="12"/>
      <c r="G206" s="20"/>
      <c r="P206" s="15"/>
    </row>
    <row r="207" spans="1:16" s="1" customFormat="1" x14ac:dyDescent="0.3">
      <c r="A207" s="48"/>
      <c r="B207" s="14" t="s">
        <v>493</v>
      </c>
      <c r="C207" s="14" t="s">
        <v>509</v>
      </c>
      <c r="D207" s="14" t="s">
        <v>491</v>
      </c>
      <c r="E207" s="14" t="str">
        <f t="shared" si="16"/>
        <v xml:space="preserve">PAYMENT_COST INT DEFAULT 0, </v>
      </c>
      <c r="F207" s="12"/>
      <c r="G207" s="20"/>
      <c r="P207" s="15"/>
    </row>
    <row r="208" spans="1:16" s="1" customFormat="1" x14ac:dyDescent="0.3">
      <c r="A208" s="48"/>
      <c r="B208" s="14" t="s">
        <v>648</v>
      </c>
      <c r="C208" s="14" t="s">
        <v>495</v>
      </c>
      <c r="D208" s="14" t="s">
        <v>490</v>
      </c>
      <c r="E208" s="14" t="str">
        <f t="shared" si="16"/>
        <v xml:space="preserve">PAYMENT_KIND VARCHAR(20), </v>
      </c>
      <c r="F208" s="12" t="s">
        <v>645</v>
      </c>
      <c r="G208" s="12"/>
      <c r="P208" s="15"/>
    </row>
    <row r="209" spans="1:16" s="1" customFormat="1" x14ac:dyDescent="0.3">
      <c r="A209" s="48"/>
      <c r="B209" s="14" t="s">
        <v>649</v>
      </c>
      <c r="C209" s="14" t="s">
        <v>495</v>
      </c>
      <c r="D209" s="14" t="s">
        <v>492</v>
      </c>
      <c r="E209" s="14" t="str">
        <f t="shared" si="16"/>
        <v xml:space="preserve">PAYMENT_BANK VARCHAR(20), </v>
      </c>
      <c r="F209" s="12"/>
      <c r="G209" s="12"/>
      <c r="P209" s="15"/>
    </row>
    <row r="210" spans="1:16" s="1" customFormat="1" x14ac:dyDescent="0.3">
      <c r="A210" s="48"/>
      <c r="B210" s="14" t="s">
        <v>504</v>
      </c>
      <c r="C210" s="14" t="s">
        <v>78</v>
      </c>
      <c r="D210" s="14" t="s">
        <v>836</v>
      </c>
      <c r="E210" s="14" t="str">
        <f t="shared" si="16"/>
        <v xml:space="preserve">PAYMENT_DATE DATETIME, </v>
      </c>
      <c r="F210" s="12"/>
      <c r="G210" s="12"/>
      <c r="P210" s="15"/>
    </row>
    <row r="211" spans="1:16" s="1" customFormat="1" x14ac:dyDescent="0.3">
      <c r="A211" s="48"/>
      <c r="B211" s="14" t="s">
        <v>643</v>
      </c>
      <c r="C211" s="14" t="s">
        <v>85</v>
      </c>
      <c r="D211" s="14" t="s">
        <v>644</v>
      </c>
      <c r="E211" s="14" t="str">
        <f t="shared" si="16"/>
        <v xml:space="preserve">REFUND_KIND VARCHAR(20), </v>
      </c>
      <c r="F211" s="12" t="s">
        <v>654</v>
      </c>
      <c r="G211" s="12"/>
      <c r="P211" s="15"/>
    </row>
    <row r="212" spans="1:16" s="1" customFormat="1" x14ac:dyDescent="0.3">
      <c r="A212" s="48"/>
      <c r="B212" s="14" t="s">
        <v>505</v>
      </c>
      <c r="C212" s="14" t="s">
        <v>591</v>
      </c>
      <c r="D212" s="14" t="s">
        <v>506</v>
      </c>
      <c r="E212" s="14" t="str">
        <f t="shared" si="16"/>
        <v xml:space="preserve">REFUND_COST INT DEFAULT 0, </v>
      </c>
      <c r="F212" s="12"/>
      <c r="G212" s="12"/>
      <c r="P212" s="15"/>
    </row>
    <row r="213" spans="1:16" s="1" customFormat="1" x14ac:dyDescent="0.3">
      <c r="A213" s="48"/>
      <c r="B213" s="14" t="s">
        <v>496</v>
      </c>
      <c r="C213" s="14" t="s">
        <v>495</v>
      </c>
      <c r="D213" s="14" t="s">
        <v>498</v>
      </c>
      <c r="E213" s="14" t="str">
        <f t="shared" si="16"/>
        <v xml:space="preserve">REFUND_BANK VARCHAR(20), </v>
      </c>
      <c r="F213" s="14"/>
      <c r="G213" s="14"/>
      <c r="P213" s="15"/>
    </row>
    <row r="214" spans="1:16" s="1" customFormat="1" x14ac:dyDescent="0.3">
      <c r="A214" s="48"/>
      <c r="B214" s="14" t="s">
        <v>497</v>
      </c>
      <c r="C214" s="14" t="s">
        <v>495</v>
      </c>
      <c r="D214" s="14" t="s">
        <v>499</v>
      </c>
      <c r="E214" s="14" t="str">
        <f t="shared" si="16"/>
        <v xml:space="preserve">REFUND_ACC_NUM VARCHAR(20), </v>
      </c>
      <c r="F214" s="14"/>
      <c r="G214" s="14"/>
      <c r="P214" s="15"/>
    </row>
    <row r="215" spans="1:16" s="1" customFormat="1" x14ac:dyDescent="0.3">
      <c r="A215" s="48"/>
      <c r="B215" s="14" t="s">
        <v>407</v>
      </c>
      <c r="C215" s="14" t="s">
        <v>78</v>
      </c>
      <c r="D215" s="21" t="s">
        <v>406</v>
      </c>
      <c r="E215" s="14" t="str">
        <f t="shared" si="16"/>
        <v xml:space="preserve">REFUND_DATE DATETIME, </v>
      </c>
      <c r="F215" s="14"/>
      <c r="G215" s="14"/>
      <c r="P215" s="15"/>
    </row>
    <row r="216" spans="1:16" s="1" customFormat="1" x14ac:dyDescent="0.3">
      <c r="A216" s="48"/>
      <c r="B216" s="14" t="s">
        <v>118</v>
      </c>
      <c r="C216" s="14" t="s">
        <v>78</v>
      </c>
      <c r="D216" s="14" t="s">
        <v>43</v>
      </c>
      <c r="E216" s="14" t="str">
        <f t="shared" si="16"/>
        <v xml:space="preserve">CREATE_DATE DATETIME, </v>
      </c>
      <c r="F216" s="12"/>
      <c r="G216" s="20"/>
      <c r="P216" s="15"/>
    </row>
    <row r="217" spans="1:16" s="1" customFormat="1" x14ac:dyDescent="0.3">
      <c r="A217" s="48"/>
      <c r="B217" s="14" t="s">
        <v>69</v>
      </c>
      <c r="C217" s="14" t="s">
        <v>75</v>
      </c>
      <c r="D217" s="14" t="s">
        <v>72</v>
      </c>
      <c r="E217" s="14" t="str">
        <f t="shared" si="16"/>
        <v xml:space="preserve">CREATE_USER VARCHAR(15), </v>
      </c>
      <c r="F217" s="12"/>
      <c r="G217" s="20"/>
      <c r="P217" s="15"/>
    </row>
    <row r="218" spans="1:16" s="1" customFormat="1" x14ac:dyDescent="0.3">
      <c r="A218" s="48"/>
      <c r="B218" s="4" t="s">
        <v>68</v>
      </c>
      <c r="C218" s="4" t="s">
        <v>78</v>
      </c>
      <c r="D218" s="4" t="s">
        <v>54</v>
      </c>
      <c r="E218" s="4" t="str">
        <f t="shared" si="16"/>
        <v xml:space="preserve">UPDATE_DATE DATETIME, </v>
      </c>
      <c r="F218" s="12"/>
      <c r="G218" s="20"/>
      <c r="P218" s="15"/>
    </row>
    <row r="219" spans="1:16" s="1" customFormat="1" x14ac:dyDescent="0.3">
      <c r="A219" s="48"/>
      <c r="B219" s="4" t="s">
        <v>70</v>
      </c>
      <c r="C219" s="4" t="s">
        <v>75</v>
      </c>
      <c r="D219" s="4" t="s">
        <v>74</v>
      </c>
      <c r="E219" s="4" t="str">
        <f t="shared" si="16"/>
        <v xml:space="preserve">UPDATE_USER VARCHAR(15), </v>
      </c>
      <c r="F219" s="12"/>
      <c r="G219" s="20"/>
      <c r="P219" s="15"/>
    </row>
    <row r="220" spans="1:16" s="1" customFormat="1" x14ac:dyDescent="0.3">
      <c r="A220" s="48"/>
      <c r="B220" s="14" t="s">
        <v>640</v>
      </c>
      <c r="C220" s="14"/>
      <c r="D220" s="14"/>
      <c r="E220" s="14" t="str">
        <f>B220&amp;" );"</f>
        <v>PRIMARY KEY(APPROVAL_ID) );</v>
      </c>
      <c r="F220" s="12"/>
      <c r="G220" s="20"/>
      <c r="P220" s="15"/>
    </row>
    <row r="221" spans="1:16" x14ac:dyDescent="0.3">
      <c r="A221" s="48"/>
      <c r="B221" s="4"/>
      <c r="C221" s="4"/>
      <c r="D221" s="4"/>
      <c r="E221" s="4"/>
      <c r="F221" s="4"/>
      <c r="G221" s="4"/>
    </row>
    <row r="222" spans="1:16" x14ac:dyDescent="0.3">
      <c r="A222" s="48"/>
      <c r="B222" s="4"/>
      <c r="C222" s="4"/>
      <c r="D222" s="4"/>
      <c r="E222" s="4"/>
      <c r="F222" s="4"/>
      <c r="G222" s="4"/>
    </row>
    <row r="223" spans="1:16" ht="12" customHeight="1" x14ac:dyDescent="0.3">
      <c r="A223" s="51" t="s">
        <v>677</v>
      </c>
      <c r="B223" s="14" t="s">
        <v>657</v>
      </c>
      <c r="C223" s="4"/>
      <c r="D223" s="14" t="s">
        <v>678</v>
      </c>
      <c r="E223" s="14" t="str">
        <f>"CREATE TABLE "&amp;B223&amp;" ( "</f>
        <v xml:space="preserve">CREATE TABLE COST ( </v>
      </c>
      <c r="F223" s="14"/>
      <c r="G223" s="20"/>
    </row>
    <row r="224" spans="1:16" x14ac:dyDescent="0.3">
      <c r="A224" s="51"/>
      <c r="B224" s="4" t="s">
        <v>658</v>
      </c>
      <c r="C224" s="4" t="s">
        <v>103</v>
      </c>
      <c r="D224" s="4" t="s">
        <v>37</v>
      </c>
      <c r="E224" s="4" t="str">
        <f t="shared" ref="E224:E238" si="17">B224&amp;" "&amp;C224&amp;", "</f>
        <v xml:space="preserve">COST_ID INT NOT NULL auto_increment, </v>
      </c>
      <c r="F224" s="4"/>
      <c r="G224" s="4"/>
    </row>
    <row r="225" spans="1:7" x14ac:dyDescent="0.3">
      <c r="A225" s="51"/>
      <c r="B225" s="4" t="s">
        <v>38</v>
      </c>
      <c r="C225" s="4" t="s">
        <v>79</v>
      </c>
      <c r="D225" s="4" t="s">
        <v>37</v>
      </c>
      <c r="E225" s="4" t="str">
        <f t="shared" si="17"/>
        <v xml:space="preserve">COURSE_ID INT, </v>
      </c>
      <c r="F225" s="4"/>
      <c r="G225" s="4"/>
    </row>
    <row r="226" spans="1:7" x14ac:dyDescent="0.3">
      <c r="A226" s="51"/>
      <c r="B226" s="14" t="s">
        <v>507</v>
      </c>
      <c r="C226" s="14" t="s">
        <v>676</v>
      </c>
      <c r="D226" s="14" t="s">
        <v>642</v>
      </c>
      <c r="E226" s="14" t="str">
        <f t="shared" si="17"/>
        <v xml:space="preserve">TOTAL_COST INT DEFAULT 0, </v>
      </c>
      <c r="F226" s="4"/>
      <c r="G226" s="4"/>
    </row>
    <row r="227" spans="1:7" x14ac:dyDescent="0.3">
      <c r="A227" s="51"/>
      <c r="B227" s="14" t="s">
        <v>408</v>
      </c>
      <c r="C227" s="14" t="s">
        <v>676</v>
      </c>
      <c r="D227" s="14" t="s">
        <v>411</v>
      </c>
      <c r="E227" s="14" t="str">
        <f t="shared" si="17"/>
        <v xml:space="preserve">COMPANY_COST INT DEFAULT 0, </v>
      </c>
      <c r="F227" s="14"/>
      <c r="G227" s="14"/>
    </row>
    <row r="228" spans="1:7" x14ac:dyDescent="0.3">
      <c r="A228" s="51"/>
      <c r="B228" s="14" t="s">
        <v>409</v>
      </c>
      <c r="C228" s="14" t="s">
        <v>676</v>
      </c>
      <c r="D228" s="14" t="s">
        <v>412</v>
      </c>
      <c r="E228" s="14" t="str">
        <f t="shared" si="17"/>
        <v xml:space="preserve">TEACHER_COST INT DEFAULT 0, </v>
      </c>
      <c r="F228" s="14"/>
      <c r="G228" s="14"/>
    </row>
    <row r="229" spans="1:7" x14ac:dyDescent="0.3">
      <c r="A229" s="51"/>
      <c r="B229" s="14" t="s">
        <v>410</v>
      </c>
      <c r="C229" s="14" t="s">
        <v>676</v>
      </c>
      <c r="D229" s="14" t="s">
        <v>413</v>
      </c>
      <c r="E229" s="14" t="str">
        <f t="shared" si="17"/>
        <v xml:space="preserve">TUTOR_COST INT DEFAULT 0, </v>
      </c>
      <c r="F229" s="14"/>
      <c r="G229" s="14"/>
    </row>
    <row r="230" spans="1:7" x14ac:dyDescent="0.3">
      <c r="A230" s="51"/>
      <c r="B230" s="14" t="s">
        <v>595</v>
      </c>
      <c r="C230" s="14" t="s">
        <v>85</v>
      </c>
      <c r="D230" s="14" t="s">
        <v>597</v>
      </c>
      <c r="E230" s="14" t="str">
        <f t="shared" si="17"/>
        <v xml:space="preserve">TEACHER_BANK VARCHAR(20), </v>
      </c>
      <c r="F230" s="14"/>
      <c r="G230" s="14"/>
    </row>
    <row r="231" spans="1:7" x14ac:dyDescent="0.3">
      <c r="A231" s="51"/>
      <c r="B231" s="14" t="s">
        <v>596</v>
      </c>
      <c r="C231" s="14" t="s">
        <v>85</v>
      </c>
      <c r="D231" s="14" t="s">
        <v>598</v>
      </c>
      <c r="E231" s="14" t="str">
        <f t="shared" si="17"/>
        <v xml:space="preserve">TEACHER_ACC_NUM VARCHAR(20), </v>
      </c>
      <c r="F231" s="14"/>
      <c r="G231" s="14"/>
    </row>
    <row r="232" spans="1:7" x14ac:dyDescent="0.3">
      <c r="A232" s="51"/>
      <c r="B232" s="14" t="s">
        <v>599</v>
      </c>
      <c r="C232" s="14" t="s">
        <v>85</v>
      </c>
      <c r="D232" s="14" t="s">
        <v>601</v>
      </c>
      <c r="E232" s="14" t="str">
        <f t="shared" si="17"/>
        <v xml:space="preserve">TUTOR_BANK VARCHAR(20), </v>
      </c>
      <c r="F232" s="14"/>
      <c r="G232" s="14"/>
    </row>
    <row r="233" spans="1:7" x14ac:dyDescent="0.3">
      <c r="A233" s="51"/>
      <c r="B233" s="14" t="s">
        <v>600</v>
      </c>
      <c r="C233" s="14" t="s">
        <v>85</v>
      </c>
      <c r="D233" s="14" t="s">
        <v>602</v>
      </c>
      <c r="E233" s="14" t="str">
        <f t="shared" si="17"/>
        <v xml:space="preserve">TUTOR_ACC_NUM VARCHAR(20), </v>
      </c>
      <c r="F233" s="14"/>
      <c r="G233" s="14"/>
    </row>
    <row r="234" spans="1:7" x14ac:dyDescent="0.3">
      <c r="A234" s="51"/>
      <c r="B234" s="14" t="s">
        <v>661</v>
      </c>
      <c r="C234" s="14" t="s">
        <v>84</v>
      </c>
      <c r="D234" s="14" t="s">
        <v>646</v>
      </c>
      <c r="E234" s="14" t="str">
        <f t="shared" si="17"/>
        <v xml:space="preserve">PAYMENT_DATE DATE, </v>
      </c>
      <c r="F234" s="14"/>
      <c r="G234" s="14"/>
    </row>
    <row r="235" spans="1:7" x14ac:dyDescent="0.3">
      <c r="A235" s="51"/>
      <c r="B235" s="14" t="s">
        <v>118</v>
      </c>
      <c r="C235" s="14" t="s">
        <v>78</v>
      </c>
      <c r="D235" s="14" t="s">
        <v>43</v>
      </c>
      <c r="E235" s="14" t="str">
        <f t="shared" si="17"/>
        <v xml:space="preserve">CREATE_DATE DATETIME, </v>
      </c>
      <c r="F235" s="14"/>
      <c r="G235" s="20"/>
    </row>
    <row r="236" spans="1:7" x14ac:dyDescent="0.3">
      <c r="A236" s="51"/>
      <c r="B236" s="14" t="s">
        <v>69</v>
      </c>
      <c r="C236" s="14" t="s">
        <v>75</v>
      </c>
      <c r="D236" s="14" t="s">
        <v>72</v>
      </c>
      <c r="E236" s="14" t="str">
        <f t="shared" si="17"/>
        <v xml:space="preserve">CREATE_USER VARCHAR(15), </v>
      </c>
      <c r="F236" s="14"/>
      <c r="G236" s="20"/>
    </row>
    <row r="237" spans="1:7" x14ac:dyDescent="0.3">
      <c r="A237" s="51"/>
      <c r="B237" s="4" t="s">
        <v>68</v>
      </c>
      <c r="C237" s="4" t="s">
        <v>78</v>
      </c>
      <c r="D237" s="4" t="s">
        <v>54</v>
      </c>
      <c r="E237" s="4" t="str">
        <f t="shared" si="17"/>
        <v xml:space="preserve">UPDATE_DATE DATETIME, </v>
      </c>
      <c r="F237" s="14"/>
      <c r="G237" s="20"/>
    </row>
    <row r="238" spans="1:7" x14ac:dyDescent="0.3">
      <c r="A238" s="51"/>
      <c r="B238" s="4" t="s">
        <v>70</v>
      </c>
      <c r="C238" s="4" t="s">
        <v>75</v>
      </c>
      <c r="D238" s="4" t="s">
        <v>74</v>
      </c>
      <c r="E238" s="4" t="str">
        <f t="shared" si="17"/>
        <v xml:space="preserve">UPDATE_USER VARCHAR(15), </v>
      </c>
      <c r="F238" s="14"/>
      <c r="G238" s="20"/>
    </row>
    <row r="239" spans="1:7" x14ac:dyDescent="0.3">
      <c r="A239" s="51"/>
      <c r="B239" s="14" t="s">
        <v>660</v>
      </c>
      <c r="C239" s="14"/>
      <c r="D239" s="14"/>
      <c r="E239" s="14" t="str">
        <f>B239&amp;" );"</f>
        <v>PRIMARY KEY(COST_ID) );</v>
      </c>
      <c r="F239" s="14"/>
      <c r="G239" s="20"/>
    </row>
    <row r="240" spans="1:7" x14ac:dyDescent="0.3">
      <c r="A240" s="51"/>
      <c r="B240" s="4"/>
      <c r="C240" s="4"/>
      <c r="D240" s="4"/>
      <c r="E240" s="4"/>
      <c r="F240" s="4"/>
      <c r="G240" s="4"/>
    </row>
    <row r="241" spans="1:7" x14ac:dyDescent="0.3">
      <c r="A241" s="51"/>
      <c r="B241" s="4"/>
      <c r="C241" s="4"/>
      <c r="D241" s="4"/>
      <c r="E241" s="4"/>
      <c r="F241" s="4"/>
      <c r="G241" s="4"/>
    </row>
    <row r="242" spans="1:7" x14ac:dyDescent="0.3">
      <c r="A242" s="55" t="s">
        <v>746</v>
      </c>
      <c r="B242" s="14" t="s">
        <v>747</v>
      </c>
      <c r="C242" s="14"/>
      <c r="D242" s="14" t="s">
        <v>748</v>
      </c>
      <c r="E242" s="14" t="str">
        <f>"CREATE TABLE "&amp;B242&amp;" ( "</f>
        <v xml:space="preserve">CREATE TABLE POINT ( </v>
      </c>
      <c r="F242" s="2"/>
      <c r="G242" s="2"/>
    </row>
    <row r="243" spans="1:7" x14ac:dyDescent="0.3">
      <c r="A243" s="56"/>
      <c r="B243" s="14" t="s">
        <v>749</v>
      </c>
      <c r="C243" s="14" t="s">
        <v>750</v>
      </c>
      <c r="D243" s="14" t="s">
        <v>751</v>
      </c>
      <c r="E243" s="14" t="str">
        <f>B243&amp;" "&amp;C243&amp;", "</f>
        <v xml:space="preserve">USER_ID VARCHAR(15), </v>
      </c>
      <c r="F243" s="24"/>
      <c r="G243" s="2"/>
    </row>
    <row r="244" spans="1:7" x14ac:dyDescent="0.3">
      <c r="A244" s="56"/>
      <c r="B244" s="14" t="s">
        <v>752</v>
      </c>
      <c r="C244" s="14" t="s">
        <v>750</v>
      </c>
      <c r="D244" s="14" t="s">
        <v>753</v>
      </c>
      <c r="E244" s="14" t="str">
        <f>B244&amp;" "&amp;C244&amp;", "</f>
        <v xml:space="preserve">KIND VARCHAR(15), </v>
      </c>
      <c r="F244" s="24"/>
      <c r="G244" s="2"/>
    </row>
    <row r="245" spans="1:7" x14ac:dyDescent="0.3">
      <c r="A245" s="56"/>
      <c r="B245" s="14" t="s">
        <v>754</v>
      </c>
      <c r="C245" s="14" t="s">
        <v>755</v>
      </c>
      <c r="D245" s="14" t="s">
        <v>756</v>
      </c>
      <c r="E245" s="14" t="str">
        <f>B245&amp;" "&amp;C245&amp;", "</f>
        <v xml:space="preserve">IN_POINT INT, </v>
      </c>
      <c r="F245" s="24"/>
      <c r="G245" s="2"/>
    </row>
    <row r="246" spans="1:7" x14ac:dyDescent="0.3">
      <c r="A246" s="56"/>
      <c r="B246" s="14" t="s">
        <v>757</v>
      </c>
      <c r="C246" s="14" t="s">
        <v>755</v>
      </c>
      <c r="D246" s="14" t="s">
        <v>758</v>
      </c>
      <c r="E246" s="14" t="str">
        <f>B246&amp;" "&amp;C246&amp;", "</f>
        <v xml:space="preserve">OUT_POINT INT, </v>
      </c>
      <c r="F246" s="24"/>
      <c r="G246" s="2"/>
    </row>
    <row r="247" spans="1:7" x14ac:dyDescent="0.3">
      <c r="A247" s="56"/>
      <c r="B247" s="14" t="s">
        <v>759</v>
      </c>
      <c r="C247" s="14" t="s">
        <v>755</v>
      </c>
      <c r="D247" s="14" t="s">
        <v>760</v>
      </c>
      <c r="E247" s="14" t="str">
        <f>B247&amp;" "&amp;C247&amp;", "</f>
        <v xml:space="preserve">REF_ID INT, </v>
      </c>
      <c r="F247" s="24"/>
      <c r="G247" s="2"/>
    </row>
    <row r="248" spans="1:7" x14ac:dyDescent="0.3">
      <c r="A248" s="56"/>
      <c r="B248" s="14" t="s">
        <v>761</v>
      </c>
      <c r="C248" s="14" t="s">
        <v>762</v>
      </c>
      <c r="D248" s="14" t="s">
        <v>763</v>
      </c>
      <c r="E248" s="14" t="str">
        <f>B248&amp;" "&amp;C248&amp;"); "</f>
        <v xml:space="preserve">CREATE_DATE DATETIME); </v>
      </c>
      <c r="F248" s="24"/>
      <c r="G248" s="2"/>
    </row>
    <row r="249" spans="1:7" x14ac:dyDescent="0.3">
      <c r="A249" s="56"/>
      <c r="B249" s="14"/>
      <c r="C249" s="14"/>
      <c r="D249" s="14"/>
      <c r="E249" s="14" t="s">
        <v>764</v>
      </c>
      <c r="F249" s="24"/>
      <c r="G249" s="2"/>
    </row>
    <row r="250" spans="1:7" x14ac:dyDescent="0.3">
      <c r="A250" s="57"/>
      <c r="B250" s="14"/>
      <c r="C250" s="14"/>
      <c r="D250" s="14"/>
      <c r="E250" s="14"/>
      <c r="F250" s="24"/>
      <c r="G250" s="2"/>
    </row>
    <row r="251" spans="1:7" x14ac:dyDescent="0.3">
      <c r="A251" s="53" t="s">
        <v>693</v>
      </c>
      <c r="B251" s="14" t="s">
        <v>931</v>
      </c>
      <c r="C251" s="14"/>
      <c r="D251" s="14" t="s">
        <v>748</v>
      </c>
      <c r="E251" s="14" t="str">
        <f>"CREATE TABLE "&amp;B251&amp;" ( "</f>
        <v xml:space="preserve">CREATE TABLE QUEST_GROUP ( </v>
      </c>
      <c r="F251" s="4"/>
      <c r="G251" s="4"/>
    </row>
    <row r="252" spans="1:7" x14ac:dyDescent="0.3">
      <c r="A252" s="54"/>
      <c r="B252" s="4" t="s">
        <v>864</v>
      </c>
      <c r="C252" s="4" t="s">
        <v>103</v>
      </c>
      <c r="D252" s="4" t="s">
        <v>569</v>
      </c>
      <c r="E252" s="4" t="str">
        <f t="shared" ref="E252:E258" si="18">B252&amp;" "&amp;C252&amp;", "</f>
        <v xml:space="preserve">QG_ID INT NOT NULL auto_increment, </v>
      </c>
      <c r="F252" s="4"/>
      <c r="G252" s="4"/>
    </row>
    <row r="253" spans="1:7" x14ac:dyDescent="0.3">
      <c r="A253" s="54"/>
      <c r="B253" s="4" t="s">
        <v>567</v>
      </c>
      <c r="C253" s="4" t="s">
        <v>924</v>
      </c>
      <c r="D253" s="4" t="s">
        <v>570</v>
      </c>
      <c r="E253" s="4" t="str">
        <f t="shared" si="18"/>
        <v xml:space="preserve">GROUP_NAME VARCHAR(200), </v>
      </c>
      <c r="F253" s="4"/>
      <c r="G253" s="4"/>
    </row>
    <row r="254" spans="1:7" x14ac:dyDescent="0.3">
      <c r="A254" s="54"/>
      <c r="B254" s="4" t="s">
        <v>568</v>
      </c>
      <c r="C254" s="4" t="s">
        <v>572</v>
      </c>
      <c r="D254" s="4" t="s">
        <v>571</v>
      </c>
      <c r="E254" s="4" t="str">
        <f t="shared" si="18"/>
        <v xml:space="preserve">USE_YN CHAR(1) DEFAULT 'Y', </v>
      </c>
      <c r="F254" s="4"/>
      <c r="G254" s="4"/>
    </row>
    <row r="255" spans="1:7" x14ac:dyDescent="0.3">
      <c r="A255" s="54"/>
      <c r="B255" s="4" t="s">
        <v>916</v>
      </c>
      <c r="C255" s="4" t="s">
        <v>78</v>
      </c>
      <c r="D255" s="4" t="s">
        <v>43</v>
      </c>
      <c r="E255" s="4" t="str">
        <f t="shared" si="18"/>
        <v xml:space="preserve">CREATE_DATE DATETIME, </v>
      </c>
      <c r="F255" s="4"/>
      <c r="G255" s="4"/>
    </row>
    <row r="256" spans="1:7" x14ac:dyDescent="0.3">
      <c r="A256" s="54"/>
      <c r="B256" s="4" t="s">
        <v>69</v>
      </c>
      <c r="C256" s="4" t="s">
        <v>75</v>
      </c>
      <c r="D256" s="4" t="s">
        <v>72</v>
      </c>
      <c r="E256" s="4" t="str">
        <f t="shared" si="18"/>
        <v xml:space="preserve">CREATE_USER VARCHAR(15), </v>
      </c>
      <c r="F256" s="4"/>
      <c r="G256" s="4"/>
    </row>
    <row r="257" spans="1:7" x14ac:dyDescent="0.3">
      <c r="A257" s="54"/>
      <c r="B257" s="4" t="s">
        <v>68</v>
      </c>
      <c r="C257" s="4" t="s">
        <v>78</v>
      </c>
      <c r="D257" s="10" t="s">
        <v>54</v>
      </c>
      <c r="E257" s="4" t="str">
        <f t="shared" si="18"/>
        <v xml:space="preserve">UPDATE_DATE DATETIME, </v>
      </c>
      <c r="F257" s="4"/>
      <c r="G257" s="4"/>
    </row>
    <row r="258" spans="1:7" x14ac:dyDescent="0.3">
      <c r="A258" s="54"/>
      <c r="B258" s="4" t="s">
        <v>70</v>
      </c>
      <c r="C258" s="4" t="s">
        <v>75</v>
      </c>
      <c r="D258" s="10" t="s">
        <v>74</v>
      </c>
      <c r="E258" s="4" t="str">
        <f t="shared" si="18"/>
        <v xml:space="preserve">UPDATE_USER VARCHAR(15), </v>
      </c>
      <c r="F258" s="4"/>
      <c r="G258" s="4"/>
    </row>
    <row r="259" spans="1:7" x14ac:dyDescent="0.3">
      <c r="A259" s="54"/>
      <c r="B259" s="4" t="s">
        <v>865</v>
      </c>
      <c r="C259" s="4"/>
      <c r="D259" s="4"/>
      <c r="E259" s="4" t="str">
        <f>B259&amp;" );"</f>
        <v>PRIMARY KEY(QG_ID) );</v>
      </c>
      <c r="F259" s="4"/>
      <c r="G259" s="4"/>
    </row>
    <row r="260" spans="1:7" x14ac:dyDescent="0.3">
      <c r="A260" s="54"/>
      <c r="B260" s="2"/>
      <c r="C260" s="2"/>
      <c r="D260" s="2"/>
      <c r="E260" s="2"/>
      <c r="F260" s="4"/>
      <c r="G260" s="4"/>
    </row>
    <row r="261" spans="1:7" x14ac:dyDescent="0.3">
      <c r="A261" s="54"/>
      <c r="B261" s="2"/>
      <c r="C261" s="2"/>
      <c r="D261" s="2"/>
      <c r="E261" s="2"/>
      <c r="F261" s="4"/>
      <c r="G261" s="4"/>
    </row>
    <row r="262" spans="1:7" x14ac:dyDescent="0.3">
      <c r="A262" s="53" t="s">
        <v>691</v>
      </c>
      <c r="B262" s="4" t="s">
        <v>917</v>
      </c>
      <c r="C262" s="4"/>
      <c r="D262" s="14" t="s">
        <v>678</v>
      </c>
      <c r="E262" s="14" t="str">
        <f>"CREATE TABLE "&amp;B262&amp;" ( "</f>
        <v xml:space="preserve">CREATE TABLE QUEST ( </v>
      </c>
      <c r="F262" s="4"/>
      <c r="G262" s="4"/>
    </row>
    <row r="263" spans="1:7" x14ac:dyDescent="0.3">
      <c r="A263" s="54"/>
      <c r="B263" s="4" t="s">
        <v>918</v>
      </c>
      <c r="C263" s="4" t="s">
        <v>550</v>
      </c>
      <c r="D263" s="4" t="s">
        <v>569</v>
      </c>
      <c r="E263" s="4" t="str">
        <f t="shared" ref="E263:E274" si="19">B263&amp;" "&amp;C263&amp;", "</f>
        <v xml:space="preserve">QG_ID INT, </v>
      </c>
      <c r="F263" s="4"/>
      <c r="G263" s="4"/>
    </row>
    <row r="264" spans="1:7" x14ac:dyDescent="0.3">
      <c r="A264" s="54"/>
      <c r="B264" s="4" t="s">
        <v>573</v>
      </c>
      <c r="C264" s="4" t="s">
        <v>574</v>
      </c>
      <c r="D264" s="4" t="s">
        <v>692</v>
      </c>
      <c r="E264" s="4" t="str">
        <f t="shared" si="19"/>
        <v xml:space="preserve">SEQ INT, </v>
      </c>
      <c r="F264" s="4"/>
      <c r="G264" s="4"/>
    </row>
    <row r="265" spans="1:7" x14ac:dyDescent="0.3">
      <c r="A265" s="54"/>
      <c r="B265" s="4" t="s">
        <v>543</v>
      </c>
      <c r="C265" s="4" t="s">
        <v>551</v>
      </c>
      <c r="D265" s="10" t="s">
        <v>556</v>
      </c>
      <c r="E265" s="4" t="str">
        <f t="shared" si="19"/>
        <v xml:space="preserve">TYPE CHAR(1), </v>
      </c>
      <c r="F265" s="4"/>
      <c r="G265" s="4"/>
    </row>
    <row r="266" spans="1:7" x14ac:dyDescent="0.3">
      <c r="A266" s="54"/>
      <c r="B266" s="4" t="s">
        <v>542</v>
      </c>
      <c r="C266" s="4" t="s">
        <v>553</v>
      </c>
      <c r="D266" s="10" t="s">
        <v>558</v>
      </c>
      <c r="E266" s="4" t="str">
        <f t="shared" si="19"/>
        <v xml:space="preserve">QUESTION VARCHAR(400), </v>
      </c>
      <c r="F266" s="4"/>
      <c r="G266" s="4"/>
    </row>
    <row r="267" spans="1:7" x14ac:dyDescent="0.3">
      <c r="A267" s="54"/>
      <c r="B267" s="4" t="s">
        <v>544</v>
      </c>
      <c r="C267" s="4" t="s">
        <v>552</v>
      </c>
      <c r="D267" s="10" t="s">
        <v>559</v>
      </c>
      <c r="E267" s="4" t="str">
        <f t="shared" si="19"/>
        <v xml:space="preserve">QA1 VARCHAR(200), </v>
      </c>
      <c r="F267" s="4"/>
      <c r="G267" s="4"/>
    </row>
    <row r="268" spans="1:7" x14ac:dyDescent="0.3">
      <c r="A268" s="54"/>
      <c r="B268" s="4" t="s">
        <v>545</v>
      </c>
      <c r="C268" s="4" t="s">
        <v>552</v>
      </c>
      <c r="D268" s="10" t="s">
        <v>560</v>
      </c>
      <c r="E268" s="4" t="str">
        <f t="shared" si="19"/>
        <v xml:space="preserve">QA2 VARCHAR(200), </v>
      </c>
      <c r="F268" s="4"/>
      <c r="G268" s="4"/>
    </row>
    <row r="269" spans="1:7" x14ac:dyDescent="0.3">
      <c r="A269" s="54"/>
      <c r="B269" s="14" t="s">
        <v>546</v>
      </c>
      <c r="C269" s="4" t="s">
        <v>552</v>
      </c>
      <c r="D269" s="18" t="s">
        <v>561</v>
      </c>
      <c r="E269" s="14" t="str">
        <f t="shared" si="19"/>
        <v xml:space="preserve">QA3 VARCHAR(200), </v>
      </c>
      <c r="F269" s="4"/>
      <c r="G269" s="4"/>
    </row>
    <row r="270" spans="1:7" x14ac:dyDescent="0.3">
      <c r="A270" s="54"/>
      <c r="B270" s="14" t="s">
        <v>547</v>
      </c>
      <c r="C270" s="4" t="s">
        <v>552</v>
      </c>
      <c r="D270" s="18" t="s">
        <v>562</v>
      </c>
      <c r="E270" s="14" t="str">
        <f t="shared" si="19"/>
        <v xml:space="preserve">QA4 VARCHAR(200), </v>
      </c>
      <c r="F270" s="4"/>
      <c r="G270" s="4"/>
    </row>
    <row r="271" spans="1:7" x14ac:dyDescent="0.3">
      <c r="A271" s="54"/>
      <c r="B271" s="4" t="s">
        <v>67</v>
      </c>
      <c r="C271" s="4" t="s">
        <v>78</v>
      </c>
      <c r="D271" s="4" t="s">
        <v>43</v>
      </c>
      <c r="E271" s="4" t="str">
        <f t="shared" si="19"/>
        <v xml:space="preserve">CREATE_DATE DATETIME, </v>
      </c>
      <c r="F271" s="4"/>
      <c r="G271" s="4"/>
    </row>
    <row r="272" spans="1:7" x14ac:dyDescent="0.3">
      <c r="A272" s="54"/>
      <c r="B272" s="4" t="s">
        <v>69</v>
      </c>
      <c r="C272" s="4" t="s">
        <v>75</v>
      </c>
      <c r="D272" s="4" t="s">
        <v>72</v>
      </c>
      <c r="E272" s="4" t="str">
        <f t="shared" si="19"/>
        <v xml:space="preserve">CREATE_USER VARCHAR(15), </v>
      </c>
      <c r="F272" s="4"/>
      <c r="G272" s="4"/>
    </row>
    <row r="273" spans="1:7" x14ac:dyDescent="0.3">
      <c r="A273" s="54"/>
      <c r="B273" s="4" t="s">
        <v>68</v>
      </c>
      <c r="C273" s="4" t="s">
        <v>78</v>
      </c>
      <c r="D273" s="10" t="s">
        <v>54</v>
      </c>
      <c r="E273" s="4" t="str">
        <f t="shared" si="19"/>
        <v xml:space="preserve">UPDATE_DATE DATETIME, </v>
      </c>
      <c r="F273" s="4"/>
      <c r="G273" s="4"/>
    </row>
    <row r="274" spans="1:7" x14ac:dyDescent="0.3">
      <c r="A274" s="54"/>
      <c r="B274" s="4" t="s">
        <v>70</v>
      </c>
      <c r="C274" s="4" t="s">
        <v>75</v>
      </c>
      <c r="D274" s="10" t="s">
        <v>74</v>
      </c>
      <c r="E274" s="4" t="str">
        <f t="shared" si="19"/>
        <v xml:space="preserve">UPDATE_USER VARCHAR(15), </v>
      </c>
      <c r="F274" s="4"/>
      <c r="G274" s="4"/>
    </row>
    <row r="275" spans="1:7" x14ac:dyDescent="0.3">
      <c r="A275" s="54"/>
      <c r="B275" s="4" t="s">
        <v>929</v>
      </c>
      <c r="C275" s="4"/>
      <c r="D275" s="10"/>
      <c r="E275" s="4" t="str">
        <f>B275&amp;" );"</f>
        <v>PRIMARY KEY(QG_ID,SEQ) );</v>
      </c>
      <c r="F275" s="4"/>
      <c r="G275" s="4"/>
    </row>
    <row r="276" spans="1:7" x14ac:dyDescent="0.3">
      <c r="A276" s="54"/>
      <c r="B276" s="4"/>
      <c r="C276" s="4"/>
      <c r="D276" s="10"/>
      <c r="E276" s="4"/>
      <c r="F276" s="4"/>
      <c r="G276" s="4"/>
    </row>
    <row r="277" spans="1:7" x14ac:dyDescent="0.3">
      <c r="A277" s="54"/>
      <c r="B277" s="4"/>
      <c r="C277" s="4"/>
      <c r="D277" s="4"/>
      <c r="E277" s="4"/>
      <c r="F277" s="4"/>
      <c r="G277" s="4"/>
    </row>
    <row r="278" spans="1:7" x14ac:dyDescent="0.3">
      <c r="A278" s="65" t="s">
        <v>927</v>
      </c>
      <c r="B278" s="2" t="s">
        <v>928</v>
      </c>
      <c r="C278" s="2"/>
      <c r="D278" s="14" t="s">
        <v>678</v>
      </c>
      <c r="E278" s="14" t="str">
        <f>"CREATE TABLE "&amp;B278&amp;" ( "</f>
        <v xml:space="preserve">CREATE TABLE USER_QUEST ( </v>
      </c>
      <c r="F278" s="4"/>
      <c r="G278" s="4"/>
    </row>
    <row r="279" spans="1:7" x14ac:dyDescent="0.3">
      <c r="A279" s="66"/>
      <c r="B279" s="2" t="s">
        <v>919</v>
      </c>
      <c r="C279" s="2" t="s">
        <v>79</v>
      </c>
      <c r="D279" s="2" t="s">
        <v>37</v>
      </c>
      <c r="E279" s="2" t="str">
        <f>B279&amp;" "&amp;C279&amp;", "</f>
        <v xml:space="preserve">COURSE_ID INT, </v>
      </c>
      <c r="F279" s="4"/>
      <c r="G279" s="4"/>
    </row>
    <row r="280" spans="1:7" x14ac:dyDescent="0.3">
      <c r="A280" s="66"/>
      <c r="B280" s="2" t="s">
        <v>36</v>
      </c>
      <c r="C280" s="2" t="s">
        <v>75</v>
      </c>
      <c r="D280" s="2" t="s">
        <v>35</v>
      </c>
      <c r="E280" s="2" t="str">
        <f>B280&amp;" "&amp;C280&amp;", "</f>
        <v xml:space="preserve">USER_ID VARCHAR(15), </v>
      </c>
      <c r="F280" s="4"/>
      <c r="G280" s="4"/>
    </row>
    <row r="281" spans="1:7" x14ac:dyDescent="0.3">
      <c r="A281" s="66"/>
      <c r="B281" s="4" t="s">
        <v>864</v>
      </c>
      <c r="C281" s="4" t="s">
        <v>79</v>
      </c>
      <c r="D281" s="4" t="s">
        <v>569</v>
      </c>
      <c r="E281" s="4" t="str">
        <f t="shared" ref="E281:E282" si="20">B281&amp;" "&amp;C281&amp;", "</f>
        <v xml:space="preserve">QG_ID INT, </v>
      </c>
      <c r="F281" s="4"/>
      <c r="G281" s="4"/>
    </row>
    <row r="282" spans="1:7" x14ac:dyDescent="0.3">
      <c r="A282" s="66"/>
      <c r="B282" s="4" t="s">
        <v>50</v>
      </c>
      <c r="C282" s="4" t="s">
        <v>79</v>
      </c>
      <c r="D282" s="4" t="s">
        <v>51</v>
      </c>
      <c r="E282" s="4" t="str">
        <f t="shared" si="20"/>
        <v xml:space="preserve">SEQ INT, </v>
      </c>
      <c r="F282" s="4"/>
      <c r="G282" s="4"/>
    </row>
    <row r="283" spans="1:7" x14ac:dyDescent="0.3">
      <c r="A283" s="66"/>
      <c r="B283" s="2" t="s">
        <v>548</v>
      </c>
      <c r="C283" s="4" t="s">
        <v>554</v>
      </c>
      <c r="D283" s="2" t="s">
        <v>563</v>
      </c>
      <c r="E283" s="2" t="str">
        <f>B283&amp;" "&amp;C283&amp;", "</f>
        <v xml:space="preserve">ANSWER VARCHAR(100), </v>
      </c>
      <c r="F283" s="4"/>
      <c r="G283" s="4"/>
    </row>
    <row r="284" spans="1:7" x14ac:dyDescent="0.3">
      <c r="A284" s="66"/>
      <c r="B284" s="4" t="s">
        <v>67</v>
      </c>
      <c r="C284" s="4" t="s">
        <v>78</v>
      </c>
      <c r="D284" s="4" t="s">
        <v>43</v>
      </c>
      <c r="E284" s="4" t="str">
        <f t="shared" ref="E284:E285" si="21">B284&amp;" "&amp;C284&amp;", "</f>
        <v xml:space="preserve">CREATE_DATE DATETIME, </v>
      </c>
      <c r="F284" s="4"/>
      <c r="G284" s="4"/>
    </row>
    <row r="285" spans="1:7" x14ac:dyDescent="0.3">
      <c r="A285" s="66"/>
      <c r="B285" s="4" t="s">
        <v>69</v>
      </c>
      <c r="C285" s="4" t="s">
        <v>75</v>
      </c>
      <c r="D285" s="4" t="s">
        <v>72</v>
      </c>
      <c r="E285" s="4" t="str">
        <f t="shared" si="21"/>
        <v xml:space="preserve">CREATE_USER VARCHAR(15), </v>
      </c>
      <c r="F285" s="4"/>
      <c r="G285" s="4"/>
    </row>
    <row r="286" spans="1:7" x14ac:dyDescent="0.3">
      <c r="A286" s="66"/>
      <c r="B286" s="2" t="s">
        <v>930</v>
      </c>
      <c r="C286" s="2"/>
      <c r="D286" s="2"/>
      <c r="E286" s="2" t="str">
        <f>B286&amp;" );"</f>
        <v>PRIMARY KEY(COURSE_ID,USER_ID,QG_ID,SEQ) );</v>
      </c>
      <c r="F286" s="4"/>
      <c r="G286" s="4"/>
    </row>
    <row r="287" spans="1:7" x14ac:dyDescent="0.3">
      <c r="A287" s="66"/>
      <c r="B287" s="4"/>
      <c r="C287" s="4"/>
      <c r="D287" s="4"/>
      <c r="E287" s="4"/>
      <c r="F287" s="4"/>
      <c r="G287" s="4"/>
    </row>
    <row r="288" spans="1:7" x14ac:dyDescent="0.3">
      <c r="A288" s="66"/>
      <c r="B288" s="4"/>
      <c r="C288" s="4"/>
      <c r="D288" s="4"/>
      <c r="E288" s="4"/>
      <c r="F288" s="4"/>
      <c r="G288" s="4"/>
    </row>
    <row r="289" spans="1:7" x14ac:dyDescent="0.3">
      <c r="A289" s="65" t="s">
        <v>937</v>
      </c>
      <c r="B289" s="2" t="s">
        <v>938</v>
      </c>
      <c r="C289" s="2"/>
      <c r="D289" s="14" t="s">
        <v>678</v>
      </c>
      <c r="E289" s="14" t="str">
        <f>"CREATE TABLE "&amp;B289&amp;" ( "</f>
        <v xml:space="preserve">CREATE TABLE USER_EXAM ( </v>
      </c>
      <c r="F289" s="4"/>
      <c r="G289" s="4"/>
    </row>
    <row r="290" spans="1:7" x14ac:dyDescent="0.3">
      <c r="A290" s="66"/>
      <c r="B290" s="2" t="s">
        <v>38</v>
      </c>
      <c r="C290" s="2" t="s">
        <v>79</v>
      </c>
      <c r="D290" s="2" t="s">
        <v>37</v>
      </c>
      <c r="E290" s="2" t="str">
        <f>B290&amp;" "&amp;C290&amp;", "</f>
        <v xml:space="preserve">COURSE_ID INT, </v>
      </c>
      <c r="F290" s="4"/>
      <c r="G290" s="4"/>
    </row>
    <row r="291" spans="1:7" x14ac:dyDescent="0.3">
      <c r="A291" s="66"/>
      <c r="B291" s="2" t="s">
        <v>36</v>
      </c>
      <c r="C291" s="2" t="s">
        <v>75</v>
      </c>
      <c r="D291" s="2" t="s">
        <v>35</v>
      </c>
      <c r="E291" s="2" t="str">
        <f>B291&amp;" "&amp;C291&amp;", "</f>
        <v xml:space="preserve">USER_ID VARCHAR(15), </v>
      </c>
      <c r="F291" s="4"/>
      <c r="G291" s="4"/>
    </row>
    <row r="292" spans="1:7" x14ac:dyDescent="0.3">
      <c r="A292" s="66"/>
      <c r="B292" s="2" t="s">
        <v>541</v>
      </c>
      <c r="C292" s="2" t="s">
        <v>79</v>
      </c>
      <c r="D292" s="2" t="s">
        <v>555</v>
      </c>
      <c r="E292" s="2" t="str">
        <f>B292&amp;" "&amp;C292&amp;", "</f>
        <v xml:space="preserve">SEQ INT, </v>
      </c>
      <c r="F292" s="4"/>
      <c r="G292" s="4"/>
    </row>
    <row r="293" spans="1:7" x14ac:dyDescent="0.3">
      <c r="A293" s="66"/>
      <c r="B293" s="2" t="s">
        <v>548</v>
      </c>
      <c r="C293" s="4" t="s">
        <v>554</v>
      </c>
      <c r="D293" s="2" t="s">
        <v>563</v>
      </c>
      <c r="E293" s="2" t="str">
        <f>B293&amp;" "&amp;C293&amp;", "</f>
        <v xml:space="preserve">ANSWER VARCHAR(100), </v>
      </c>
      <c r="F293" s="4"/>
      <c r="G293" s="4"/>
    </row>
    <row r="294" spans="1:7" x14ac:dyDescent="0.3">
      <c r="A294" s="66"/>
      <c r="B294" s="2"/>
      <c r="C294" s="4"/>
      <c r="D294" s="2"/>
      <c r="E294" s="2"/>
      <c r="F294" s="4"/>
      <c r="G294" s="4"/>
    </row>
    <row r="295" spans="1:7" x14ac:dyDescent="0.3">
      <c r="A295" s="66"/>
      <c r="B295" s="4" t="s">
        <v>67</v>
      </c>
      <c r="C295" s="4" t="s">
        <v>78</v>
      </c>
      <c r="D295" s="4" t="s">
        <v>43</v>
      </c>
      <c r="E295" s="4" t="str">
        <f t="shared" ref="E295" si="22">B295&amp;" "&amp;C295&amp;", "</f>
        <v xml:space="preserve">CREATE_DATE DATETIME, </v>
      </c>
      <c r="F295" s="4"/>
      <c r="G295" s="4"/>
    </row>
    <row r="296" spans="1:7" x14ac:dyDescent="0.3">
      <c r="A296" s="66"/>
      <c r="B296" s="2" t="s">
        <v>565</v>
      </c>
      <c r="C296" s="2"/>
      <c r="D296" s="2"/>
      <c r="E296" s="2" t="str">
        <f>B296&amp;" );"</f>
        <v>PRIMARY KEY(COURSE_ID,USER_ID,SEQ) );</v>
      </c>
      <c r="F296" s="4"/>
      <c r="G296" s="4"/>
    </row>
    <row r="297" spans="1:7" x14ac:dyDescent="0.3">
      <c r="A297" s="66"/>
      <c r="B297" s="2"/>
      <c r="C297" s="2"/>
      <c r="D297" s="2"/>
      <c r="E297" s="2"/>
      <c r="F297" s="4"/>
      <c r="G297" s="4"/>
    </row>
    <row r="298" spans="1:7" x14ac:dyDescent="0.3">
      <c r="A298" s="66"/>
      <c r="B298" s="2"/>
      <c r="C298" s="2"/>
      <c r="D298" s="2"/>
      <c r="E298" s="2"/>
      <c r="F298" s="4"/>
      <c r="G298" s="4"/>
    </row>
    <row r="299" spans="1:7" x14ac:dyDescent="0.3">
      <c r="A299" s="51" t="s">
        <v>690</v>
      </c>
      <c r="B299" s="14" t="s">
        <v>66</v>
      </c>
      <c r="C299" s="14"/>
      <c r="D299" s="14" t="s">
        <v>678</v>
      </c>
      <c r="E299" s="14" t="str">
        <f>"CREATE TABLE "&amp;B299&amp;" ( "</f>
        <v xml:space="preserve">CREATE TABLE USER ( </v>
      </c>
      <c r="F299" s="4"/>
      <c r="G299" s="4"/>
    </row>
    <row r="300" spans="1:7" x14ac:dyDescent="0.3">
      <c r="A300" s="52"/>
      <c r="B300" s="14" t="s">
        <v>265</v>
      </c>
      <c r="C300" s="14" t="s">
        <v>75</v>
      </c>
      <c r="D300" s="14" t="s">
        <v>35</v>
      </c>
      <c r="E300" s="14" t="str">
        <f t="shared" ref="E300:E319" si="23">B300&amp;" "&amp;C300&amp;", "</f>
        <v xml:space="preserve">USER_ID VARCHAR(15), </v>
      </c>
      <c r="F300" s="4"/>
      <c r="G300" s="4"/>
    </row>
    <row r="301" spans="1:7" x14ac:dyDescent="0.3">
      <c r="A301" s="52"/>
      <c r="B301" s="14" t="s">
        <v>114</v>
      </c>
      <c r="C301" s="14" t="s">
        <v>85</v>
      </c>
      <c r="D301" s="14" t="s">
        <v>55</v>
      </c>
      <c r="E301" s="14" t="str">
        <f t="shared" si="23"/>
        <v xml:space="preserve">USER_NAME VARCHAR(20), </v>
      </c>
      <c r="F301" s="4"/>
      <c r="G301" s="4"/>
    </row>
    <row r="302" spans="1:7" x14ac:dyDescent="0.3">
      <c r="A302" s="52"/>
      <c r="B302" s="14" t="s">
        <v>192</v>
      </c>
      <c r="C302" s="14" t="s">
        <v>854</v>
      </c>
      <c r="D302" s="14" t="s">
        <v>195</v>
      </c>
      <c r="E302" s="14" t="str">
        <f t="shared" si="23"/>
        <v xml:space="preserve">ADMIN_YN CHAR(1) DEFAULT 'N', </v>
      </c>
      <c r="F302" s="4"/>
      <c r="G302" s="4"/>
    </row>
    <row r="303" spans="1:7" x14ac:dyDescent="0.3">
      <c r="A303" s="52"/>
      <c r="B303" s="14" t="s">
        <v>193</v>
      </c>
      <c r="C303" s="14" t="s">
        <v>854</v>
      </c>
      <c r="D303" s="14" t="s">
        <v>196</v>
      </c>
      <c r="E303" s="14" t="str">
        <f t="shared" si="23"/>
        <v xml:space="preserve">TUTOR_YN CHAR(1) DEFAULT 'N', </v>
      </c>
      <c r="F303" s="4"/>
      <c r="G303" s="4"/>
    </row>
    <row r="304" spans="1:7" x14ac:dyDescent="0.3">
      <c r="A304" s="52"/>
      <c r="B304" s="14" t="s">
        <v>194</v>
      </c>
      <c r="C304" s="14" t="s">
        <v>854</v>
      </c>
      <c r="D304" s="14" t="s">
        <v>197</v>
      </c>
      <c r="E304" s="14" t="str">
        <f t="shared" si="23"/>
        <v xml:space="preserve">TEACHER_YN CHAR(1) DEFAULT 'N', </v>
      </c>
      <c r="F304" s="4"/>
      <c r="G304" s="4"/>
    </row>
    <row r="305" spans="1:7" x14ac:dyDescent="0.3">
      <c r="A305" s="52"/>
      <c r="B305" s="14" t="s">
        <v>115</v>
      </c>
      <c r="C305" s="14" t="s">
        <v>119</v>
      </c>
      <c r="D305" s="14" t="s">
        <v>56</v>
      </c>
      <c r="E305" s="14" t="str">
        <f t="shared" si="23"/>
        <v xml:space="preserve">EMAIL VARCHAR(50), </v>
      </c>
      <c r="F305" s="4"/>
      <c r="G305" s="4"/>
    </row>
    <row r="306" spans="1:7" x14ac:dyDescent="0.3">
      <c r="A306" s="52"/>
      <c r="B306" s="14" t="s">
        <v>875</v>
      </c>
      <c r="C306" s="14" t="s">
        <v>870</v>
      </c>
      <c r="D306" s="14" t="s">
        <v>871</v>
      </c>
      <c r="E306" s="14" t="str">
        <f t="shared" si="23"/>
        <v xml:space="preserve">BIRTH_DAY VARCHAR(10), </v>
      </c>
      <c r="F306" s="4"/>
      <c r="G306" s="4"/>
    </row>
    <row r="307" spans="1:7" x14ac:dyDescent="0.3">
      <c r="A307" s="52"/>
      <c r="B307" s="14" t="s">
        <v>869</v>
      </c>
      <c r="C307" s="4" t="s">
        <v>535</v>
      </c>
      <c r="D307" s="14" t="s">
        <v>872</v>
      </c>
      <c r="E307" s="14" t="str">
        <f t="shared" si="23"/>
        <v xml:space="preserve">SEX CHAR(1), </v>
      </c>
      <c r="F307" s="4" t="s">
        <v>873</v>
      </c>
      <c r="G307" s="4"/>
    </row>
    <row r="308" spans="1:7" x14ac:dyDescent="0.3">
      <c r="A308" s="52"/>
      <c r="B308" s="14" t="s">
        <v>124</v>
      </c>
      <c r="C308" s="14" t="s">
        <v>119</v>
      </c>
      <c r="D308" s="14" t="s">
        <v>57</v>
      </c>
      <c r="E308" s="14" t="str">
        <f t="shared" si="23"/>
        <v xml:space="preserve">USER_PASSWORD VARCHAR(50), </v>
      </c>
      <c r="F308" s="4"/>
      <c r="G308" s="4"/>
    </row>
    <row r="309" spans="1:7" x14ac:dyDescent="0.3">
      <c r="A309" s="52"/>
      <c r="B309" s="14" t="s">
        <v>133</v>
      </c>
      <c r="C309" s="14" t="s">
        <v>79</v>
      </c>
      <c r="D309" s="14" t="s">
        <v>116</v>
      </c>
      <c r="E309" s="14" t="str">
        <f t="shared" si="23"/>
        <v xml:space="preserve">HOME_ZIPCODE_SEQ INT, </v>
      </c>
      <c r="F309" s="4"/>
      <c r="G309" s="4"/>
    </row>
    <row r="310" spans="1:7" x14ac:dyDescent="0.3">
      <c r="A310" s="52"/>
      <c r="B310" s="14" t="s">
        <v>130</v>
      </c>
      <c r="C310" s="14" t="s">
        <v>120</v>
      </c>
      <c r="D310" s="14" t="s">
        <v>58</v>
      </c>
      <c r="E310" s="14" t="str">
        <f t="shared" si="23"/>
        <v xml:space="preserve">HOME_ADDR VARCHAR(40), </v>
      </c>
      <c r="F310" s="4"/>
      <c r="G310" s="4"/>
    </row>
    <row r="311" spans="1:7" x14ac:dyDescent="0.3">
      <c r="A311" s="52"/>
      <c r="B311" s="14" t="s">
        <v>842</v>
      </c>
      <c r="C311" s="14" t="s">
        <v>613</v>
      </c>
      <c r="D311" s="14" t="s">
        <v>59</v>
      </c>
      <c r="E311" s="14" t="str">
        <f t="shared" si="23"/>
        <v xml:space="preserve">HOME_TEL VARCHAR(14), </v>
      </c>
      <c r="F311" s="4"/>
      <c r="G311" s="4"/>
    </row>
    <row r="312" spans="1:7" x14ac:dyDescent="0.3">
      <c r="A312" s="52"/>
      <c r="B312" s="14" t="s">
        <v>610</v>
      </c>
      <c r="C312" s="14" t="s">
        <v>614</v>
      </c>
      <c r="D312" s="14" t="s">
        <v>59</v>
      </c>
      <c r="E312" s="14" t="str">
        <f t="shared" si="23"/>
        <v xml:space="preserve">HOME_TEL1 VARCHAR(3), </v>
      </c>
      <c r="F312" s="4"/>
      <c r="G312" s="4"/>
    </row>
    <row r="313" spans="1:7" x14ac:dyDescent="0.3">
      <c r="A313" s="52"/>
      <c r="B313" s="14" t="s">
        <v>611</v>
      </c>
      <c r="C313" s="14" t="s">
        <v>615</v>
      </c>
      <c r="D313" s="14" t="s">
        <v>59</v>
      </c>
      <c r="E313" s="14" t="str">
        <f t="shared" si="23"/>
        <v xml:space="preserve">HOME_TEL2 VARCHAR(4), </v>
      </c>
      <c r="F313" s="4"/>
      <c r="G313" s="4"/>
    </row>
    <row r="314" spans="1:7" x14ac:dyDescent="0.3">
      <c r="A314" s="52"/>
      <c r="B314" s="14" t="s">
        <v>612</v>
      </c>
      <c r="C314" s="14" t="s">
        <v>615</v>
      </c>
      <c r="D314" s="14" t="s">
        <v>59</v>
      </c>
      <c r="E314" s="14" t="str">
        <f t="shared" si="23"/>
        <v xml:space="preserve">HOME_TEL3 VARCHAR(4), </v>
      </c>
      <c r="F314" s="4"/>
      <c r="G314" s="4"/>
    </row>
    <row r="315" spans="1:7" x14ac:dyDescent="0.3">
      <c r="A315" s="52"/>
      <c r="B315" s="14" t="s">
        <v>619</v>
      </c>
      <c r="C315" s="14" t="s">
        <v>613</v>
      </c>
      <c r="D315" s="14" t="s">
        <v>60</v>
      </c>
      <c r="E315" s="14" t="str">
        <f t="shared" si="23"/>
        <v xml:space="preserve">MOBILE VARCHAR(14), </v>
      </c>
      <c r="F315" s="4"/>
      <c r="G315" s="4"/>
    </row>
    <row r="316" spans="1:7" x14ac:dyDescent="0.3">
      <c r="A316" s="52"/>
      <c r="B316" s="14" t="s">
        <v>616</v>
      </c>
      <c r="C316" s="14" t="s">
        <v>614</v>
      </c>
      <c r="D316" s="14" t="s">
        <v>60</v>
      </c>
      <c r="E316" s="14" t="str">
        <f t="shared" si="23"/>
        <v xml:space="preserve">MOBILE1 VARCHAR(3), </v>
      </c>
      <c r="F316" s="4"/>
      <c r="G316" s="4"/>
    </row>
    <row r="317" spans="1:7" x14ac:dyDescent="0.3">
      <c r="A317" s="52"/>
      <c r="B317" s="14" t="s">
        <v>617</v>
      </c>
      <c r="C317" s="14" t="s">
        <v>615</v>
      </c>
      <c r="D317" s="14" t="s">
        <v>60</v>
      </c>
      <c r="E317" s="14" t="str">
        <f t="shared" si="23"/>
        <v xml:space="preserve">MOBILE2 VARCHAR(4), </v>
      </c>
      <c r="F317" s="4"/>
      <c r="G317" s="4"/>
    </row>
    <row r="318" spans="1:7" x14ac:dyDescent="0.3">
      <c r="A318" s="52"/>
      <c r="B318" s="14" t="s">
        <v>618</v>
      </c>
      <c r="C318" s="14" t="s">
        <v>615</v>
      </c>
      <c r="D318" s="14" t="s">
        <v>60</v>
      </c>
      <c r="E318" s="14" t="str">
        <f t="shared" si="23"/>
        <v xml:space="preserve">MOBILE3 VARCHAR(4), </v>
      </c>
      <c r="F318" s="4"/>
      <c r="G318" s="4"/>
    </row>
    <row r="319" spans="1:7" x14ac:dyDescent="0.3">
      <c r="A319" s="52"/>
      <c r="B319" s="14" t="s">
        <v>122</v>
      </c>
      <c r="C319" s="14" t="s">
        <v>75</v>
      </c>
      <c r="D319" s="14" t="s">
        <v>117</v>
      </c>
      <c r="E319" s="14" t="str">
        <f t="shared" si="23"/>
        <v xml:space="preserve">JOB VARCHAR(15), </v>
      </c>
      <c r="F319" s="4"/>
      <c r="G319" s="4"/>
    </row>
    <row r="320" spans="1:7" x14ac:dyDescent="0.3">
      <c r="A320" s="52"/>
      <c r="B320" s="24" t="s">
        <v>387</v>
      </c>
      <c r="C320" s="6" t="s">
        <v>75</v>
      </c>
      <c r="D320" s="24" t="s">
        <v>398</v>
      </c>
      <c r="E320" s="6" t="str">
        <f t="shared" ref="E320" si="24">B320&amp;" "&amp;C320&amp;", "</f>
        <v xml:space="preserve">COMP_CD VARCHAR(15), </v>
      </c>
      <c r="F320" s="4"/>
      <c r="G320" s="4"/>
    </row>
    <row r="321" spans="1:7" x14ac:dyDescent="0.3">
      <c r="A321" s="52"/>
      <c r="B321" s="14" t="s">
        <v>126</v>
      </c>
      <c r="C321" s="14" t="s">
        <v>637</v>
      </c>
      <c r="D321" s="14" t="s">
        <v>125</v>
      </c>
      <c r="E321" s="14" t="str">
        <f t="shared" ref="E321:E332" si="25">B321&amp;" "&amp;C321&amp;", "</f>
        <v xml:space="preserve">RETIRED_YN CHAR(1) DEFAULT 'N', </v>
      </c>
      <c r="F321" s="4"/>
      <c r="G321" s="4"/>
    </row>
    <row r="322" spans="1:7" x14ac:dyDescent="0.3">
      <c r="A322" s="52"/>
      <c r="B322" s="14" t="s">
        <v>635</v>
      </c>
      <c r="C322" s="6" t="s">
        <v>184</v>
      </c>
      <c r="D322" s="14" t="s">
        <v>636</v>
      </c>
      <c r="E322" s="14" t="str">
        <f t="shared" si="25"/>
        <v xml:space="preserve">RETIRED_REASON TEXT, </v>
      </c>
      <c r="F322" s="4"/>
      <c r="G322" s="4"/>
    </row>
    <row r="323" spans="1:7" x14ac:dyDescent="0.3">
      <c r="A323" s="52"/>
      <c r="B323" s="12" t="s">
        <v>603</v>
      </c>
      <c r="C323" s="14" t="s">
        <v>85</v>
      </c>
      <c r="D323" s="14" t="s">
        <v>605</v>
      </c>
      <c r="E323" s="14" t="str">
        <f t="shared" si="25"/>
        <v xml:space="preserve">BANK VARCHAR(20), </v>
      </c>
      <c r="F323" s="4"/>
      <c r="G323" s="4"/>
    </row>
    <row r="324" spans="1:7" x14ac:dyDescent="0.3">
      <c r="A324" s="52"/>
      <c r="B324" s="12" t="s">
        <v>604</v>
      </c>
      <c r="C324" s="14" t="s">
        <v>85</v>
      </c>
      <c r="D324" s="14" t="s">
        <v>606</v>
      </c>
      <c r="E324" s="14" t="str">
        <f t="shared" si="25"/>
        <v xml:space="preserve">ACC_NUM VARCHAR(20), </v>
      </c>
      <c r="F324" s="4"/>
      <c r="G324" s="4"/>
    </row>
    <row r="325" spans="1:7" x14ac:dyDescent="0.3">
      <c r="A325" s="52"/>
      <c r="B325" s="12" t="s">
        <v>947</v>
      </c>
      <c r="C325" s="14" t="s">
        <v>946</v>
      </c>
      <c r="D325" s="14" t="s">
        <v>942</v>
      </c>
      <c r="E325" s="14" t="str">
        <f t="shared" ref="E325" si="26">B325&amp;" "&amp;C325&amp;", "</f>
        <v xml:space="preserve">CERTIFICATION_YN CHAR(1) DEFAULT 'Y', </v>
      </c>
      <c r="F325" s="4"/>
      <c r="G325" s="4"/>
    </row>
    <row r="326" spans="1:7" x14ac:dyDescent="0.3">
      <c r="A326" s="52"/>
      <c r="B326" s="12" t="s">
        <v>943</v>
      </c>
      <c r="C326" s="14" t="s">
        <v>944</v>
      </c>
      <c r="D326" s="14" t="s">
        <v>945</v>
      </c>
      <c r="E326" s="14" t="str">
        <f t="shared" ref="E326:E328" si="27">B326&amp;" "&amp;C326&amp;", "</f>
        <v xml:space="preserve">CERTIFICATION_KEY VARCHAR(20), </v>
      </c>
      <c r="F326" s="4"/>
      <c r="G326" s="4"/>
    </row>
    <row r="327" spans="1:7" x14ac:dyDescent="0.3">
      <c r="A327" s="52"/>
      <c r="B327" s="12" t="s">
        <v>1005</v>
      </c>
      <c r="C327" s="6" t="s">
        <v>1006</v>
      </c>
      <c r="D327" s="14" t="s">
        <v>1007</v>
      </c>
      <c r="E327" s="14" t="str">
        <f t="shared" si="27"/>
        <v xml:space="preserve">PICTURE VARCHAR(30), </v>
      </c>
      <c r="F327" s="4"/>
      <c r="G327" s="4"/>
    </row>
    <row r="328" spans="1:7" x14ac:dyDescent="0.3">
      <c r="A328" s="52"/>
      <c r="B328" s="14" t="s">
        <v>1002</v>
      </c>
      <c r="C328" s="6" t="s">
        <v>184</v>
      </c>
      <c r="D328" s="14" t="s">
        <v>1003</v>
      </c>
      <c r="E328" s="14" t="str">
        <f t="shared" si="27"/>
        <v xml:space="preserve">CAREER TEXT, </v>
      </c>
      <c r="F328" s="4"/>
      <c r="G328" s="4"/>
    </row>
    <row r="329" spans="1:7" x14ac:dyDescent="0.3">
      <c r="A329" s="52"/>
      <c r="B329" s="12" t="s">
        <v>69</v>
      </c>
      <c r="C329" s="12" t="s">
        <v>75</v>
      </c>
      <c r="D329" s="12" t="s">
        <v>72</v>
      </c>
      <c r="E329" s="12" t="str">
        <f t="shared" si="25"/>
        <v xml:space="preserve">CREATE_USER VARCHAR(15), </v>
      </c>
      <c r="F329" s="4"/>
      <c r="G329" s="4"/>
    </row>
    <row r="330" spans="1:7" x14ac:dyDescent="0.3">
      <c r="A330" s="52"/>
      <c r="B330" s="14" t="s">
        <v>118</v>
      </c>
      <c r="C330" s="14" t="s">
        <v>78</v>
      </c>
      <c r="D330" s="14" t="s">
        <v>185</v>
      </c>
      <c r="E330" s="14" t="str">
        <f t="shared" si="25"/>
        <v xml:space="preserve">CREATE_DATE DATETIME, </v>
      </c>
      <c r="F330" s="4"/>
      <c r="G330" s="4"/>
    </row>
    <row r="331" spans="1:7" x14ac:dyDescent="0.3">
      <c r="A331" s="52"/>
      <c r="B331" s="12" t="s">
        <v>187</v>
      </c>
      <c r="C331" s="12" t="s">
        <v>75</v>
      </c>
      <c r="D331" s="12" t="s">
        <v>74</v>
      </c>
      <c r="E331" s="12" t="str">
        <f t="shared" si="25"/>
        <v xml:space="preserve">UPDATE_USER VARCHAR(15), </v>
      </c>
      <c r="F331" s="4"/>
      <c r="G331" s="4"/>
    </row>
    <row r="332" spans="1:7" x14ac:dyDescent="0.3">
      <c r="A332" s="52"/>
      <c r="B332" s="14" t="s">
        <v>186</v>
      </c>
      <c r="C332" s="14" t="s">
        <v>78</v>
      </c>
      <c r="D332" s="14" t="s">
        <v>54</v>
      </c>
      <c r="E332" s="14" t="str">
        <f t="shared" si="25"/>
        <v xml:space="preserve">UPDATE_DATE DATETIME, </v>
      </c>
      <c r="F332" s="4"/>
      <c r="G332" s="4"/>
    </row>
    <row r="333" spans="1:7" x14ac:dyDescent="0.3">
      <c r="A333" s="52"/>
      <c r="B333" s="14" t="s">
        <v>397</v>
      </c>
      <c r="C333" s="14"/>
      <c r="D333" s="14"/>
      <c r="E333" s="14" t="str">
        <f>B333&amp;" );"</f>
        <v>PRIMARY KEY(USER_ID) );</v>
      </c>
      <c r="F333" s="4"/>
      <c r="G333" s="4"/>
    </row>
    <row r="334" spans="1:7" x14ac:dyDescent="0.3">
      <c r="A334" s="52"/>
      <c r="B334" s="12"/>
      <c r="C334" s="12"/>
      <c r="D334" s="12"/>
      <c r="E334" s="14" t="s">
        <v>172</v>
      </c>
      <c r="F334" s="4"/>
      <c r="G334" s="4"/>
    </row>
    <row r="335" spans="1:7" x14ac:dyDescent="0.3">
      <c r="A335" s="52"/>
      <c r="B335" s="12"/>
      <c r="C335" s="12"/>
      <c r="D335" s="12"/>
      <c r="E335" s="12"/>
      <c r="F335" s="4"/>
      <c r="G335" s="4"/>
    </row>
    <row r="336" spans="1:7" x14ac:dyDescent="0.3">
      <c r="A336" s="49" t="s">
        <v>697</v>
      </c>
      <c r="B336" s="6" t="s">
        <v>696</v>
      </c>
      <c r="C336" s="6"/>
      <c r="D336" s="6" t="s">
        <v>678</v>
      </c>
      <c r="E336" s="6" t="str">
        <f>"CREATE TABLE "&amp;B336&amp;" ( "</f>
        <v xml:space="preserve">CREATE TABLE COMPANY ( </v>
      </c>
      <c r="F336" s="4"/>
      <c r="G336" s="4"/>
    </row>
    <row r="337" spans="1:7" x14ac:dyDescent="0.3">
      <c r="A337" s="50"/>
      <c r="B337" s="24" t="s">
        <v>387</v>
      </c>
      <c r="C337" s="6" t="s">
        <v>75</v>
      </c>
      <c r="D337" s="24" t="s">
        <v>398</v>
      </c>
      <c r="E337" s="6" t="str">
        <f t="shared" ref="E337:E342" si="28">B337&amp;" "&amp;C337&amp;", "</f>
        <v xml:space="preserve">COMP_CD VARCHAR(15), </v>
      </c>
      <c r="F337" s="4"/>
      <c r="G337" s="4"/>
    </row>
    <row r="338" spans="1:7" x14ac:dyDescent="0.3">
      <c r="A338" s="50"/>
      <c r="B338" s="24" t="s">
        <v>475</v>
      </c>
      <c r="C338" s="6" t="s">
        <v>120</v>
      </c>
      <c r="D338" s="24" t="s">
        <v>61</v>
      </c>
      <c r="E338" s="6" t="str">
        <f t="shared" si="28"/>
        <v xml:space="preserve">COMP_NAME VARCHAR(40), </v>
      </c>
      <c r="F338" s="4"/>
      <c r="G338" s="4"/>
    </row>
    <row r="339" spans="1:7" x14ac:dyDescent="0.3">
      <c r="A339" s="50"/>
      <c r="B339" s="6" t="s">
        <v>389</v>
      </c>
      <c r="C339" s="6" t="s">
        <v>120</v>
      </c>
      <c r="D339" s="6" t="s">
        <v>391</v>
      </c>
      <c r="E339" s="6" t="str">
        <f t="shared" si="28"/>
        <v xml:space="preserve">ADDR VARCHAR(40), </v>
      </c>
      <c r="F339" s="4"/>
      <c r="G339" s="4"/>
    </row>
    <row r="340" spans="1:7" x14ac:dyDescent="0.3">
      <c r="A340" s="50"/>
      <c r="B340" s="6" t="s">
        <v>390</v>
      </c>
      <c r="C340" s="6" t="s">
        <v>79</v>
      </c>
      <c r="D340" s="6" t="s">
        <v>128</v>
      </c>
      <c r="E340" s="6" t="str">
        <f t="shared" si="28"/>
        <v xml:space="preserve">ZIPCODE_SEQ INT, </v>
      </c>
      <c r="F340" s="4"/>
      <c r="G340" s="4"/>
    </row>
    <row r="341" spans="1:7" x14ac:dyDescent="0.3">
      <c r="A341" s="50"/>
      <c r="B341" s="6" t="s">
        <v>473</v>
      </c>
      <c r="C341" s="6" t="s">
        <v>132</v>
      </c>
      <c r="D341" s="6" t="s">
        <v>59</v>
      </c>
      <c r="E341" s="6" t="str">
        <f t="shared" si="28"/>
        <v xml:space="preserve">COMP_TEL VARCHAR(14), </v>
      </c>
      <c r="F341" s="4"/>
      <c r="G341" s="4"/>
    </row>
    <row r="342" spans="1:7" x14ac:dyDescent="0.3">
      <c r="A342" s="50"/>
      <c r="B342" s="6" t="s">
        <v>482</v>
      </c>
      <c r="C342" s="6" t="s">
        <v>132</v>
      </c>
      <c r="D342" s="6" t="s">
        <v>483</v>
      </c>
      <c r="E342" s="6" t="str">
        <f t="shared" si="28"/>
        <v xml:space="preserve">FAX VARCHAR(14), </v>
      </c>
      <c r="F342" s="4"/>
      <c r="G342" s="4"/>
    </row>
    <row r="343" spans="1:7" x14ac:dyDescent="0.3">
      <c r="A343" s="50"/>
      <c r="B343" s="6" t="s">
        <v>189</v>
      </c>
      <c r="C343" s="6" t="s">
        <v>75</v>
      </c>
      <c r="D343" s="6" t="s">
        <v>388</v>
      </c>
      <c r="E343" s="6" t="str">
        <f>B343&amp;" "&amp;C343&amp;", "</f>
        <v xml:space="preserve">TUTOR_ID VARCHAR(15), </v>
      </c>
      <c r="F343" s="4"/>
      <c r="G343" s="4"/>
    </row>
    <row r="344" spans="1:7" x14ac:dyDescent="0.3">
      <c r="A344" s="50"/>
      <c r="B344" s="6" t="s">
        <v>394</v>
      </c>
      <c r="C344" s="6" t="s">
        <v>75</v>
      </c>
      <c r="D344" s="6" t="s">
        <v>393</v>
      </c>
      <c r="E344" s="6" t="str">
        <f>B344&amp;" "&amp;C344&amp;", "</f>
        <v xml:space="preserve">BUSINESS_NO VARCHAR(15), </v>
      </c>
      <c r="F344" s="4"/>
      <c r="G344" s="4"/>
    </row>
    <row r="345" spans="1:7" x14ac:dyDescent="0.3">
      <c r="A345" s="50"/>
      <c r="B345" s="6" t="s">
        <v>396</v>
      </c>
      <c r="C345" s="6" t="s">
        <v>85</v>
      </c>
      <c r="D345" s="6" t="s">
        <v>395</v>
      </c>
      <c r="E345" s="6" t="str">
        <f>B345&amp;" "&amp;C345&amp;", "</f>
        <v xml:space="preserve">OWNER_NAME VARCHAR(20), </v>
      </c>
      <c r="F345" s="4"/>
      <c r="G345" s="4"/>
    </row>
    <row r="346" spans="1:7" x14ac:dyDescent="0.3">
      <c r="A346" s="50"/>
      <c r="B346" s="24" t="s">
        <v>69</v>
      </c>
      <c r="C346" s="24" t="s">
        <v>75</v>
      </c>
      <c r="D346" s="24" t="s">
        <v>72</v>
      </c>
      <c r="E346" s="24" t="str">
        <f t="shared" ref="E346:E349" si="29">B346&amp;" "&amp;C346&amp;", "</f>
        <v xml:space="preserve">CREATE_USER VARCHAR(15), </v>
      </c>
      <c r="F346" s="4"/>
      <c r="G346" s="4"/>
    </row>
    <row r="347" spans="1:7" x14ac:dyDescent="0.3">
      <c r="A347" s="50"/>
      <c r="B347" s="6" t="s">
        <v>118</v>
      </c>
      <c r="C347" s="6" t="s">
        <v>78</v>
      </c>
      <c r="D347" s="6" t="s">
        <v>43</v>
      </c>
      <c r="E347" s="6" t="str">
        <f t="shared" si="29"/>
        <v xml:space="preserve">CREATE_DATE DATETIME, </v>
      </c>
      <c r="F347" s="4"/>
      <c r="G347" s="4"/>
    </row>
    <row r="348" spans="1:7" x14ac:dyDescent="0.3">
      <c r="A348" s="50"/>
      <c r="B348" s="24" t="s">
        <v>187</v>
      </c>
      <c r="C348" s="24" t="s">
        <v>75</v>
      </c>
      <c r="D348" s="24" t="s">
        <v>74</v>
      </c>
      <c r="E348" s="24" t="str">
        <f t="shared" si="29"/>
        <v xml:space="preserve">UPDATE_USER VARCHAR(15), </v>
      </c>
      <c r="F348" s="4"/>
      <c r="G348" s="4"/>
    </row>
    <row r="349" spans="1:7" x14ac:dyDescent="0.3">
      <c r="A349" s="50"/>
      <c r="B349" s="6" t="s">
        <v>186</v>
      </c>
      <c r="C349" s="6" t="s">
        <v>78</v>
      </c>
      <c r="D349" s="6" t="s">
        <v>54</v>
      </c>
      <c r="E349" s="6" t="str">
        <f t="shared" si="29"/>
        <v xml:space="preserve">UPDATE_DATE DATETIME, </v>
      </c>
      <c r="F349" s="4"/>
      <c r="G349" s="4"/>
    </row>
    <row r="350" spans="1:7" x14ac:dyDescent="0.3">
      <c r="A350" s="50"/>
      <c r="B350" s="6" t="s">
        <v>392</v>
      </c>
      <c r="C350" s="6"/>
      <c r="D350" s="6"/>
      <c r="E350" s="6" t="str">
        <f>B350&amp;" );"</f>
        <v>PRIMARY KEY(COMP_CD) );</v>
      </c>
      <c r="F350" s="4"/>
      <c r="G350" s="4"/>
    </row>
    <row r="351" spans="1:7" x14ac:dyDescent="0.3">
      <c r="A351" s="50"/>
      <c r="B351" s="24"/>
      <c r="C351" s="24"/>
      <c r="D351" s="24"/>
      <c r="E351" s="24"/>
      <c r="F351" s="4"/>
      <c r="G351" s="4"/>
    </row>
    <row r="352" spans="1:7" x14ac:dyDescent="0.3">
      <c r="A352" s="50"/>
      <c r="B352" s="24"/>
      <c r="C352" s="24"/>
      <c r="D352" s="24"/>
      <c r="E352" s="24"/>
      <c r="F352" s="4"/>
      <c r="G352" s="4"/>
    </row>
    <row r="353" spans="1:7" x14ac:dyDescent="0.3">
      <c r="A353" s="47" t="s">
        <v>694</v>
      </c>
      <c r="B353" s="6" t="s">
        <v>698</v>
      </c>
      <c r="C353" s="6"/>
      <c r="D353" s="6" t="s">
        <v>699</v>
      </c>
      <c r="E353" s="6" t="str">
        <f>"CREATE TABLE "&amp;B353&amp;" ( "</f>
        <v xml:space="preserve">CREATE TABLE ZIPCODE ( </v>
      </c>
      <c r="F353" s="4"/>
      <c r="G353" s="4"/>
    </row>
    <row r="354" spans="1:7" x14ac:dyDescent="0.3">
      <c r="A354" s="48"/>
      <c r="B354" s="6" t="s">
        <v>700</v>
      </c>
      <c r="C354" s="6" t="s">
        <v>701</v>
      </c>
      <c r="D354" s="6" t="s">
        <v>702</v>
      </c>
      <c r="E354" s="6" t="str">
        <f t="shared" ref="E354:E362" si="30">B354&amp;" "&amp;C354&amp;", "</f>
        <v xml:space="preserve">SEQ INT, </v>
      </c>
      <c r="F354" s="4"/>
      <c r="G354" s="4"/>
    </row>
    <row r="355" spans="1:7" x14ac:dyDescent="0.3">
      <c r="A355" s="48"/>
      <c r="B355" s="6" t="s">
        <v>703</v>
      </c>
      <c r="C355" s="6" t="s">
        <v>704</v>
      </c>
      <c r="D355" s="6" t="s">
        <v>705</v>
      </c>
      <c r="E355" s="6" t="str">
        <f t="shared" si="30"/>
        <v xml:space="preserve">ZIPCODE VARCHAR(7), </v>
      </c>
      <c r="F355" s="4"/>
      <c r="G355" s="4"/>
    </row>
    <row r="356" spans="1:7" x14ac:dyDescent="0.3">
      <c r="A356" s="48"/>
      <c r="B356" s="6" t="s">
        <v>706</v>
      </c>
      <c r="C356" s="6" t="s">
        <v>707</v>
      </c>
      <c r="D356" s="6" t="s">
        <v>708</v>
      </c>
      <c r="E356" s="6" t="str">
        <f t="shared" si="30"/>
        <v xml:space="preserve">SIDO VARCHAR(4), </v>
      </c>
      <c r="F356" s="4"/>
      <c r="G356" s="4"/>
    </row>
    <row r="357" spans="1:7" x14ac:dyDescent="0.3">
      <c r="A357" s="48"/>
      <c r="B357" s="6" t="s">
        <v>709</v>
      </c>
      <c r="C357" s="6" t="s">
        <v>710</v>
      </c>
      <c r="D357" s="6" t="s">
        <v>711</v>
      </c>
      <c r="E357" s="6" t="str">
        <f t="shared" si="30"/>
        <v xml:space="preserve">GUGUN VARCHAR(17), </v>
      </c>
      <c r="F357" s="4"/>
      <c r="G357" s="4"/>
    </row>
    <row r="358" spans="1:7" x14ac:dyDescent="0.3">
      <c r="A358" s="48"/>
      <c r="B358" s="6" t="s">
        <v>712</v>
      </c>
      <c r="C358" s="6" t="s">
        <v>713</v>
      </c>
      <c r="D358" s="6" t="s">
        <v>714</v>
      </c>
      <c r="E358" s="6" t="str">
        <f t="shared" si="30"/>
        <v xml:space="preserve">DONG VARCHAR(26), </v>
      </c>
      <c r="F358" s="4"/>
      <c r="G358" s="4"/>
    </row>
    <row r="359" spans="1:7" x14ac:dyDescent="0.3">
      <c r="A359" s="48"/>
      <c r="B359" s="6" t="s">
        <v>715</v>
      </c>
      <c r="C359" s="6" t="s">
        <v>716</v>
      </c>
      <c r="D359" s="6" t="s">
        <v>717</v>
      </c>
      <c r="E359" s="6" t="str">
        <f t="shared" si="30"/>
        <v xml:space="preserve">RI VARCHAR(15), </v>
      </c>
      <c r="F359" s="4"/>
      <c r="G359" s="4"/>
    </row>
    <row r="360" spans="1:7" x14ac:dyDescent="0.3">
      <c r="A360" s="48"/>
      <c r="B360" s="6" t="s">
        <v>718</v>
      </c>
      <c r="C360" s="6" t="s">
        <v>719</v>
      </c>
      <c r="D360" s="6" t="s">
        <v>720</v>
      </c>
      <c r="E360" s="6" t="str">
        <f t="shared" si="30"/>
        <v xml:space="preserve">BLDG VARCHAR(42), </v>
      </c>
      <c r="F360" s="4"/>
      <c r="G360" s="4"/>
    </row>
    <row r="361" spans="1:7" x14ac:dyDescent="0.3">
      <c r="A361" s="48"/>
      <c r="B361" s="6" t="s">
        <v>721</v>
      </c>
      <c r="C361" s="6" t="s">
        <v>722</v>
      </c>
      <c r="D361" s="6" t="s">
        <v>723</v>
      </c>
      <c r="E361" s="6" t="str">
        <f t="shared" si="30"/>
        <v xml:space="preserve">ST_BUNJI VARCHAR(9), </v>
      </c>
      <c r="F361" s="4"/>
      <c r="G361" s="4"/>
    </row>
    <row r="362" spans="1:7" x14ac:dyDescent="0.3">
      <c r="A362" s="48"/>
      <c r="B362" s="6" t="s">
        <v>724</v>
      </c>
      <c r="C362" s="6" t="s">
        <v>722</v>
      </c>
      <c r="D362" s="6" t="s">
        <v>725</v>
      </c>
      <c r="E362" s="6" t="str">
        <f t="shared" si="30"/>
        <v xml:space="preserve">ED_BUNJI VARCHAR(9), </v>
      </c>
      <c r="F362" s="4"/>
      <c r="G362" s="4"/>
    </row>
    <row r="363" spans="1:7" x14ac:dyDescent="0.3">
      <c r="A363" s="48"/>
      <c r="B363" s="6" t="s">
        <v>726</v>
      </c>
      <c r="C363" s="6"/>
      <c r="D363" s="6"/>
      <c r="E363" s="6" t="str">
        <f>B363&amp;" );"</f>
        <v>PRIMARY KEY(SEQ) );</v>
      </c>
      <c r="F363" s="4"/>
      <c r="G363" s="4"/>
    </row>
    <row r="364" spans="1:7" x14ac:dyDescent="0.3">
      <c r="A364" s="48"/>
      <c r="B364" s="6"/>
      <c r="C364" s="6"/>
      <c r="D364" s="6"/>
      <c r="E364" s="6" t="s">
        <v>727</v>
      </c>
      <c r="F364" s="4"/>
      <c r="G364" s="4"/>
    </row>
    <row r="365" spans="1:7" x14ac:dyDescent="0.3">
      <c r="A365" s="48"/>
      <c r="B365" s="6"/>
      <c r="C365" s="6"/>
      <c r="D365" s="6"/>
      <c r="E365" s="6"/>
      <c r="F365" s="4"/>
      <c r="G365" s="4"/>
    </row>
    <row r="366" spans="1:7" x14ac:dyDescent="0.3">
      <c r="A366" s="45" t="s">
        <v>728</v>
      </c>
      <c r="B366" s="24" t="s">
        <v>530</v>
      </c>
      <c r="C366" s="24"/>
      <c r="D366" s="6" t="s">
        <v>699</v>
      </c>
      <c r="E366" s="6" t="str">
        <f>"CREATE TABLE "&amp;B366&amp;" ( "</f>
        <v xml:space="preserve">CREATE TABLE BOARD_NOTICE ( </v>
      </c>
      <c r="F366" s="4"/>
      <c r="G366" s="4"/>
    </row>
    <row r="367" spans="1:7" x14ac:dyDescent="0.3">
      <c r="A367" s="46"/>
      <c r="B367" s="24" t="s">
        <v>50</v>
      </c>
      <c r="C367" s="24" t="s">
        <v>103</v>
      </c>
      <c r="D367" s="24" t="s">
        <v>51</v>
      </c>
      <c r="E367" s="24" t="str">
        <f t="shared" ref="E367:E373" si="31">B367&amp;" "&amp;C367&amp;", "</f>
        <v xml:space="preserve">SEQ INT NOT NULL auto_increment, </v>
      </c>
      <c r="F367" s="4"/>
      <c r="G367" s="4"/>
    </row>
    <row r="368" spans="1:7" x14ac:dyDescent="0.3">
      <c r="A368" s="46"/>
      <c r="B368" s="24" t="s">
        <v>526</v>
      </c>
      <c r="C368" s="24" t="s">
        <v>79</v>
      </c>
      <c r="D368" s="24" t="s">
        <v>37</v>
      </c>
      <c r="E368" s="24" t="str">
        <f t="shared" si="31"/>
        <v xml:space="preserve">COURSE_ID INT, </v>
      </c>
      <c r="F368" s="4"/>
      <c r="G368" s="4"/>
    </row>
    <row r="369" spans="1:7" x14ac:dyDescent="0.3">
      <c r="A369" s="46"/>
      <c r="B369" s="24" t="s">
        <v>16</v>
      </c>
      <c r="C369" s="24" t="s">
        <v>82</v>
      </c>
      <c r="D369" s="24" t="s">
        <v>44</v>
      </c>
      <c r="E369" s="24" t="str">
        <f t="shared" si="31"/>
        <v xml:space="preserve">TITLE VARCHAR(200), </v>
      </c>
      <c r="F369" s="4"/>
      <c r="G369" s="4"/>
    </row>
    <row r="370" spans="1:7" x14ac:dyDescent="0.3">
      <c r="A370" s="46"/>
      <c r="B370" s="24" t="s">
        <v>49</v>
      </c>
      <c r="C370" s="6" t="s">
        <v>184</v>
      </c>
      <c r="D370" s="24" t="s">
        <v>45</v>
      </c>
      <c r="E370" s="24" t="str">
        <f t="shared" si="31"/>
        <v xml:space="preserve">CONTENTS TEXT, </v>
      </c>
      <c r="F370" s="4"/>
      <c r="G370" s="4"/>
    </row>
    <row r="371" spans="1:7" x14ac:dyDescent="0.3">
      <c r="A371" s="46"/>
      <c r="B371" s="24" t="s">
        <v>137</v>
      </c>
      <c r="C371" s="24" t="s">
        <v>135</v>
      </c>
      <c r="D371" s="24" t="s">
        <v>47</v>
      </c>
      <c r="E371" s="24" t="str">
        <f t="shared" si="31"/>
        <v xml:space="preserve">VIEW_CNT INT, </v>
      </c>
      <c r="F371" s="4"/>
      <c r="G371" s="4"/>
    </row>
    <row r="372" spans="1:7" x14ac:dyDescent="0.3">
      <c r="A372" s="46"/>
      <c r="B372" s="24" t="s">
        <v>67</v>
      </c>
      <c r="C372" s="24" t="s">
        <v>78</v>
      </c>
      <c r="D372" s="24" t="s">
        <v>43</v>
      </c>
      <c r="E372" s="24" t="str">
        <f t="shared" si="31"/>
        <v xml:space="preserve">CREATE_DATE DATETIME, </v>
      </c>
      <c r="F372" s="4"/>
      <c r="G372" s="4"/>
    </row>
    <row r="373" spans="1:7" x14ac:dyDescent="0.3">
      <c r="A373" s="46"/>
      <c r="B373" s="24" t="s">
        <v>68</v>
      </c>
      <c r="C373" s="24" t="s">
        <v>78</v>
      </c>
      <c r="D373" s="24" t="s">
        <v>54</v>
      </c>
      <c r="E373" s="24" t="str">
        <f t="shared" si="31"/>
        <v xml:space="preserve">UPDATE_DATE DATETIME, </v>
      </c>
      <c r="F373" s="4"/>
      <c r="G373" s="4"/>
    </row>
    <row r="374" spans="1:7" x14ac:dyDescent="0.3">
      <c r="A374" s="46"/>
      <c r="B374" s="24" t="s">
        <v>129</v>
      </c>
      <c r="C374" s="24"/>
      <c r="D374" s="24"/>
      <c r="E374" s="24" t="str">
        <f>B374&amp;" );"</f>
        <v>PRIMARY KEY(SEQ) );</v>
      </c>
      <c r="F374" s="4"/>
      <c r="G374" s="4"/>
    </row>
    <row r="375" spans="1:7" x14ac:dyDescent="0.3">
      <c r="A375" s="46"/>
      <c r="B375" s="24"/>
      <c r="C375" s="24"/>
      <c r="D375" s="24"/>
      <c r="E375" s="24" t="s">
        <v>531</v>
      </c>
      <c r="F375" s="4"/>
      <c r="G375" s="4"/>
    </row>
    <row r="376" spans="1:7" x14ac:dyDescent="0.3">
      <c r="A376" s="46"/>
      <c r="B376" s="24"/>
      <c r="C376" s="24"/>
      <c r="D376" s="24"/>
      <c r="E376" s="24" t="s">
        <v>532</v>
      </c>
      <c r="F376" s="4"/>
      <c r="G376" s="4"/>
    </row>
    <row r="377" spans="1:7" x14ac:dyDescent="0.3">
      <c r="A377" s="46"/>
      <c r="B377" s="24"/>
      <c r="C377" s="24"/>
      <c r="D377" s="24"/>
      <c r="E377" s="24"/>
      <c r="F377" s="4"/>
      <c r="G377" s="4"/>
    </row>
    <row r="378" spans="1:7" x14ac:dyDescent="0.3">
      <c r="A378" s="46"/>
      <c r="B378" s="24"/>
      <c r="C378" s="24"/>
      <c r="D378" s="24"/>
      <c r="E378" s="24"/>
      <c r="F378" s="4"/>
      <c r="G378" s="4"/>
    </row>
    <row r="379" spans="1:7" x14ac:dyDescent="0.3">
      <c r="A379" s="49" t="s">
        <v>729</v>
      </c>
      <c r="B379" s="6" t="s">
        <v>140</v>
      </c>
      <c r="C379" s="6"/>
      <c r="D379" s="6" t="s">
        <v>699</v>
      </c>
      <c r="E379" s="6" t="str">
        <f>"CREATE TABLE "&amp;B379&amp;" ( "</f>
        <v xml:space="preserve">CREATE TABLE BOARD_FAQ ( </v>
      </c>
      <c r="F379" s="4"/>
      <c r="G379" s="4"/>
    </row>
    <row r="380" spans="1:7" x14ac:dyDescent="0.3">
      <c r="A380" s="50"/>
      <c r="B380" s="6" t="s">
        <v>50</v>
      </c>
      <c r="C380" s="6" t="s">
        <v>103</v>
      </c>
      <c r="D380" s="6" t="s">
        <v>51</v>
      </c>
      <c r="E380" s="6" t="str">
        <f t="shared" ref="E380:E386" si="32">B380&amp;" "&amp;C380&amp;", "</f>
        <v xml:space="preserve">SEQ INT NOT NULL auto_increment, </v>
      </c>
      <c r="F380" s="4"/>
      <c r="G380" s="4"/>
    </row>
    <row r="381" spans="1:7" x14ac:dyDescent="0.3">
      <c r="A381" s="50"/>
      <c r="B381" s="6" t="s">
        <v>161</v>
      </c>
      <c r="C381" s="6" t="s">
        <v>75</v>
      </c>
      <c r="D381" s="6" t="s">
        <v>155</v>
      </c>
      <c r="E381" s="6" t="str">
        <f t="shared" si="32"/>
        <v xml:space="preserve">CATEGORY VARCHAR(15), </v>
      </c>
      <c r="F381" s="4"/>
      <c r="G381" s="4"/>
    </row>
    <row r="382" spans="1:7" x14ac:dyDescent="0.3">
      <c r="A382" s="50"/>
      <c r="B382" s="6" t="s">
        <v>16</v>
      </c>
      <c r="C382" s="6" t="s">
        <v>82</v>
      </c>
      <c r="D382" s="6" t="s">
        <v>44</v>
      </c>
      <c r="E382" s="6" t="str">
        <f t="shared" si="32"/>
        <v xml:space="preserve">TITLE VARCHAR(200), </v>
      </c>
      <c r="F382" s="4"/>
      <c r="G382" s="4"/>
    </row>
    <row r="383" spans="1:7" x14ac:dyDescent="0.3">
      <c r="A383" s="50"/>
      <c r="B383" s="6" t="s">
        <v>49</v>
      </c>
      <c r="C383" s="6" t="s">
        <v>184</v>
      </c>
      <c r="D383" s="6" t="s">
        <v>45</v>
      </c>
      <c r="E383" s="6" t="str">
        <f t="shared" si="32"/>
        <v xml:space="preserve">CONTENTS TEXT, </v>
      </c>
      <c r="F383" s="4"/>
      <c r="G383" s="4"/>
    </row>
    <row r="384" spans="1:7" x14ac:dyDescent="0.3">
      <c r="A384" s="50"/>
      <c r="B384" s="6" t="s">
        <v>137</v>
      </c>
      <c r="C384" s="6" t="s">
        <v>79</v>
      </c>
      <c r="D384" s="6" t="s">
        <v>47</v>
      </c>
      <c r="E384" s="6" t="str">
        <f t="shared" si="32"/>
        <v xml:space="preserve">VIEW_CNT INT, </v>
      </c>
      <c r="F384" s="4"/>
      <c r="G384" s="4"/>
    </row>
    <row r="385" spans="1:7" x14ac:dyDescent="0.3">
      <c r="A385" s="50"/>
      <c r="B385" s="6" t="s">
        <v>67</v>
      </c>
      <c r="C385" s="6" t="s">
        <v>78</v>
      </c>
      <c r="D385" s="6" t="s">
        <v>43</v>
      </c>
      <c r="E385" s="6" t="str">
        <f t="shared" si="32"/>
        <v xml:space="preserve">CREATE_DATE DATETIME, </v>
      </c>
      <c r="F385" s="4"/>
      <c r="G385" s="4"/>
    </row>
    <row r="386" spans="1:7" x14ac:dyDescent="0.3">
      <c r="A386" s="50"/>
      <c r="B386" s="6" t="s">
        <v>68</v>
      </c>
      <c r="C386" s="6" t="s">
        <v>78</v>
      </c>
      <c r="D386" s="6" t="s">
        <v>54</v>
      </c>
      <c r="E386" s="6" t="str">
        <f t="shared" si="32"/>
        <v xml:space="preserve">UPDATE_DATE DATETIME, </v>
      </c>
      <c r="F386" s="4"/>
      <c r="G386" s="4"/>
    </row>
    <row r="387" spans="1:7" x14ac:dyDescent="0.3">
      <c r="A387" s="50"/>
      <c r="B387" s="6" t="s">
        <v>129</v>
      </c>
      <c r="C387" s="6"/>
      <c r="D387" s="6"/>
      <c r="E387" s="6" t="str">
        <f>B387&amp;" );"</f>
        <v>PRIMARY KEY(SEQ) );</v>
      </c>
      <c r="F387" s="4"/>
      <c r="G387" s="4"/>
    </row>
    <row r="388" spans="1:7" x14ac:dyDescent="0.3">
      <c r="A388" s="50"/>
      <c r="B388" s="6"/>
      <c r="C388" s="6"/>
      <c r="D388" s="6"/>
      <c r="E388" s="6" t="s">
        <v>529</v>
      </c>
      <c r="F388" s="4"/>
      <c r="G388" s="4"/>
    </row>
    <row r="389" spans="1:7" x14ac:dyDescent="0.3">
      <c r="A389" s="50"/>
      <c r="B389" s="6"/>
      <c r="C389" s="6"/>
      <c r="D389" s="6"/>
      <c r="E389" s="6"/>
      <c r="F389" s="4"/>
      <c r="G389" s="4"/>
    </row>
    <row r="390" spans="1:7" x14ac:dyDescent="0.3">
      <c r="A390" s="50"/>
      <c r="B390" s="6"/>
      <c r="C390" s="6"/>
      <c r="D390" s="6"/>
      <c r="E390" s="6"/>
      <c r="F390" s="4"/>
      <c r="G390" s="4"/>
    </row>
    <row r="391" spans="1:7" x14ac:dyDescent="0.3">
      <c r="A391" s="45" t="s">
        <v>730</v>
      </c>
      <c r="B391" s="24" t="s">
        <v>141</v>
      </c>
      <c r="C391" s="24"/>
      <c r="D391" s="6" t="s">
        <v>699</v>
      </c>
      <c r="E391" s="6" t="str">
        <f>"CREATE TABLE "&amp;B391&amp;" ( "</f>
        <v xml:space="preserve">CREATE TABLE BOARD_QNA ( </v>
      </c>
      <c r="F391" s="4"/>
      <c r="G391" s="4"/>
    </row>
    <row r="392" spans="1:7" x14ac:dyDescent="0.3">
      <c r="A392" s="46"/>
      <c r="B392" s="24" t="s">
        <v>50</v>
      </c>
      <c r="C392" s="24" t="s">
        <v>103</v>
      </c>
      <c r="D392" s="24" t="s">
        <v>51</v>
      </c>
      <c r="E392" s="24" t="str">
        <f t="shared" ref="E392:E401" si="33">B392&amp;" "&amp;C392&amp;", "</f>
        <v xml:space="preserve">SEQ INT NOT NULL auto_increment, </v>
      </c>
      <c r="F392" s="4"/>
      <c r="G392" s="4"/>
    </row>
    <row r="393" spans="1:7" x14ac:dyDescent="0.3">
      <c r="A393" s="46"/>
      <c r="B393" s="24" t="s">
        <v>526</v>
      </c>
      <c r="C393" s="24" t="s">
        <v>79</v>
      </c>
      <c r="D393" s="24" t="s">
        <v>37</v>
      </c>
      <c r="E393" s="24" t="str">
        <f t="shared" si="33"/>
        <v xml:space="preserve">COURSE_ID INT, </v>
      </c>
      <c r="F393" s="4"/>
      <c r="G393" s="4"/>
    </row>
    <row r="394" spans="1:7" x14ac:dyDescent="0.3">
      <c r="A394" s="46"/>
      <c r="B394" s="24" t="s">
        <v>16</v>
      </c>
      <c r="C394" s="24" t="s">
        <v>82</v>
      </c>
      <c r="D394" s="24" t="s">
        <v>44</v>
      </c>
      <c r="E394" s="24" t="str">
        <f t="shared" si="33"/>
        <v xml:space="preserve">TITLE VARCHAR(200), </v>
      </c>
      <c r="F394" s="4"/>
      <c r="G394" s="4"/>
    </row>
    <row r="395" spans="1:7" x14ac:dyDescent="0.3">
      <c r="A395" s="46"/>
      <c r="B395" s="24" t="s">
        <v>49</v>
      </c>
      <c r="C395" s="6" t="s">
        <v>184</v>
      </c>
      <c r="D395" s="24" t="s">
        <v>45</v>
      </c>
      <c r="E395" s="24" t="str">
        <f t="shared" si="33"/>
        <v xml:space="preserve">CONTENTS TEXT, </v>
      </c>
      <c r="F395" s="4"/>
      <c r="G395" s="4"/>
    </row>
    <row r="396" spans="1:7" x14ac:dyDescent="0.3">
      <c r="A396" s="46"/>
      <c r="B396" s="24" t="s">
        <v>36</v>
      </c>
      <c r="C396" s="24" t="s">
        <v>75</v>
      </c>
      <c r="D396" s="24" t="s">
        <v>35</v>
      </c>
      <c r="E396" s="24" t="str">
        <f t="shared" si="33"/>
        <v xml:space="preserve">USER_ID VARCHAR(15), </v>
      </c>
      <c r="F396" s="4"/>
      <c r="G396" s="4"/>
    </row>
    <row r="397" spans="1:7" x14ac:dyDescent="0.3">
      <c r="A397" s="46"/>
      <c r="B397" s="24" t="s">
        <v>138</v>
      </c>
      <c r="C397" s="24" t="s">
        <v>75</v>
      </c>
      <c r="D397" s="24" t="s">
        <v>46</v>
      </c>
      <c r="E397" s="24" t="str">
        <f t="shared" si="33"/>
        <v xml:space="preserve">USER_IP VARCHAR(15), </v>
      </c>
      <c r="F397" s="4"/>
      <c r="G397" s="4"/>
    </row>
    <row r="398" spans="1:7" x14ac:dyDescent="0.3">
      <c r="A398" s="46"/>
      <c r="B398" s="24" t="s">
        <v>137</v>
      </c>
      <c r="C398" s="24" t="s">
        <v>79</v>
      </c>
      <c r="D398" s="24" t="s">
        <v>47</v>
      </c>
      <c r="E398" s="24" t="str">
        <f t="shared" si="33"/>
        <v xml:space="preserve">VIEW_CNT INT, </v>
      </c>
      <c r="F398" s="4"/>
      <c r="G398" s="4"/>
    </row>
    <row r="399" spans="1:7" x14ac:dyDescent="0.3">
      <c r="A399" s="46"/>
      <c r="B399" s="24" t="s">
        <v>158</v>
      </c>
      <c r="C399" s="24" t="s">
        <v>159</v>
      </c>
      <c r="D399" s="24" t="s">
        <v>157</v>
      </c>
      <c r="E399" s="24" t="str">
        <f t="shared" si="33"/>
        <v xml:space="preserve">REPLY_CNT INT, </v>
      </c>
      <c r="F399" s="4"/>
      <c r="G399" s="4"/>
    </row>
    <row r="400" spans="1:7" x14ac:dyDescent="0.3">
      <c r="A400" s="46"/>
      <c r="B400" s="24" t="s">
        <v>67</v>
      </c>
      <c r="C400" s="24" t="s">
        <v>78</v>
      </c>
      <c r="D400" s="24" t="s">
        <v>43</v>
      </c>
      <c r="E400" s="24" t="str">
        <f t="shared" si="33"/>
        <v xml:space="preserve">CREATE_DATE DATETIME, </v>
      </c>
      <c r="F400" s="4"/>
      <c r="G400" s="4"/>
    </row>
    <row r="401" spans="1:7" x14ac:dyDescent="0.3">
      <c r="A401" s="46"/>
      <c r="B401" s="24" t="s">
        <v>68</v>
      </c>
      <c r="C401" s="24" t="s">
        <v>78</v>
      </c>
      <c r="D401" s="24" t="s">
        <v>54</v>
      </c>
      <c r="E401" s="24" t="str">
        <f t="shared" si="33"/>
        <v xml:space="preserve">UPDATE_DATE DATETIME, </v>
      </c>
      <c r="F401" s="4"/>
      <c r="G401" s="4"/>
    </row>
    <row r="402" spans="1:7" x14ac:dyDescent="0.3">
      <c r="A402" s="46"/>
      <c r="B402" s="24" t="s">
        <v>129</v>
      </c>
      <c r="C402" s="24"/>
      <c r="D402" s="24"/>
      <c r="E402" s="24" t="str">
        <f>B402&amp;" );"</f>
        <v>PRIMARY KEY(SEQ) );</v>
      </c>
      <c r="F402" s="4"/>
      <c r="G402" s="4"/>
    </row>
    <row r="403" spans="1:7" x14ac:dyDescent="0.3">
      <c r="A403" s="46"/>
      <c r="B403" s="24"/>
      <c r="C403" s="24"/>
      <c r="D403" s="24"/>
      <c r="E403" s="24" t="s">
        <v>527</v>
      </c>
      <c r="F403" s="4"/>
      <c r="G403" s="4"/>
    </row>
    <row r="404" spans="1:7" x14ac:dyDescent="0.3">
      <c r="A404" s="46"/>
      <c r="B404" s="24"/>
      <c r="C404" s="24"/>
      <c r="D404" s="24"/>
      <c r="E404" s="24"/>
      <c r="F404" s="4"/>
      <c r="G404" s="4"/>
    </row>
    <row r="405" spans="1:7" x14ac:dyDescent="0.3">
      <c r="A405" s="46"/>
      <c r="B405" s="24"/>
      <c r="C405" s="24"/>
      <c r="D405" s="24"/>
      <c r="E405" s="24"/>
      <c r="F405" s="4"/>
      <c r="G405" s="4"/>
    </row>
    <row r="406" spans="1:7" x14ac:dyDescent="0.3">
      <c r="A406" s="45" t="s">
        <v>731</v>
      </c>
      <c r="B406" s="24" t="s">
        <v>160</v>
      </c>
      <c r="C406" s="24"/>
      <c r="D406" s="6" t="s">
        <v>699</v>
      </c>
      <c r="E406" s="6" t="str">
        <f>"CREATE TABLE "&amp;B406&amp;" ( "</f>
        <v xml:space="preserve">CREATE TABLE BOARD_QNA_ANSWER ( </v>
      </c>
      <c r="F406" s="4"/>
      <c r="G406" s="4"/>
    </row>
    <row r="407" spans="1:7" x14ac:dyDescent="0.3">
      <c r="A407" s="46"/>
      <c r="B407" s="24" t="s">
        <v>50</v>
      </c>
      <c r="C407" s="24" t="s">
        <v>103</v>
      </c>
      <c r="D407" s="24" t="s">
        <v>51</v>
      </c>
      <c r="E407" s="24" t="str">
        <f t="shared" ref="E407:E413" si="34">B407&amp;" "&amp;C407&amp;", "</f>
        <v xml:space="preserve">SEQ INT NOT NULL auto_increment, </v>
      </c>
      <c r="F407" s="4"/>
      <c r="G407" s="4"/>
    </row>
    <row r="408" spans="1:7" x14ac:dyDescent="0.3">
      <c r="A408" s="46"/>
      <c r="B408" s="24" t="s">
        <v>63</v>
      </c>
      <c r="C408" s="24" t="s">
        <v>79</v>
      </c>
      <c r="D408" s="24" t="s">
        <v>139</v>
      </c>
      <c r="E408" s="24" t="str">
        <f t="shared" si="34"/>
        <v xml:space="preserve">P_SEQ INT, </v>
      </c>
      <c r="F408" s="4"/>
      <c r="G408" s="4"/>
    </row>
    <row r="409" spans="1:7" x14ac:dyDescent="0.3">
      <c r="A409" s="46"/>
      <c r="B409" s="24" t="s">
        <v>49</v>
      </c>
      <c r="C409" s="6" t="s">
        <v>184</v>
      </c>
      <c r="D409" s="24" t="s">
        <v>45</v>
      </c>
      <c r="E409" s="24" t="str">
        <f t="shared" si="34"/>
        <v xml:space="preserve">CONTENTS TEXT, </v>
      </c>
      <c r="F409" s="4"/>
      <c r="G409" s="4"/>
    </row>
    <row r="410" spans="1:7" x14ac:dyDescent="0.3">
      <c r="A410" s="46"/>
      <c r="B410" s="24" t="s">
        <v>36</v>
      </c>
      <c r="C410" s="24" t="s">
        <v>75</v>
      </c>
      <c r="D410" s="24" t="s">
        <v>35</v>
      </c>
      <c r="E410" s="24" t="str">
        <f t="shared" si="34"/>
        <v xml:space="preserve">USER_ID VARCHAR(15), </v>
      </c>
      <c r="F410" s="4"/>
      <c r="G410" s="4"/>
    </row>
    <row r="411" spans="1:7" x14ac:dyDescent="0.3">
      <c r="A411" s="46"/>
      <c r="B411" s="24" t="s">
        <v>138</v>
      </c>
      <c r="C411" s="24" t="s">
        <v>75</v>
      </c>
      <c r="D411" s="24" t="s">
        <v>46</v>
      </c>
      <c r="E411" s="24" t="str">
        <f t="shared" si="34"/>
        <v xml:space="preserve">USER_IP VARCHAR(15), </v>
      </c>
      <c r="F411" s="4"/>
      <c r="G411" s="4"/>
    </row>
    <row r="412" spans="1:7" x14ac:dyDescent="0.3">
      <c r="A412" s="46"/>
      <c r="B412" s="24" t="s">
        <v>67</v>
      </c>
      <c r="C412" s="24" t="s">
        <v>78</v>
      </c>
      <c r="D412" s="24" t="s">
        <v>43</v>
      </c>
      <c r="E412" s="24" t="str">
        <f t="shared" si="34"/>
        <v xml:space="preserve">CREATE_DATE DATETIME, </v>
      </c>
      <c r="F412" s="4"/>
      <c r="G412" s="4"/>
    </row>
    <row r="413" spans="1:7" x14ac:dyDescent="0.3">
      <c r="A413" s="46"/>
      <c r="B413" s="24" t="s">
        <v>68</v>
      </c>
      <c r="C413" s="24" t="s">
        <v>78</v>
      </c>
      <c r="D413" s="24" t="s">
        <v>54</v>
      </c>
      <c r="E413" s="24" t="str">
        <f t="shared" si="34"/>
        <v xml:space="preserve">UPDATE_DATE DATETIME, </v>
      </c>
      <c r="F413" s="4"/>
      <c r="G413" s="4"/>
    </row>
    <row r="414" spans="1:7" x14ac:dyDescent="0.3">
      <c r="A414" s="46"/>
      <c r="B414" s="24" t="s">
        <v>129</v>
      </c>
      <c r="C414" s="24"/>
      <c r="D414" s="24"/>
      <c r="E414" s="24" t="str">
        <f>B414&amp;" );"</f>
        <v>PRIMARY KEY(SEQ) );</v>
      </c>
      <c r="F414" s="4"/>
      <c r="G414" s="4"/>
    </row>
    <row r="415" spans="1:7" x14ac:dyDescent="0.3">
      <c r="A415" s="46"/>
      <c r="B415" s="24"/>
      <c r="C415" s="24"/>
      <c r="D415" s="24"/>
      <c r="E415" s="24" t="s">
        <v>528</v>
      </c>
      <c r="F415" s="4"/>
      <c r="G415" s="4"/>
    </row>
    <row r="416" spans="1:7" x14ac:dyDescent="0.3">
      <c r="A416" s="46"/>
      <c r="B416" s="24"/>
      <c r="C416" s="24"/>
      <c r="D416" s="24"/>
      <c r="E416" s="24"/>
      <c r="F416" s="4"/>
      <c r="G416" s="4"/>
    </row>
    <row r="417" spans="1:7" x14ac:dyDescent="0.3">
      <c r="A417" s="46"/>
      <c r="B417" s="24"/>
      <c r="C417" s="24"/>
      <c r="D417" s="24"/>
      <c r="E417" s="24"/>
      <c r="F417" s="4"/>
      <c r="G417" s="4"/>
    </row>
    <row r="418" spans="1:7" x14ac:dyDescent="0.3">
      <c r="A418" s="49" t="s">
        <v>732</v>
      </c>
      <c r="B418" s="6" t="s">
        <v>169</v>
      </c>
      <c r="C418" s="6"/>
      <c r="D418" s="6" t="s">
        <v>699</v>
      </c>
      <c r="E418" s="6" t="str">
        <f>"CREATE TABLE "&amp;B418&amp;" ( "</f>
        <v xml:space="preserve">CREATE TABLE BOARD_DISCUSSION ( </v>
      </c>
      <c r="F418" s="4"/>
      <c r="G418" s="4"/>
    </row>
    <row r="419" spans="1:7" x14ac:dyDescent="0.3">
      <c r="A419" s="50"/>
      <c r="B419" s="6" t="s">
        <v>50</v>
      </c>
      <c r="C419" s="6" t="s">
        <v>103</v>
      </c>
      <c r="D419" s="6" t="s">
        <v>51</v>
      </c>
      <c r="E419" s="6" t="str">
        <f t="shared" ref="E419:E430" si="35">B419&amp;" "&amp;C419&amp;", "</f>
        <v xml:space="preserve">SEQ INT NOT NULL auto_increment, </v>
      </c>
      <c r="F419" s="4"/>
      <c r="G419" s="4"/>
    </row>
    <row r="420" spans="1:7" x14ac:dyDescent="0.3">
      <c r="A420" s="50"/>
      <c r="B420" s="6" t="s">
        <v>38</v>
      </c>
      <c r="C420" s="6" t="s">
        <v>79</v>
      </c>
      <c r="D420" s="6" t="s">
        <v>37</v>
      </c>
      <c r="E420" s="6" t="str">
        <f t="shared" si="35"/>
        <v xml:space="preserve">COURSE_ID INT, </v>
      </c>
      <c r="F420" s="4"/>
      <c r="G420" s="4"/>
    </row>
    <row r="421" spans="1:7" x14ac:dyDescent="0.3">
      <c r="A421" s="50"/>
      <c r="B421" s="6" t="s">
        <v>167</v>
      </c>
      <c r="C421" s="6" t="s">
        <v>79</v>
      </c>
      <c r="D421" s="6" t="s">
        <v>62</v>
      </c>
      <c r="E421" s="6" t="str">
        <f t="shared" si="35"/>
        <v xml:space="preserve">REF INT, </v>
      </c>
      <c r="F421" s="4"/>
      <c r="G421" s="4"/>
    </row>
    <row r="422" spans="1:7" x14ac:dyDescent="0.3">
      <c r="A422" s="50"/>
      <c r="B422" s="6" t="s">
        <v>165</v>
      </c>
      <c r="C422" s="6" t="s">
        <v>79</v>
      </c>
      <c r="D422" s="6" t="s">
        <v>164</v>
      </c>
      <c r="E422" s="6" t="str">
        <f t="shared" si="35"/>
        <v xml:space="preserve">ORD INT, </v>
      </c>
      <c r="F422" s="4"/>
      <c r="G422" s="4"/>
    </row>
    <row r="423" spans="1:7" x14ac:dyDescent="0.3">
      <c r="A423" s="50"/>
      <c r="B423" s="6" t="s">
        <v>168</v>
      </c>
      <c r="C423" s="6" t="s">
        <v>79</v>
      </c>
      <c r="D423" s="6" t="s">
        <v>166</v>
      </c>
      <c r="E423" s="6" t="str">
        <f t="shared" si="35"/>
        <v xml:space="preserve">STEP INT, </v>
      </c>
      <c r="F423" s="4"/>
      <c r="G423" s="4"/>
    </row>
    <row r="424" spans="1:7" x14ac:dyDescent="0.3">
      <c r="A424" s="50"/>
      <c r="B424" s="6" t="s">
        <v>16</v>
      </c>
      <c r="C424" s="6" t="s">
        <v>82</v>
      </c>
      <c r="D424" s="6" t="s">
        <v>44</v>
      </c>
      <c r="E424" s="6" t="str">
        <f t="shared" si="35"/>
        <v xml:space="preserve">TITLE VARCHAR(200), </v>
      </c>
      <c r="F424" s="4"/>
      <c r="G424" s="4"/>
    </row>
    <row r="425" spans="1:7" x14ac:dyDescent="0.3">
      <c r="A425" s="50"/>
      <c r="B425" s="6" t="s">
        <v>49</v>
      </c>
      <c r="C425" s="6" t="s">
        <v>184</v>
      </c>
      <c r="D425" s="6" t="s">
        <v>45</v>
      </c>
      <c r="E425" s="6" t="str">
        <f t="shared" si="35"/>
        <v xml:space="preserve">CONTENTS TEXT, </v>
      </c>
      <c r="F425" s="4"/>
      <c r="G425" s="4"/>
    </row>
    <row r="426" spans="1:7" x14ac:dyDescent="0.3">
      <c r="A426" s="50"/>
      <c r="B426" s="6" t="s">
        <v>36</v>
      </c>
      <c r="C426" s="6" t="s">
        <v>75</v>
      </c>
      <c r="D426" s="6" t="s">
        <v>35</v>
      </c>
      <c r="E426" s="6" t="str">
        <f t="shared" si="35"/>
        <v xml:space="preserve">USER_ID VARCHAR(15), </v>
      </c>
      <c r="F426" s="4"/>
      <c r="G426" s="4"/>
    </row>
    <row r="427" spans="1:7" x14ac:dyDescent="0.3">
      <c r="A427" s="50"/>
      <c r="B427" s="6" t="s">
        <v>162</v>
      </c>
      <c r="C427" s="6" t="s">
        <v>75</v>
      </c>
      <c r="D427" s="6" t="s">
        <v>46</v>
      </c>
      <c r="E427" s="6" t="str">
        <f t="shared" si="35"/>
        <v xml:space="preserve">USER_IP VARCHAR(15), </v>
      </c>
      <c r="F427" s="4"/>
      <c r="G427" s="4"/>
    </row>
    <row r="428" spans="1:7" x14ac:dyDescent="0.3">
      <c r="A428" s="50"/>
      <c r="B428" s="6" t="s">
        <v>163</v>
      </c>
      <c r="C428" s="6" t="s">
        <v>79</v>
      </c>
      <c r="D428" s="6" t="s">
        <v>47</v>
      </c>
      <c r="E428" s="6" t="str">
        <f t="shared" si="35"/>
        <v xml:space="preserve">VIEW_CNT INT, </v>
      </c>
      <c r="F428" s="4"/>
      <c r="G428" s="4"/>
    </row>
    <row r="429" spans="1:7" x14ac:dyDescent="0.3">
      <c r="A429" s="50"/>
      <c r="B429" s="6" t="s">
        <v>67</v>
      </c>
      <c r="C429" s="6" t="s">
        <v>78</v>
      </c>
      <c r="D429" s="6" t="s">
        <v>43</v>
      </c>
      <c r="E429" s="6" t="str">
        <f t="shared" si="35"/>
        <v xml:space="preserve">CREATE_DATE DATETIME, </v>
      </c>
      <c r="F429" s="4"/>
      <c r="G429" s="4"/>
    </row>
    <row r="430" spans="1:7" x14ac:dyDescent="0.3">
      <c r="A430" s="50"/>
      <c r="B430" s="6" t="s">
        <v>68</v>
      </c>
      <c r="C430" s="6" t="s">
        <v>78</v>
      </c>
      <c r="D430" s="6" t="s">
        <v>54</v>
      </c>
      <c r="E430" s="6" t="str">
        <f t="shared" si="35"/>
        <v xml:space="preserve">UPDATE_DATE DATETIME, </v>
      </c>
      <c r="F430" s="4"/>
      <c r="G430" s="4"/>
    </row>
    <row r="431" spans="1:7" x14ac:dyDescent="0.3">
      <c r="A431" s="50"/>
      <c r="B431" s="6" t="s">
        <v>129</v>
      </c>
      <c r="C431" s="6"/>
      <c r="D431" s="6"/>
      <c r="E431" s="6" t="str">
        <f>B431&amp;" );"</f>
        <v>PRIMARY KEY(SEQ) );</v>
      </c>
      <c r="F431" s="4"/>
      <c r="G431" s="4"/>
    </row>
    <row r="432" spans="1:7" x14ac:dyDescent="0.3">
      <c r="A432" s="50"/>
      <c r="B432" s="6"/>
      <c r="C432" s="6"/>
      <c r="D432" s="6"/>
      <c r="E432" s="6" t="s">
        <v>170</v>
      </c>
      <c r="F432" s="4"/>
      <c r="G432" s="4"/>
    </row>
    <row r="433" spans="1:7" x14ac:dyDescent="0.3">
      <c r="A433" s="50"/>
      <c r="B433" s="6"/>
      <c r="C433" s="6"/>
      <c r="D433" s="6"/>
      <c r="E433" s="6" t="s">
        <v>171</v>
      </c>
      <c r="F433" s="4"/>
      <c r="G433" s="4"/>
    </row>
    <row r="434" spans="1:7" x14ac:dyDescent="0.3">
      <c r="A434" s="50"/>
      <c r="B434" s="6"/>
      <c r="C434" s="6"/>
      <c r="D434" s="6"/>
      <c r="E434" s="24"/>
      <c r="F434" s="4"/>
      <c r="G434" s="4"/>
    </row>
    <row r="435" spans="1:7" x14ac:dyDescent="0.3">
      <c r="A435" s="50"/>
      <c r="B435" s="6"/>
      <c r="C435" s="6"/>
      <c r="D435" s="6"/>
      <c r="E435" s="24"/>
      <c r="F435" s="4"/>
      <c r="G435" s="4"/>
    </row>
    <row r="436" spans="1:7" x14ac:dyDescent="0.3">
      <c r="A436" s="49" t="s">
        <v>733</v>
      </c>
      <c r="B436" s="6" t="s">
        <v>142</v>
      </c>
      <c r="C436" s="6"/>
      <c r="D436" s="6" t="s">
        <v>699</v>
      </c>
      <c r="E436" s="6" t="str">
        <f>"CREATE TABLE "&amp;B436&amp;" ( "</f>
        <v xml:space="preserve">CREATE TABLE BOARD_DATA ( </v>
      </c>
      <c r="F436" s="4"/>
      <c r="G436" s="4"/>
    </row>
    <row r="437" spans="1:7" x14ac:dyDescent="0.3">
      <c r="A437" s="50"/>
      <c r="B437" s="6" t="s">
        <v>50</v>
      </c>
      <c r="C437" s="6" t="s">
        <v>103</v>
      </c>
      <c r="D437" s="6" t="s">
        <v>51</v>
      </c>
      <c r="E437" s="6" t="str">
        <f t="shared" ref="E437:E445" si="36">B437&amp;" "&amp;C437&amp;", "</f>
        <v xml:space="preserve">SEQ INT NOT NULL auto_increment, </v>
      </c>
      <c r="F437" s="4"/>
      <c r="G437" s="4"/>
    </row>
    <row r="438" spans="1:7" x14ac:dyDescent="0.3">
      <c r="A438" s="50"/>
      <c r="B438" s="24" t="s">
        <v>38</v>
      </c>
      <c r="C438" s="24" t="s">
        <v>79</v>
      </c>
      <c r="D438" s="24" t="s">
        <v>37</v>
      </c>
      <c r="E438" s="24" t="str">
        <f t="shared" si="36"/>
        <v xml:space="preserve">COURSE_ID INT, </v>
      </c>
      <c r="F438" s="4"/>
      <c r="G438" s="4"/>
    </row>
    <row r="439" spans="1:7" x14ac:dyDescent="0.3">
      <c r="A439" s="50"/>
      <c r="B439" s="6" t="s">
        <v>16</v>
      </c>
      <c r="C439" s="6" t="s">
        <v>82</v>
      </c>
      <c r="D439" s="6" t="s">
        <v>44</v>
      </c>
      <c r="E439" s="6" t="str">
        <f t="shared" si="36"/>
        <v xml:space="preserve">TITLE VARCHAR(200), </v>
      </c>
      <c r="F439" s="4"/>
      <c r="G439" s="4"/>
    </row>
    <row r="440" spans="1:7" x14ac:dyDescent="0.3">
      <c r="A440" s="50"/>
      <c r="B440" s="6" t="s">
        <v>49</v>
      </c>
      <c r="C440" s="6" t="s">
        <v>184</v>
      </c>
      <c r="D440" s="6" t="s">
        <v>45</v>
      </c>
      <c r="E440" s="6" t="str">
        <f t="shared" si="36"/>
        <v xml:space="preserve">CONTENTS TEXT, </v>
      </c>
      <c r="F440" s="4"/>
      <c r="G440" s="4"/>
    </row>
    <row r="441" spans="1:7" x14ac:dyDescent="0.3">
      <c r="A441" s="50"/>
      <c r="B441" s="6" t="s">
        <v>36</v>
      </c>
      <c r="C441" s="6" t="s">
        <v>75</v>
      </c>
      <c r="D441" s="6" t="s">
        <v>35</v>
      </c>
      <c r="E441" s="6" t="str">
        <f t="shared" si="36"/>
        <v xml:space="preserve">USER_ID VARCHAR(15), </v>
      </c>
      <c r="F441" s="4"/>
      <c r="G441" s="4"/>
    </row>
    <row r="442" spans="1:7" x14ac:dyDescent="0.3">
      <c r="A442" s="50"/>
      <c r="B442" s="6" t="s">
        <v>138</v>
      </c>
      <c r="C442" s="6" t="s">
        <v>75</v>
      </c>
      <c r="D442" s="6" t="s">
        <v>46</v>
      </c>
      <c r="E442" s="6" t="str">
        <f t="shared" si="36"/>
        <v xml:space="preserve">USER_IP VARCHAR(15), </v>
      </c>
      <c r="F442" s="4"/>
      <c r="G442" s="4"/>
    </row>
    <row r="443" spans="1:7" x14ac:dyDescent="0.3">
      <c r="A443" s="50"/>
      <c r="B443" s="6" t="s">
        <v>137</v>
      </c>
      <c r="C443" s="6" t="s">
        <v>79</v>
      </c>
      <c r="D443" s="6" t="s">
        <v>47</v>
      </c>
      <c r="E443" s="6" t="str">
        <f t="shared" si="36"/>
        <v xml:space="preserve">VIEW_CNT INT, </v>
      </c>
      <c r="F443" s="4"/>
      <c r="G443" s="4"/>
    </row>
    <row r="444" spans="1:7" x14ac:dyDescent="0.3">
      <c r="A444" s="50"/>
      <c r="B444" s="6" t="s">
        <v>67</v>
      </c>
      <c r="C444" s="6" t="s">
        <v>78</v>
      </c>
      <c r="D444" s="6" t="s">
        <v>43</v>
      </c>
      <c r="E444" s="6" t="str">
        <f t="shared" si="36"/>
        <v xml:space="preserve">CREATE_DATE DATETIME, </v>
      </c>
      <c r="F444" s="4"/>
      <c r="G444" s="4"/>
    </row>
    <row r="445" spans="1:7" x14ac:dyDescent="0.3">
      <c r="A445" s="50"/>
      <c r="B445" s="6" t="s">
        <v>68</v>
      </c>
      <c r="C445" s="6" t="s">
        <v>78</v>
      </c>
      <c r="D445" s="6" t="s">
        <v>54</v>
      </c>
      <c r="E445" s="6" t="str">
        <f t="shared" si="36"/>
        <v xml:space="preserve">UPDATE_DATE DATETIME, </v>
      </c>
      <c r="F445" s="4"/>
      <c r="G445" s="4"/>
    </row>
    <row r="446" spans="1:7" x14ac:dyDescent="0.3">
      <c r="A446" s="50"/>
      <c r="B446" s="6" t="s">
        <v>129</v>
      </c>
      <c r="C446" s="6"/>
      <c r="D446" s="6"/>
      <c r="E446" s="6" t="str">
        <f>B446&amp;" );"</f>
        <v>PRIMARY KEY(SEQ) );</v>
      </c>
      <c r="F446" s="4"/>
      <c r="G446" s="4"/>
    </row>
    <row r="447" spans="1:7" x14ac:dyDescent="0.3">
      <c r="A447" s="50"/>
      <c r="B447" s="6"/>
      <c r="C447" s="6"/>
      <c r="D447" s="6"/>
      <c r="E447" s="24" t="s">
        <v>518</v>
      </c>
      <c r="F447" s="4"/>
      <c r="G447" s="4"/>
    </row>
    <row r="448" spans="1:7" x14ac:dyDescent="0.3">
      <c r="A448" s="50"/>
      <c r="B448" s="6"/>
      <c r="C448" s="6"/>
      <c r="D448" s="6"/>
      <c r="E448" s="24" t="s">
        <v>519</v>
      </c>
      <c r="F448" s="4"/>
      <c r="G448" s="4"/>
    </row>
    <row r="449" spans="1:7" x14ac:dyDescent="0.3">
      <c r="A449" s="50"/>
      <c r="B449" s="6"/>
      <c r="C449" s="6"/>
      <c r="D449" s="6"/>
      <c r="E449" s="24"/>
      <c r="F449" s="4"/>
      <c r="G449" s="4"/>
    </row>
    <row r="450" spans="1:7" x14ac:dyDescent="0.3">
      <c r="A450" s="50"/>
      <c r="B450" s="24"/>
      <c r="C450" s="24"/>
      <c r="D450" s="24"/>
      <c r="E450" s="24"/>
      <c r="F450" s="4"/>
      <c r="G450" s="4"/>
    </row>
    <row r="451" spans="1:7" x14ac:dyDescent="0.3">
      <c r="A451" s="49" t="s">
        <v>734</v>
      </c>
      <c r="B451" s="6" t="s">
        <v>523</v>
      </c>
      <c r="C451" s="6"/>
      <c r="D451" s="6" t="s">
        <v>699</v>
      </c>
      <c r="E451" s="6" t="str">
        <f>"CREATE TABLE "&amp;B451&amp;" ( "</f>
        <v xml:space="preserve">CREATE TABLE BOARD_REPORT ( </v>
      </c>
      <c r="F451" s="4"/>
      <c r="G451" s="4"/>
    </row>
    <row r="452" spans="1:7" x14ac:dyDescent="0.3">
      <c r="A452" s="50"/>
      <c r="B452" s="6" t="s">
        <v>50</v>
      </c>
      <c r="C452" s="6" t="s">
        <v>103</v>
      </c>
      <c r="D452" s="6" t="s">
        <v>51</v>
      </c>
      <c r="E452" s="6" t="str">
        <f t="shared" ref="E452:E460" si="37">B452&amp;" "&amp;C452&amp;", "</f>
        <v xml:space="preserve">SEQ INT NOT NULL auto_increment, </v>
      </c>
      <c r="F452" s="4"/>
      <c r="G452" s="4"/>
    </row>
    <row r="453" spans="1:7" x14ac:dyDescent="0.3">
      <c r="A453" s="50"/>
      <c r="B453" s="24" t="s">
        <v>38</v>
      </c>
      <c r="C453" s="24" t="s">
        <v>79</v>
      </c>
      <c r="D453" s="24" t="s">
        <v>37</v>
      </c>
      <c r="E453" s="24" t="str">
        <f t="shared" si="37"/>
        <v xml:space="preserve">COURSE_ID INT, </v>
      </c>
      <c r="F453" s="4"/>
      <c r="G453" s="4"/>
    </row>
    <row r="454" spans="1:7" x14ac:dyDescent="0.3">
      <c r="A454" s="50"/>
      <c r="B454" s="6" t="s">
        <v>16</v>
      </c>
      <c r="C454" s="6" t="s">
        <v>82</v>
      </c>
      <c r="D454" s="6" t="s">
        <v>44</v>
      </c>
      <c r="E454" s="6" t="str">
        <f t="shared" si="37"/>
        <v xml:space="preserve">TITLE VARCHAR(200), </v>
      </c>
      <c r="F454" s="4"/>
      <c r="G454" s="4"/>
    </row>
    <row r="455" spans="1:7" x14ac:dyDescent="0.3">
      <c r="A455" s="50"/>
      <c r="B455" s="6" t="s">
        <v>49</v>
      </c>
      <c r="C455" s="6" t="s">
        <v>184</v>
      </c>
      <c r="D455" s="6" t="s">
        <v>45</v>
      </c>
      <c r="E455" s="6" t="str">
        <f t="shared" si="37"/>
        <v xml:space="preserve">CONTENTS TEXT, </v>
      </c>
      <c r="F455" s="4"/>
      <c r="G455" s="4"/>
    </row>
    <row r="456" spans="1:7" x14ac:dyDescent="0.3">
      <c r="A456" s="50"/>
      <c r="B456" s="6" t="s">
        <v>36</v>
      </c>
      <c r="C456" s="6" t="s">
        <v>75</v>
      </c>
      <c r="D456" s="6" t="s">
        <v>35</v>
      </c>
      <c r="E456" s="6" t="str">
        <f t="shared" si="37"/>
        <v xml:space="preserve">USER_ID VARCHAR(15), </v>
      </c>
      <c r="F456" s="4"/>
      <c r="G456" s="4"/>
    </row>
    <row r="457" spans="1:7" x14ac:dyDescent="0.3">
      <c r="A457" s="50"/>
      <c r="B457" s="6" t="s">
        <v>138</v>
      </c>
      <c r="C457" s="6" t="s">
        <v>75</v>
      </c>
      <c r="D457" s="6" t="s">
        <v>46</v>
      </c>
      <c r="E457" s="6" t="str">
        <f t="shared" si="37"/>
        <v xml:space="preserve">USER_IP VARCHAR(15), </v>
      </c>
      <c r="F457" s="4"/>
      <c r="G457" s="4"/>
    </row>
    <row r="458" spans="1:7" x14ac:dyDescent="0.3">
      <c r="A458" s="50"/>
      <c r="B458" s="6" t="s">
        <v>137</v>
      </c>
      <c r="C458" s="6" t="s">
        <v>79</v>
      </c>
      <c r="D458" s="6" t="s">
        <v>47</v>
      </c>
      <c r="E458" s="6" t="str">
        <f t="shared" si="37"/>
        <v xml:space="preserve">VIEW_CNT INT, </v>
      </c>
      <c r="F458" s="4"/>
      <c r="G458" s="4"/>
    </row>
    <row r="459" spans="1:7" x14ac:dyDescent="0.3">
      <c r="A459" s="50"/>
      <c r="B459" s="6" t="s">
        <v>67</v>
      </c>
      <c r="C459" s="6" t="s">
        <v>78</v>
      </c>
      <c r="D459" s="6" t="s">
        <v>43</v>
      </c>
      <c r="E459" s="6" t="str">
        <f t="shared" si="37"/>
        <v xml:space="preserve">CREATE_DATE DATETIME, </v>
      </c>
      <c r="F459" s="4"/>
      <c r="G459" s="4"/>
    </row>
    <row r="460" spans="1:7" x14ac:dyDescent="0.3">
      <c r="A460" s="50"/>
      <c r="B460" s="6" t="s">
        <v>68</v>
      </c>
      <c r="C460" s="6" t="s">
        <v>78</v>
      </c>
      <c r="D460" s="6" t="s">
        <v>54</v>
      </c>
      <c r="E460" s="6" t="str">
        <f t="shared" si="37"/>
        <v xml:space="preserve">UPDATE_DATE DATETIME, </v>
      </c>
      <c r="F460" s="4"/>
      <c r="G460" s="4"/>
    </row>
    <row r="461" spans="1:7" x14ac:dyDescent="0.3">
      <c r="A461" s="50"/>
      <c r="B461" s="6" t="s">
        <v>129</v>
      </c>
      <c r="C461" s="6"/>
      <c r="D461" s="6"/>
      <c r="E461" s="6" t="str">
        <f>B461&amp;" );"</f>
        <v>PRIMARY KEY(SEQ) );</v>
      </c>
      <c r="F461" s="4"/>
      <c r="G461" s="4"/>
    </row>
    <row r="462" spans="1:7" x14ac:dyDescent="0.3">
      <c r="A462" s="50"/>
      <c r="B462" s="6"/>
      <c r="C462" s="6"/>
      <c r="D462" s="6"/>
      <c r="E462" s="24" t="s">
        <v>524</v>
      </c>
      <c r="F462" s="4"/>
      <c r="G462" s="4"/>
    </row>
    <row r="463" spans="1:7" x14ac:dyDescent="0.3">
      <c r="A463" s="50"/>
      <c r="B463" s="6"/>
      <c r="C463" s="6"/>
      <c r="D463" s="6"/>
      <c r="E463" s="24" t="s">
        <v>525</v>
      </c>
      <c r="F463" s="4"/>
      <c r="G463" s="4"/>
    </row>
    <row r="464" spans="1:7" x14ac:dyDescent="0.3">
      <c r="A464" s="50"/>
      <c r="B464" s="6"/>
      <c r="C464" s="6"/>
      <c r="D464" s="6"/>
      <c r="E464" s="6"/>
      <c r="F464" s="4"/>
      <c r="G464" s="4"/>
    </row>
    <row r="465" spans="1:7" x14ac:dyDescent="0.3">
      <c r="A465" s="50"/>
      <c r="B465" s="24"/>
      <c r="C465" s="24"/>
      <c r="D465" s="24"/>
      <c r="E465" s="24"/>
      <c r="F465" s="4"/>
      <c r="G465" s="4"/>
    </row>
    <row r="466" spans="1:7" x14ac:dyDescent="0.3">
      <c r="A466" s="49" t="s">
        <v>735</v>
      </c>
      <c r="B466" s="6" t="s">
        <v>65</v>
      </c>
      <c r="C466" s="6"/>
      <c r="D466" s="6" t="s">
        <v>699</v>
      </c>
      <c r="E466" s="6" t="str">
        <f>"CREATE TABLE "&amp;B466&amp;" ( "</f>
        <v xml:space="preserve">CREATE TABLE ATTACH ( </v>
      </c>
      <c r="F466" s="4"/>
      <c r="G466" s="4"/>
    </row>
    <row r="467" spans="1:7" x14ac:dyDescent="0.3">
      <c r="A467" s="50"/>
      <c r="B467" s="6" t="s">
        <v>50</v>
      </c>
      <c r="C467" s="6" t="s">
        <v>103</v>
      </c>
      <c r="D467" s="6" t="s">
        <v>51</v>
      </c>
      <c r="E467" s="6" t="str">
        <f t="shared" ref="E467:E474" si="38">B467&amp;" "&amp;C467&amp;", "</f>
        <v xml:space="preserve">SEQ INT NOT NULL auto_increment, </v>
      </c>
      <c r="F467" s="4"/>
      <c r="G467" s="4"/>
    </row>
    <row r="468" spans="1:7" x14ac:dyDescent="0.3">
      <c r="A468" s="50"/>
      <c r="B468" s="6" t="s">
        <v>149</v>
      </c>
      <c r="C468" s="6" t="s">
        <v>150</v>
      </c>
      <c r="D468" s="6" t="s">
        <v>148</v>
      </c>
      <c r="E468" s="6" t="str">
        <f t="shared" si="38"/>
        <v xml:space="preserve">KIND VARCHAR(10), </v>
      </c>
      <c r="F468" s="4"/>
      <c r="G468" s="4"/>
    </row>
    <row r="469" spans="1:7" x14ac:dyDescent="0.3">
      <c r="A469" s="50"/>
      <c r="B469" s="6" t="s">
        <v>63</v>
      </c>
      <c r="C469" s="6" t="s">
        <v>79</v>
      </c>
      <c r="D469" s="6" t="s">
        <v>139</v>
      </c>
      <c r="E469" s="6" t="str">
        <f t="shared" si="38"/>
        <v xml:space="preserve">P_SEQ INT, </v>
      </c>
      <c r="F469" s="4"/>
      <c r="G469" s="4"/>
    </row>
    <row r="470" spans="1:7" x14ac:dyDescent="0.3">
      <c r="A470" s="50"/>
      <c r="B470" s="6" t="s">
        <v>146</v>
      </c>
      <c r="C470" s="6" t="s">
        <v>119</v>
      </c>
      <c r="D470" s="6" t="s">
        <v>52</v>
      </c>
      <c r="E470" s="6" t="str">
        <f t="shared" si="38"/>
        <v xml:space="preserve">FILE_NAME VARCHAR(50), </v>
      </c>
      <c r="F470" s="4"/>
      <c r="G470" s="4"/>
    </row>
    <row r="471" spans="1:7" x14ac:dyDescent="0.3">
      <c r="A471" s="50"/>
      <c r="B471" s="6" t="s">
        <v>145</v>
      </c>
      <c r="C471" s="6" t="s">
        <v>143</v>
      </c>
      <c r="D471" s="6" t="s">
        <v>53</v>
      </c>
      <c r="E471" s="6" t="str">
        <f t="shared" si="38"/>
        <v xml:space="preserve">FILE_SIZE INT, </v>
      </c>
      <c r="F471" s="4"/>
      <c r="G471" s="4"/>
    </row>
    <row r="472" spans="1:7" x14ac:dyDescent="0.3">
      <c r="A472" s="50"/>
      <c r="B472" s="6" t="s">
        <v>147</v>
      </c>
      <c r="C472" s="6" t="s">
        <v>144</v>
      </c>
      <c r="D472" s="6" t="s">
        <v>15</v>
      </c>
      <c r="E472" s="6" t="str">
        <f t="shared" si="38"/>
        <v xml:space="preserve">FILE_PATH VARCHAR(50), </v>
      </c>
      <c r="F472" s="4"/>
      <c r="G472" s="4"/>
    </row>
    <row r="473" spans="1:7" x14ac:dyDescent="0.3">
      <c r="A473" s="50"/>
      <c r="B473" s="6" t="s">
        <v>153</v>
      </c>
      <c r="C473" s="6" t="s">
        <v>119</v>
      </c>
      <c r="D473" s="6" t="s">
        <v>152</v>
      </c>
      <c r="E473" s="6" t="str">
        <f t="shared" si="38"/>
        <v xml:space="preserve">ORG_FILE_NAME VARCHAR(50), </v>
      </c>
      <c r="F473" s="4"/>
      <c r="G473" s="4"/>
    </row>
    <row r="474" spans="1:7" x14ac:dyDescent="0.3">
      <c r="A474" s="50"/>
      <c r="B474" s="6" t="s">
        <v>67</v>
      </c>
      <c r="C474" s="6" t="s">
        <v>78</v>
      </c>
      <c r="D474" s="6" t="s">
        <v>43</v>
      </c>
      <c r="E474" s="6" t="str">
        <f t="shared" si="38"/>
        <v xml:space="preserve">CREATE_DATE DATETIME, </v>
      </c>
      <c r="F474" s="4"/>
      <c r="G474" s="4"/>
    </row>
    <row r="475" spans="1:7" x14ac:dyDescent="0.3">
      <c r="A475" s="50"/>
      <c r="B475" s="6" t="s">
        <v>129</v>
      </c>
      <c r="C475" s="6"/>
      <c r="D475" s="6"/>
      <c r="E475" s="6" t="str">
        <f>B475&amp;" );"</f>
        <v>PRIMARY KEY(SEQ) );</v>
      </c>
      <c r="F475" s="4"/>
      <c r="G475" s="4"/>
    </row>
    <row r="476" spans="1:7" x14ac:dyDescent="0.3">
      <c r="A476" s="50"/>
      <c r="B476" s="6"/>
      <c r="C476" s="6"/>
      <c r="D476" s="6"/>
      <c r="E476" s="6" t="s">
        <v>521</v>
      </c>
      <c r="F476" s="4"/>
      <c r="G476" s="4"/>
    </row>
    <row r="477" spans="1:7" x14ac:dyDescent="0.3">
      <c r="A477" s="50"/>
      <c r="B477" s="6"/>
      <c r="C477" s="6"/>
      <c r="D477" s="6"/>
      <c r="E477" s="6"/>
      <c r="F477" s="4"/>
      <c r="G477" s="4"/>
    </row>
    <row r="478" spans="1:7" x14ac:dyDescent="0.3">
      <c r="A478" s="50"/>
      <c r="B478" s="24"/>
      <c r="C478" s="24"/>
      <c r="D478" s="24"/>
      <c r="E478" s="24"/>
      <c r="F478" s="4"/>
      <c r="G478" s="4"/>
    </row>
    <row r="479" spans="1:7" x14ac:dyDescent="0.3">
      <c r="A479" s="49" t="s">
        <v>736</v>
      </c>
      <c r="B479" s="6" t="s">
        <v>154</v>
      </c>
      <c r="C479" s="6"/>
      <c r="D479" s="6" t="s">
        <v>699</v>
      </c>
      <c r="E479" s="6" t="str">
        <f>"CREATE TABLE "&amp;B479&amp;" ( "</f>
        <v xml:space="preserve">CREATE TABLE ATTACH_TEMP ( </v>
      </c>
      <c r="F479" s="4"/>
      <c r="G479" s="4"/>
    </row>
    <row r="480" spans="1:7" x14ac:dyDescent="0.3">
      <c r="A480" s="50"/>
      <c r="B480" s="6" t="s">
        <v>50</v>
      </c>
      <c r="C480" s="6" t="s">
        <v>103</v>
      </c>
      <c r="D480" s="6" t="s">
        <v>51</v>
      </c>
      <c r="E480" s="6" t="str">
        <f t="shared" ref="E480:E487" si="39">B480&amp;" "&amp;C480&amp;", "</f>
        <v xml:space="preserve">SEQ INT NOT NULL auto_increment, </v>
      </c>
      <c r="F480" s="4"/>
      <c r="G480" s="4"/>
    </row>
    <row r="481" spans="1:7" x14ac:dyDescent="0.3">
      <c r="A481" s="50"/>
      <c r="B481" s="6" t="s">
        <v>48</v>
      </c>
      <c r="C481" s="6" t="s">
        <v>150</v>
      </c>
      <c r="D481" s="6" t="s">
        <v>134</v>
      </c>
      <c r="E481" s="6" t="str">
        <f t="shared" si="39"/>
        <v xml:space="preserve">KIND VARCHAR(10), </v>
      </c>
      <c r="F481" s="4"/>
      <c r="G481" s="4"/>
    </row>
    <row r="482" spans="1:7" x14ac:dyDescent="0.3">
      <c r="A482" s="50"/>
      <c r="B482" s="6" t="s">
        <v>36</v>
      </c>
      <c r="C482" s="6" t="s">
        <v>75</v>
      </c>
      <c r="D482" s="6" t="s">
        <v>35</v>
      </c>
      <c r="E482" s="6" t="str">
        <f t="shared" si="39"/>
        <v xml:space="preserve">USER_ID VARCHAR(15), </v>
      </c>
      <c r="F482" s="4"/>
      <c r="G482" s="4"/>
    </row>
    <row r="483" spans="1:7" x14ac:dyDescent="0.3">
      <c r="A483" s="50"/>
      <c r="B483" s="6" t="s">
        <v>146</v>
      </c>
      <c r="C483" s="6" t="s">
        <v>119</v>
      </c>
      <c r="D483" s="6" t="s">
        <v>52</v>
      </c>
      <c r="E483" s="6" t="str">
        <f t="shared" si="39"/>
        <v xml:space="preserve">FILE_NAME VARCHAR(50), </v>
      </c>
      <c r="F483" s="4"/>
      <c r="G483" s="4"/>
    </row>
    <row r="484" spans="1:7" x14ac:dyDescent="0.3">
      <c r="A484" s="50"/>
      <c r="B484" s="6" t="s">
        <v>145</v>
      </c>
      <c r="C484" s="6" t="s">
        <v>79</v>
      </c>
      <c r="D484" s="6" t="s">
        <v>53</v>
      </c>
      <c r="E484" s="6" t="str">
        <f t="shared" si="39"/>
        <v xml:space="preserve">FILE_SIZE INT, </v>
      </c>
      <c r="F484" s="4"/>
      <c r="G484" s="4"/>
    </row>
    <row r="485" spans="1:7" x14ac:dyDescent="0.3">
      <c r="A485" s="50"/>
      <c r="B485" s="6" t="s">
        <v>147</v>
      </c>
      <c r="C485" s="6" t="s">
        <v>119</v>
      </c>
      <c r="D485" s="6" t="s">
        <v>15</v>
      </c>
      <c r="E485" s="6" t="str">
        <f t="shared" si="39"/>
        <v xml:space="preserve">FILE_PATH VARCHAR(50), </v>
      </c>
      <c r="F485" s="4"/>
      <c r="G485" s="4"/>
    </row>
    <row r="486" spans="1:7" x14ac:dyDescent="0.3">
      <c r="A486" s="50"/>
      <c r="B486" s="6" t="s">
        <v>153</v>
      </c>
      <c r="C486" s="6" t="s">
        <v>119</v>
      </c>
      <c r="D486" s="6" t="s">
        <v>152</v>
      </c>
      <c r="E486" s="6" t="str">
        <f t="shared" si="39"/>
        <v xml:space="preserve">ORG_FILE_NAME VARCHAR(50), </v>
      </c>
      <c r="F486" s="4"/>
      <c r="G486" s="4"/>
    </row>
    <row r="487" spans="1:7" x14ac:dyDescent="0.3">
      <c r="A487" s="50"/>
      <c r="B487" s="6" t="s">
        <v>67</v>
      </c>
      <c r="C487" s="6" t="s">
        <v>78</v>
      </c>
      <c r="D487" s="6" t="s">
        <v>43</v>
      </c>
      <c r="E487" s="6" t="str">
        <f t="shared" si="39"/>
        <v xml:space="preserve">CREATE_DATE DATETIME, </v>
      </c>
      <c r="F487" s="4"/>
      <c r="G487" s="4"/>
    </row>
    <row r="488" spans="1:7" x14ac:dyDescent="0.3">
      <c r="A488" s="50"/>
      <c r="B488" s="6" t="s">
        <v>129</v>
      </c>
      <c r="C488" s="6"/>
      <c r="D488" s="6"/>
      <c r="E488" s="6" t="str">
        <f>B488&amp;" );"</f>
        <v>PRIMARY KEY(SEQ) );</v>
      </c>
      <c r="F488" s="4"/>
      <c r="G488" s="4"/>
    </row>
    <row r="489" spans="1:7" x14ac:dyDescent="0.3">
      <c r="A489" s="50"/>
      <c r="B489" s="6"/>
      <c r="C489" s="6"/>
      <c r="D489" s="6"/>
      <c r="E489" s="6" t="s">
        <v>522</v>
      </c>
      <c r="F489" s="4"/>
      <c r="G489" s="4"/>
    </row>
    <row r="490" spans="1:7" x14ac:dyDescent="0.3">
      <c r="A490" s="50"/>
      <c r="B490" s="6"/>
      <c r="C490" s="6"/>
      <c r="D490" s="6"/>
      <c r="E490" s="6"/>
      <c r="F490" s="4"/>
      <c r="G490" s="4"/>
    </row>
    <row r="491" spans="1:7" ht="16.5" customHeight="1" x14ac:dyDescent="0.3">
      <c r="A491" s="50"/>
      <c r="B491" s="24"/>
      <c r="C491" s="24"/>
      <c r="D491" s="24"/>
      <c r="E491" s="24"/>
      <c r="F491" s="4"/>
      <c r="G491" s="4"/>
    </row>
    <row r="492" spans="1:7" x14ac:dyDescent="0.3">
      <c r="A492" s="45" t="s">
        <v>737</v>
      </c>
      <c r="B492" s="24" t="s">
        <v>156</v>
      </c>
      <c r="C492" s="24"/>
      <c r="D492" s="6" t="s">
        <v>699</v>
      </c>
      <c r="E492" s="6" t="str">
        <f>"CREATE TABLE "&amp;B492&amp;" ( "</f>
        <v xml:space="preserve">CREATE TABLE BOARD_FREE ( </v>
      </c>
      <c r="F492" s="4"/>
      <c r="G492" s="4"/>
    </row>
    <row r="493" spans="1:7" x14ac:dyDescent="0.3">
      <c r="A493" s="46"/>
      <c r="B493" s="24" t="s">
        <v>50</v>
      </c>
      <c r="C493" s="24" t="s">
        <v>103</v>
      </c>
      <c r="D493" s="24" t="s">
        <v>51</v>
      </c>
      <c r="E493" s="24" t="str">
        <f t="shared" ref="E493:E501" si="40">B493&amp;" "&amp;C493&amp;", "</f>
        <v xml:space="preserve">SEQ INT NOT NULL auto_increment, </v>
      </c>
      <c r="F493" s="4"/>
      <c r="G493" s="4"/>
    </row>
    <row r="494" spans="1:7" x14ac:dyDescent="0.3">
      <c r="A494" s="46"/>
      <c r="B494" s="24" t="s">
        <v>512</v>
      </c>
      <c r="C494" s="24" t="s">
        <v>79</v>
      </c>
      <c r="D494" s="24" t="s">
        <v>511</v>
      </c>
      <c r="E494" s="24" t="str">
        <f t="shared" si="40"/>
        <v xml:space="preserve">COURSE_ID INT, </v>
      </c>
      <c r="F494" s="4"/>
      <c r="G494" s="4"/>
    </row>
    <row r="495" spans="1:7" x14ac:dyDescent="0.3">
      <c r="A495" s="46"/>
      <c r="B495" s="24" t="s">
        <v>16</v>
      </c>
      <c r="C495" s="24" t="s">
        <v>82</v>
      </c>
      <c r="D495" s="24" t="s">
        <v>44</v>
      </c>
      <c r="E495" s="24" t="str">
        <f t="shared" si="40"/>
        <v xml:space="preserve">TITLE VARCHAR(200), </v>
      </c>
      <c r="F495" s="4"/>
      <c r="G495" s="4"/>
    </row>
    <row r="496" spans="1:7" x14ac:dyDescent="0.3">
      <c r="A496" s="46"/>
      <c r="B496" s="24" t="s">
        <v>49</v>
      </c>
      <c r="C496" s="24" t="s">
        <v>184</v>
      </c>
      <c r="D496" s="24" t="s">
        <v>45</v>
      </c>
      <c r="E496" s="24" t="str">
        <f t="shared" si="40"/>
        <v xml:space="preserve">CONTENTS TEXT, </v>
      </c>
      <c r="F496" s="4"/>
      <c r="G496" s="4"/>
    </row>
    <row r="497" spans="1:7" x14ac:dyDescent="0.3">
      <c r="A497" s="46"/>
      <c r="B497" s="24" t="s">
        <v>36</v>
      </c>
      <c r="C497" s="24" t="s">
        <v>75</v>
      </c>
      <c r="D497" s="24" t="s">
        <v>35</v>
      </c>
      <c r="E497" s="24" t="str">
        <f t="shared" si="40"/>
        <v xml:space="preserve">USER_ID VARCHAR(15), </v>
      </c>
      <c r="F497" s="4"/>
      <c r="G497" s="4"/>
    </row>
    <row r="498" spans="1:7" x14ac:dyDescent="0.3">
      <c r="A498" s="46"/>
      <c r="B498" s="24" t="s">
        <v>138</v>
      </c>
      <c r="C498" s="24" t="s">
        <v>75</v>
      </c>
      <c r="D498" s="24" t="s">
        <v>46</v>
      </c>
      <c r="E498" s="24" t="str">
        <f t="shared" si="40"/>
        <v xml:space="preserve">USER_IP VARCHAR(15), </v>
      </c>
      <c r="F498" s="4"/>
      <c r="G498" s="4"/>
    </row>
    <row r="499" spans="1:7" x14ac:dyDescent="0.3">
      <c r="A499" s="46"/>
      <c r="B499" s="24" t="s">
        <v>137</v>
      </c>
      <c r="C499" s="24" t="s">
        <v>79</v>
      </c>
      <c r="D499" s="24" t="s">
        <v>47</v>
      </c>
      <c r="E499" s="24" t="str">
        <f t="shared" si="40"/>
        <v xml:space="preserve">VIEW_CNT INT, </v>
      </c>
      <c r="F499" s="4"/>
      <c r="G499" s="4"/>
    </row>
    <row r="500" spans="1:7" x14ac:dyDescent="0.3">
      <c r="A500" s="46"/>
      <c r="B500" s="24" t="s">
        <v>67</v>
      </c>
      <c r="C500" s="24" t="s">
        <v>78</v>
      </c>
      <c r="D500" s="24" t="s">
        <v>43</v>
      </c>
      <c r="E500" s="24" t="str">
        <f t="shared" si="40"/>
        <v xml:space="preserve">CREATE_DATE DATETIME, </v>
      </c>
      <c r="F500" s="4"/>
      <c r="G500" s="4"/>
    </row>
    <row r="501" spans="1:7" x14ac:dyDescent="0.3">
      <c r="A501" s="46"/>
      <c r="B501" s="24" t="s">
        <v>68</v>
      </c>
      <c r="C501" s="24" t="s">
        <v>78</v>
      </c>
      <c r="D501" s="24" t="s">
        <v>54</v>
      </c>
      <c r="E501" s="24" t="str">
        <f t="shared" si="40"/>
        <v xml:space="preserve">UPDATE_DATE DATETIME, </v>
      </c>
      <c r="F501" s="4"/>
      <c r="G501" s="4"/>
    </row>
    <row r="502" spans="1:7" x14ac:dyDescent="0.3">
      <c r="A502" s="46"/>
      <c r="B502" s="24" t="s">
        <v>129</v>
      </c>
      <c r="C502" s="24"/>
      <c r="D502" s="24"/>
      <c r="E502" s="24" t="str">
        <f>B502&amp;" );"</f>
        <v>PRIMARY KEY(SEQ) );</v>
      </c>
      <c r="F502" s="4"/>
      <c r="G502" s="4"/>
    </row>
    <row r="503" spans="1:7" x14ac:dyDescent="0.3">
      <c r="A503" s="46"/>
      <c r="B503" s="24"/>
      <c r="C503" s="24"/>
      <c r="D503" s="24"/>
      <c r="E503" s="24" t="s">
        <v>514</v>
      </c>
      <c r="F503" s="4"/>
      <c r="G503" s="4"/>
    </row>
    <row r="504" spans="1:7" x14ac:dyDescent="0.3">
      <c r="A504" s="46"/>
      <c r="B504" s="24"/>
      <c r="C504" s="24"/>
      <c r="D504" s="24"/>
      <c r="E504" s="24" t="s">
        <v>513</v>
      </c>
      <c r="F504" s="4"/>
      <c r="G504" s="4"/>
    </row>
    <row r="505" spans="1:7" x14ac:dyDescent="0.3">
      <c r="A505" s="46"/>
      <c r="B505" s="24"/>
      <c r="C505" s="24"/>
      <c r="D505" s="24"/>
      <c r="E505" s="24"/>
      <c r="F505" s="4"/>
      <c r="G505" s="4"/>
    </row>
    <row r="506" spans="1:7" ht="16.5" customHeight="1" x14ac:dyDescent="0.3">
      <c r="A506" s="46"/>
      <c r="B506" s="24"/>
      <c r="C506" s="24"/>
      <c r="D506" s="24"/>
      <c r="E506" s="24"/>
      <c r="F506" s="4"/>
      <c r="G506" s="4"/>
    </row>
    <row r="507" spans="1:7" x14ac:dyDescent="0.3">
      <c r="A507" s="45" t="s">
        <v>738</v>
      </c>
      <c r="B507" s="24" t="s">
        <v>151</v>
      </c>
      <c r="C507" s="24"/>
      <c r="D507" s="6" t="s">
        <v>699</v>
      </c>
      <c r="E507" s="6" t="str">
        <f>"CREATE TABLE "&amp;B507&amp;" ( "</f>
        <v xml:space="preserve">CREATE TABLE REPLY ( </v>
      </c>
      <c r="F507" s="4"/>
      <c r="G507" s="4"/>
    </row>
    <row r="508" spans="1:7" x14ac:dyDescent="0.3">
      <c r="A508" s="46"/>
      <c r="B508" s="24" t="s">
        <v>50</v>
      </c>
      <c r="C508" s="24" t="s">
        <v>103</v>
      </c>
      <c r="D508" s="24" t="s">
        <v>51</v>
      </c>
      <c r="E508" s="24" t="str">
        <f t="shared" ref="E508:E515" si="41">B508&amp;" "&amp;C508&amp;", "</f>
        <v xml:space="preserve">SEQ INT NOT NULL auto_increment, </v>
      </c>
      <c r="F508" s="4"/>
      <c r="G508" s="4"/>
    </row>
    <row r="509" spans="1:7" x14ac:dyDescent="0.3">
      <c r="A509" s="46"/>
      <c r="B509" s="24" t="s">
        <v>515</v>
      </c>
      <c r="C509" s="24" t="s">
        <v>520</v>
      </c>
      <c r="D509" s="24" t="s">
        <v>516</v>
      </c>
      <c r="E509" s="24" t="str">
        <f t="shared" si="41"/>
        <v xml:space="preserve">KIND VARCHAR(10), </v>
      </c>
      <c r="F509" s="4"/>
      <c r="G509" s="4"/>
    </row>
    <row r="510" spans="1:7" x14ac:dyDescent="0.3">
      <c r="A510" s="46"/>
      <c r="B510" s="24" t="s">
        <v>63</v>
      </c>
      <c r="C510" s="24" t="s">
        <v>79</v>
      </c>
      <c r="D510" s="24" t="s">
        <v>139</v>
      </c>
      <c r="E510" s="24" t="str">
        <f t="shared" si="41"/>
        <v xml:space="preserve">P_SEQ INT, </v>
      </c>
      <c r="F510" s="4"/>
      <c r="G510" s="4"/>
    </row>
    <row r="511" spans="1:7" x14ac:dyDescent="0.3">
      <c r="A511" s="46"/>
      <c r="B511" s="24" t="s">
        <v>49</v>
      </c>
      <c r="C511" s="24" t="s">
        <v>184</v>
      </c>
      <c r="D511" s="24" t="s">
        <v>45</v>
      </c>
      <c r="E511" s="24" t="str">
        <f t="shared" si="41"/>
        <v xml:space="preserve">CONTENTS TEXT, </v>
      </c>
      <c r="F511" s="4"/>
      <c r="G511" s="4"/>
    </row>
    <row r="512" spans="1:7" x14ac:dyDescent="0.3">
      <c r="A512" s="46"/>
      <c r="B512" s="24" t="s">
        <v>36</v>
      </c>
      <c r="C512" s="24" t="s">
        <v>75</v>
      </c>
      <c r="D512" s="24" t="s">
        <v>35</v>
      </c>
      <c r="E512" s="24" t="str">
        <f t="shared" si="41"/>
        <v xml:space="preserve">USER_ID VARCHAR(15), </v>
      </c>
      <c r="F512" s="4"/>
      <c r="G512" s="4"/>
    </row>
    <row r="513" spans="1:7" x14ac:dyDescent="0.3">
      <c r="A513" s="46"/>
      <c r="B513" s="24" t="s">
        <v>138</v>
      </c>
      <c r="C513" s="24" t="s">
        <v>75</v>
      </c>
      <c r="D513" s="24" t="s">
        <v>46</v>
      </c>
      <c r="E513" s="24" t="str">
        <f t="shared" si="41"/>
        <v xml:space="preserve">USER_IP VARCHAR(15), </v>
      </c>
      <c r="F513" s="4"/>
      <c r="G513" s="4"/>
    </row>
    <row r="514" spans="1:7" x14ac:dyDescent="0.3">
      <c r="A514" s="46"/>
      <c r="B514" s="24" t="s">
        <v>118</v>
      </c>
      <c r="C514" s="24" t="s">
        <v>78</v>
      </c>
      <c r="D514" s="24" t="s">
        <v>43</v>
      </c>
      <c r="E514" s="24" t="str">
        <f t="shared" si="41"/>
        <v xml:space="preserve">CREATE_DATE DATETIME, </v>
      </c>
      <c r="F514" s="4"/>
      <c r="G514" s="4"/>
    </row>
    <row r="515" spans="1:7" x14ac:dyDescent="0.3">
      <c r="A515" s="46"/>
      <c r="B515" s="24" t="s">
        <v>68</v>
      </c>
      <c r="C515" s="24" t="s">
        <v>78</v>
      </c>
      <c r="D515" s="24" t="s">
        <v>54</v>
      </c>
      <c r="E515" s="24" t="str">
        <f t="shared" si="41"/>
        <v xml:space="preserve">UPDATE_DATE DATETIME, </v>
      </c>
      <c r="F515" s="4"/>
      <c r="G515" s="4"/>
    </row>
    <row r="516" spans="1:7" x14ac:dyDescent="0.3">
      <c r="A516" s="46"/>
      <c r="B516" s="24" t="s">
        <v>129</v>
      </c>
      <c r="C516" s="24"/>
      <c r="D516" s="24"/>
      <c r="E516" s="24" t="str">
        <f>B516&amp;" );"</f>
        <v>PRIMARY KEY(SEQ) );</v>
      </c>
      <c r="F516" s="4"/>
      <c r="G516" s="4"/>
    </row>
    <row r="517" spans="1:7" x14ac:dyDescent="0.3">
      <c r="A517" s="46"/>
      <c r="B517" s="24"/>
      <c r="C517" s="24"/>
      <c r="D517" s="24"/>
      <c r="E517" s="24" t="s">
        <v>517</v>
      </c>
      <c r="F517" s="4"/>
      <c r="G517" s="4"/>
    </row>
    <row r="518" spans="1:7" x14ac:dyDescent="0.3">
      <c r="A518" s="46"/>
      <c r="B518" s="24"/>
      <c r="C518" s="24"/>
      <c r="D518" s="24"/>
      <c r="E518" s="24"/>
      <c r="F518" s="4"/>
      <c r="G518" s="4"/>
    </row>
    <row r="519" spans="1:7" x14ac:dyDescent="0.3">
      <c r="A519" s="46"/>
      <c r="B519" s="24"/>
      <c r="C519" s="24"/>
      <c r="D519" s="24"/>
      <c r="E519" s="24"/>
      <c r="F519" s="4"/>
      <c r="G519" s="4"/>
    </row>
    <row r="520" spans="1:7" x14ac:dyDescent="0.3">
      <c r="A520" s="45" t="s">
        <v>739</v>
      </c>
      <c r="B520" s="24" t="s">
        <v>996</v>
      </c>
      <c r="C520" s="24"/>
      <c r="D520" s="6" t="s">
        <v>699</v>
      </c>
      <c r="E520" s="6" t="str">
        <f>"CREATE TABLE "&amp;B520&amp;" ( "</f>
        <v xml:space="preserve">CREATE TABLE POSTSCRIPT ( </v>
      </c>
      <c r="F520" s="4"/>
      <c r="G520" s="4"/>
    </row>
    <row r="521" spans="1:7" x14ac:dyDescent="0.3">
      <c r="A521" s="46"/>
      <c r="B521" s="24" t="s">
        <v>933</v>
      </c>
      <c r="C521" s="24" t="s">
        <v>79</v>
      </c>
      <c r="D521" s="24" t="s">
        <v>37</v>
      </c>
      <c r="E521" s="24" t="str">
        <f t="shared" ref="E521:E526" si="42">B521&amp;" "&amp;C521&amp;", "</f>
        <v xml:space="preserve">COURSE_ID INT, </v>
      </c>
      <c r="F521" s="4"/>
      <c r="G521" s="4"/>
    </row>
    <row r="522" spans="1:7" x14ac:dyDescent="0.3">
      <c r="A522" s="46"/>
      <c r="B522" s="24" t="s">
        <v>36</v>
      </c>
      <c r="C522" s="24" t="s">
        <v>75</v>
      </c>
      <c r="D522" s="24" t="s">
        <v>35</v>
      </c>
      <c r="E522" s="24" t="str">
        <f t="shared" ref="E522" si="43">B522&amp;" "&amp;C522&amp;", "</f>
        <v xml:space="preserve">USER_ID VARCHAR(15), </v>
      </c>
      <c r="F522" s="4"/>
      <c r="G522" s="4"/>
    </row>
    <row r="523" spans="1:7" x14ac:dyDescent="0.3">
      <c r="A523" s="46"/>
      <c r="B523" s="24" t="s">
        <v>49</v>
      </c>
      <c r="C523" s="24" t="s">
        <v>184</v>
      </c>
      <c r="D523" s="24" t="s">
        <v>45</v>
      </c>
      <c r="E523" s="24" t="str">
        <f t="shared" si="42"/>
        <v xml:space="preserve">CONTENTS TEXT, </v>
      </c>
      <c r="F523" s="4"/>
      <c r="G523" s="4"/>
    </row>
    <row r="524" spans="1:7" x14ac:dyDescent="0.3">
      <c r="A524" s="46"/>
      <c r="B524" s="24" t="s">
        <v>607</v>
      </c>
      <c r="C524" s="24" t="s">
        <v>608</v>
      </c>
      <c r="D524" s="24" t="s">
        <v>609</v>
      </c>
      <c r="E524" s="24" t="str">
        <f t="shared" si="42"/>
        <v xml:space="preserve">EVAL INT, </v>
      </c>
      <c r="F524" s="4"/>
      <c r="G524" s="4"/>
    </row>
    <row r="525" spans="1:7" x14ac:dyDescent="0.3">
      <c r="A525" s="46"/>
      <c r="B525" s="24" t="s">
        <v>118</v>
      </c>
      <c r="C525" s="24" t="s">
        <v>78</v>
      </c>
      <c r="D525" s="24" t="s">
        <v>43</v>
      </c>
      <c r="E525" s="24" t="str">
        <f t="shared" si="42"/>
        <v xml:space="preserve">CREATE_DATE DATETIME, </v>
      </c>
      <c r="F525" s="4"/>
      <c r="G525" s="4"/>
    </row>
    <row r="526" spans="1:7" x14ac:dyDescent="0.3">
      <c r="A526" s="46"/>
      <c r="B526" s="24" t="s">
        <v>68</v>
      </c>
      <c r="C526" s="24" t="s">
        <v>78</v>
      </c>
      <c r="D526" s="24" t="s">
        <v>54</v>
      </c>
      <c r="E526" s="24" t="str">
        <f t="shared" si="42"/>
        <v xml:space="preserve">UPDATE_DATE DATETIME, </v>
      </c>
      <c r="F526" s="4"/>
      <c r="G526" s="4"/>
    </row>
    <row r="527" spans="1:7" x14ac:dyDescent="0.3">
      <c r="A527" s="46"/>
      <c r="B527" s="24" t="s">
        <v>934</v>
      </c>
      <c r="C527" s="24"/>
      <c r="D527" s="24"/>
      <c r="E527" s="24" t="str">
        <f>B527&amp;" );"</f>
        <v>PRIMARY KEY(COURSE_ID,USER_ID) );</v>
      </c>
      <c r="F527" s="4"/>
      <c r="G527" s="4"/>
    </row>
    <row r="528" spans="1:7" x14ac:dyDescent="0.3">
      <c r="A528" s="46"/>
      <c r="B528" s="4"/>
      <c r="C528" s="4"/>
      <c r="D528" s="4"/>
      <c r="E528" s="4"/>
      <c r="F528" s="4"/>
      <c r="G528" s="4"/>
    </row>
    <row r="529" spans="1:7" x14ac:dyDescent="0.3">
      <c r="A529" s="46"/>
      <c r="B529" s="4"/>
      <c r="C529" s="4"/>
      <c r="D529" s="4"/>
      <c r="E529" s="4"/>
      <c r="F529" s="4"/>
      <c r="G529" s="4"/>
    </row>
    <row r="530" spans="1:7" x14ac:dyDescent="0.3">
      <c r="A530" s="51" t="s">
        <v>843</v>
      </c>
      <c r="B530" s="14" t="s">
        <v>844</v>
      </c>
      <c r="C530" s="14"/>
      <c r="D530" s="14" t="s">
        <v>678</v>
      </c>
      <c r="E530" s="14" t="str">
        <f>"CREATE TABLE "&amp;B530&amp;" ( "</f>
        <v xml:space="preserve">CREATE TABLE UPLOAD_USER ( </v>
      </c>
      <c r="F530" s="4"/>
      <c r="G530" s="4"/>
    </row>
    <row r="531" spans="1:7" x14ac:dyDescent="0.3">
      <c r="A531" s="51"/>
      <c r="B531" s="14" t="s">
        <v>845</v>
      </c>
      <c r="C531" s="14" t="s">
        <v>75</v>
      </c>
      <c r="D531" s="14" t="s">
        <v>35</v>
      </c>
      <c r="E531" s="14" t="str">
        <f t="shared" ref="E531" si="44">B531&amp;" "&amp;C531&amp;", "</f>
        <v xml:space="preserve">WORKER_ID VARCHAR(15), </v>
      </c>
      <c r="F531" s="4"/>
      <c r="G531" s="4"/>
    </row>
    <row r="532" spans="1:7" x14ac:dyDescent="0.3">
      <c r="A532" s="52"/>
      <c r="B532" s="14" t="s">
        <v>265</v>
      </c>
      <c r="C532" s="14" t="s">
        <v>75</v>
      </c>
      <c r="D532" s="14" t="s">
        <v>35</v>
      </c>
      <c r="E532" s="14" t="str">
        <f t="shared" ref="E532:E547" si="45">B532&amp;" "&amp;C532&amp;", "</f>
        <v xml:space="preserve">USER_ID VARCHAR(15), </v>
      </c>
      <c r="F532" s="4"/>
      <c r="G532" s="4"/>
    </row>
    <row r="533" spans="1:7" x14ac:dyDescent="0.3">
      <c r="A533" s="52"/>
      <c r="B533" s="14" t="s">
        <v>114</v>
      </c>
      <c r="C533" s="14" t="s">
        <v>85</v>
      </c>
      <c r="D533" s="14" t="s">
        <v>55</v>
      </c>
      <c r="E533" s="14" t="str">
        <f t="shared" si="45"/>
        <v xml:space="preserve">USER_NAME VARCHAR(20), </v>
      </c>
      <c r="F533" s="4"/>
      <c r="G533" s="4"/>
    </row>
    <row r="534" spans="1:7" x14ac:dyDescent="0.3">
      <c r="A534" s="52"/>
      <c r="B534" s="14" t="s">
        <v>115</v>
      </c>
      <c r="C534" s="14" t="s">
        <v>119</v>
      </c>
      <c r="D534" s="14" t="s">
        <v>56</v>
      </c>
      <c r="E534" s="14" t="str">
        <f t="shared" si="45"/>
        <v xml:space="preserve">EMAIL VARCHAR(50), </v>
      </c>
      <c r="F534" s="4"/>
      <c r="G534" s="4"/>
    </row>
    <row r="535" spans="1:7" x14ac:dyDescent="0.3">
      <c r="A535" s="52"/>
      <c r="B535" s="14" t="s">
        <v>874</v>
      </c>
      <c r="C535" s="14" t="s">
        <v>870</v>
      </c>
      <c r="D535" s="14" t="s">
        <v>871</v>
      </c>
      <c r="E535" s="14" t="str">
        <f t="shared" ref="E535:E536" si="46">B535&amp;" "&amp;C535&amp;", "</f>
        <v xml:space="preserve">BIRTH_DAY VARCHAR(10), </v>
      </c>
      <c r="F535" s="4"/>
      <c r="G535" s="4"/>
    </row>
    <row r="536" spans="1:7" x14ac:dyDescent="0.3">
      <c r="A536" s="52"/>
      <c r="B536" s="14" t="s">
        <v>869</v>
      </c>
      <c r="C536" s="4" t="s">
        <v>535</v>
      </c>
      <c r="D536" s="14" t="s">
        <v>872</v>
      </c>
      <c r="E536" s="14" t="str">
        <f t="shared" si="46"/>
        <v xml:space="preserve">SEX CHAR(1), </v>
      </c>
      <c r="F536" s="4" t="s">
        <v>873</v>
      </c>
      <c r="G536" s="4"/>
    </row>
    <row r="537" spans="1:7" x14ac:dyDescent="0.3">
      <c r="A537" s="52"/>
      <c r="B537" s="14" t="s">
        <v>124</v>
      </c>
      <c r="C537" s="14" t="s">
        <v>119</v>
      </c>
      <c r="D537" s="14" t="s">
        <v>57</v>
      </c>
      <c r="E537" s="14" t="str">
        <f t="shared" si="45"/>
        <v xml:space="preserve">USER_PASSWORD VARCHAR(50), </v>
      </c>
      <c r="F537" s="4"/>
      <c r="G537" s="4"/>
    </row>
    <row r="538" spans="1:7" x14ac:dyDescent="0.3">
      <c r="A538" s="52"/>
      <c r="B538" s="14" t="s">
        <v>131</v>
      </c>
      <c r="C538" s="14" t="s">
        <v>613</v>
      </c>
      <c r="D538" s="14" t="s">
        <v>59</v>
      </c>
      <c r="E538" s="14" t="str">
        <f t="shared" si="45"/>
        <v xml:space="preserve">HOME_TEL VARCHAR(14), </v>
      </c>
      <c r="F538" s="4"/>
      <c r="G538" s="4"/>
    </row>
    <row r="539" spans="1:7" x14ac:dyDescent="0.3">
      <c r="A539" s="52"/>
      <c r="B539" s="14" t="s">
        <v>610</v>
      </c>
      <c r="C539" s="14" t="s">
        <v>614</v>
      </c>
      <c r="D539" s="14" t="s">
        <v>59</v>
      </c>
      <c r="E539" s="14" t="str">
        <f t="shared" si="45"/>
        <v xml:space="preserve">HOME_TEL1 VARCHAR(3), </v>
      </c>
      <c r="F539" s="4"/>
      <c r="G539" s="4"/>
    </row>
    <row r="540" spans="1:7" x14ac:dyDescent="0.3">
      <c r="A540" s="52"/>
      <c r="B540" s="14" t="s">
        <v>611</v>
      </c>
      <c r="C540" s="14" t="s">
        <v>615</v>
      </c>
      <c r="D540" s="14" t="s">
        <v>59</v>
      </c>
      <c r="E540" s="14" t="str">
        <f t="shared" si="45"/>
        <v xml:space="preserve">HOME_TEL2 VARCHAR(4), </v>
      </c>
      <c r="F540" s="4"/>
      <c r="G540" s="4"/>
    </row>
    <row r="541" spans="1:7" x14ac:dyDescent="0.3">
      <c r="A541" s="52"/>
      <c r="B541" s="14" t="s">
        <v>612</v>
      </c>
      <c r="C541" s="14" t="s">
        <v>615</v>
      </c>
      <c r="D541" s="14" t="s">
        <v>59</v>
      </c>
      <c r="E541" s="14" t="str">
        <f t="shared" si="45"/>
        <v xml:space="preserve">HOME_TEL3 VARCHAR(4), </v>
      </c>
      <c r="F541" s="4"/>
      <c r="G541" s="4"/>
    </row>
    <row r="542" spans="1:7" x14ac:dyDescent="0.3">
      <c r="A542" s="52"/>
      <c r="B542" s="14" t="s">
        <v>123</v>
      </c>
      <c r="C542" s="14" t="s">
        <v>613</v>
      </c>
      <c r="D542" s="14" t="s">
        <v>60</v>
      </c>
      <c r="E542" s="14" t="str">
        <f t="shared" si="45"/>
        <v xml:space="preserve">MOBILE VARCHAR(14), </v>
      </c>
      <c r="F542" s="4"/>
      <c r="G542" s="4"/>
    </row>
    <row r="543" spans="1:7" x14ac:dyDescent="0.3">
      <c r="A543" s="52"/>
      <c r="B543" s="14" t="s">
        <v>616</v>
      </c>
      <c r="C543" s="14" t="s">
        <v>614</v>
      </c>
      <c r="D543" s="14" t="s">
        <v>60</v>
      </c>
      <c r="E543" s="14" t="str">
        <f t="shared" si="45"/>
        <v xml:space="preserve">MOBILE1 VARCHAR(3), </v>
      </c>
      <c r="F543" s="4"/>
      <c r="G543" s="4"/>
    </row>
    <row r="544" spans="1:7" x14ac:dyDescent="0.3">
      <c r="A544" s="52"/>
      <c r="B544" s="14" t="s">
        <v>617</v>
      </c>
      <c r="C544" s="14" t="s">
        <v>615</v>
      </c>
      <c r="D544" s="14" t="s">
        <v>60</v>
      </c>
      <c r="E544" s="14" t="str">
        <f t="shared" si="45"/>
        <v xml:space="preserve">MOBILE2 VARCHAR(4), </v>
      </c>
      <c r="F544" s="4"/>
      <c r="G544" s="4"/>
    </row>
    <row r="545" spans="1:7" x14ac:dyDescent="0.3">
      <c r="A545" s="52"/>
      <c r="B545" s="14" t="s">
        <v>618</v>
      </c>
      <c r="C545" s="14" t="s">
        <v>615</v>
      </c>
      <c r="D545" s="14" t="s">
        <v>60</v>
      </c>
      <c r="E545" s="14" t="str">
        <f t="shared" si="45"/>
        <v xml:space="preserve">MOBILE3 VARCHAR(4), </v>
      </c>
      <c r="F545" s="4"/>
      <c r="G545" s="4"/>
    </row>
    <row r="546" spans="1:7" x14ac:dyDescent="0.3">
      <c r="A546" s="52"/>
      <c r="B546" s="24" t="s">
        <v>387</v>
      </c>
      <c r="C546" s="6" t="s">
        <v>75</v>
      </c>
      <c r="D546" s="24" t="s">
        <v>398</v>
      </c>
      <c r="E546" s="6" t="str">
        <f t="shared" si="45"/>
        <v xml:space="preserve">COMP_CD VARCHAR(15), </v>
      </c>
      <c r="F546" s="4"/>
      <c r="G546" s="4"/>
    </row>
    <row r="547" spans="1:7" x14ac:dyDescent="0.3">
      <c r="A547" s="52"/>
      <c r="B547" s="14" t="s">
        <v>118</v>
      </c>
      <c r="C547" s="14" t="s">
        <v>78</v>
      </c>
      <c r="D547" s="14" t="s">
        <v>43</v>
      </c>
      <c r="E547" s="14" t="str">
        <f t="shared" si="45"/>
        <v xml:space="preserve">CREATE_DATE DATETIME, </v>
      </c>
      <c r="F547" s="4"/>
      <c r="G547" s="4"/>
    </row>
    <row r="548" spans="1:7" x14ac:dyDescent="0.3">
      <c r="A548" s="52"/>
      <c r="B548" s="14" t="s">
        <v>847</v>
      </c>
      <c r="C548" s="6" t="s">
        <v>846</v>
      </c>
      <c r="D548" s="24" t="s">
        <v>398</v>
      </c>
      <c r="E548" s="6" t="str">
        <f t="shared" ref="E548" si="47">B548&amp;" "&amp;C548&amp;", "</f>
        <v xml:space="preserve">ERROR VARCHAR(300), </v>
      </c>
      <c r="F548" s="4"/>
      <c r="G548" s="4"/>
    </row>
    <row r="549" spans="1:7" x14ac:dyDescent="0.3">
      <c r="A549" s="52"/>
      <c r="B549" s="14" t="s">
        <v>397</v>
      </c>
      <c r="C549" s="14"/>
      <c r="D549" s="14"/>
      <c r="E549" s="14" t="str">
        <f>B549&amp;" );"</f>
        <v>PRIMARY KEY(USER_ID) );</v>
      </c>
      <c r="F549" s="4"/>
      <c r="G549" s="4"/>
    </row>
    <row r="550" spans="1:7" x14ac:dyDescent="0.3">
      <c r="A550" s="52"/>
      <c r="B550" s="12"/>
      <c r="C550" s="12"/>
      <c r="D550" s="12"/>
      <c r="E550" s="14"/>
      <c r="F550" s="4"/>
      <c r="G550" s="4"/>
    </row>
    <row r="551" spans="1:7" x14ac:dyDescent="0.3">
      <c r="A551" s="52"/>
      <c r="B551" s="12"/>
      <c r="C551" s="12"/>
      <c r="D551" s="12"/>
      <c r="E551" s="12"/>
      <c r="F551" s="4"/>
      <c r="G551" s="4"/>
    </row>
    <row r="552" spans="1:7" ht="12" customHeight="1" x14ac:dyDescent="0.3">
      <c r="A552" s="43" t="s">
        <v>868</v>
      </c>
      <c r="B552" s="14" t="s">
        <v>932</v>
      </c>
      <c r="C552" s="14"/>
      <c r="D552" s="14" t="s">
        <v>678</v>
      </c>
      <c r="E552" s="14" t="str">
        <f>"CREATE TABLE "&amp;B552&amp;" ( "</f>
        <v xml:space="preserve">CREATE TABLE RECOMMENDATION ( </v>
      </c>
      <c r="F552" s="4"/>
      <c r="G552" s="4"/>
    </row>
    <row r="553" spans="1:7" x14ac:dyDescent="0.3">
      <c r="A553" s="44"/>
      <c r="B553" s="24" t="s">
        <v>50</v>
      </c>
      <c r="C553" s="24" t="s">
        <v>103</v>
      </c>
      <c r="D553" s="24" t="s">
        <v>51</v>
      </c>
      <c r="E553" s="24" t="str">
        <f t="shared" ref="E553:E556" si="48">B553&amp;" "&amp;C553&amp;", "</f>
        <v xml:space="preserve">SEQ INT NOT NULL auto_increment, </v>
      </c>
      <c r="F553" s="4"/>
      <c r="G553" s="4"/>
    </row>
    <row r="554" spans="1:7" x14ac:dyDescent="0.3">
      <c r="A554" s="44"/>
      <c r="B554" s="24" t="s">
        <v>38</v>
      </c>
      <c r="C554" s="24" t="s">
        <v>79</v>
      </c>
      <c r="D554" s="24" t="s">
        <v>37</v>
      </c>
      <c r="E554" s="24" t="str">
        <f t="shared" si="48"/>
        <v xml:space="preserve">COURSE_ID INT, </v>
      </c>
      <c r="F554" s="4"/>
      <c r="G554" s="4"/>
    </row>
    <row r="555" spans="1:7" x14ac:dyDescent="0.3">
      <c r="A555" s="44"/>
      <c r="B555" s="24" t="s">
        <v>36</v>
      </c>
      <c r="C555" s="24" t="s">
        <v>75</v>
      </c>
      <c r="D555" s="24" t="s">
        <v>35</v>
      </c>
      <c r="E555" s="24" t="str">
        <f t="shared" si="48"/>
        <v xml:space="preserve">USER_ID VARCHAR(15), </v>
      </c>
      <c r="F555" s="4"/>
      <c r="G555" s="4"/>
    </row>
    <row r="556" spans="1:7" x14ac:dyDescent="0.3">
      <c r="A556" s="44"/>
      <c r="B556" s="24" t="s">
        <v>118</v>
      </c>
      <c r="C556" s="24" t="s">
        <v>78</v>
      </c>
      <c r="D556" s="24" t="s">
        <v>43</v>
      </c>
      <c r="E556" s="24" t="str">
        <f t="shared" si="48"/>
        <v xml:space="preserve">CREATE_DATE DATETIME, </v>
      </c>
      <c r="F556" s="4"/>
      <c r="G556" s="4"/>
    </row>
    <row r="557" spans="1:7" x14ac:dyDescent="0.3">
      <c r="A557" s="44"/>
      <c r="B557" s="24" t="s">
        <v>129</v>
      </c>
      <c r="C557" s="24"/>
      <c r="D557" s="24"/>
      <c r="E557" s="24" t="str">
        <f>B557&amp;" );"</f>
        <v>PRIMARY KEY(SEQ) );</v>
      </c>
      <c r="F557" s="4"/>
      <c r="G557" s="4"/>
    </row>
    <row r="558" spans="1:7" x14ac:dyDescent="0.3">
      <c r="A558" s="44"/>
      <c r="B558" s="24"/>
      <c r="C558" s="24"/>
      <c r="D558" s="24"/>
      <c r="E558" s="24" t="s">
        <v>578</v>
      </c>
      <c r="F558" s="4"/>
      <c r="G558" s="4"/>
    </row>
    <row r="559" spans="1:7" x14ac:dyDescent="0.3">
      <c r="A559" s="44"/>
      <c r="B559" s="14"/>
      <c r="C559" s="14"/>
      <c r="D559" s="14"/>
      <c r="E559" s="14"/>
      <c r="F559" s="4"/>
      <c r="G559" s="4"/>
    </row>
    <row r="560" spans="1:7" x14ac:dyDescent="0.3">
      <c r="A560" s="44"/>
      <c r="B560" s="14"/>
      <c r="C560" s="14"/>
      <c r="D560" s="14"/>
      <c r="E560" s="14"/>
      <c r="F560" s="4"/>
      <c r="G560" s="4"/>
    </row>
    <row r="561" spans="1:8" x14ac:dyDescent="0.3">
      <c r="A561" s="4"/>
      <c r="B561" s="14"/>
      <c r="C561" s="14"/>
      <c r="D561" s="14"/>
      <c r="E561" s="14"/>
      <c r="F561" s="4"/>
      <c r="G561" s="4"/>
    </row>
    <row r="562" spans="1:8" x14ac:dyDescent="0.3">
      <c r="A562" s="4"/>
      <c r="B562" s="24"/>
      <c r="C562" s="6"/>
      <c r="D562" s="24"/>
      <c r="E562" s="6"/>
      <c r="F562" s="4"/>
      <c r="G562" s="4"/>
    </row>
    <row r="563" spans="1:8" ht="12" customHeight="1" x14ac:dyDescent="0.3">
      <c r="A563" s="43" t="s">
        <v>888</v>
      </c>
      <c r="B563" s="14" t="s">
        <v>889</v>
      </c>
      <c r="C563" s="14"/>
      <c r="D563" s="14" t="s">
        <v>678</v>
      </c>
      <c r="E563" s="14" t="str">
        <f>"CREATE TABLE "&amp;B563&amp;" ( "</f>
        <v xml:space="preserve">CREATE TABLE REQUEST_LOG ( </v>
      </c>
      <c r="F563" s="4"/>
      <c r="G563" s="4"/>
    </row>
    <row r="564" spans="1:8" ht="12" customHeight="1" x14ac:dyDescent="0.3">
      <c r="A564" s="44"/>
      <c r="B564" s="24" t="s">
        <v>50</v>
      </c>
      <c r="C564" s="24" t="s">
        <v>974</v>
      </c>
      <c r="D564" s="24" t="s">
        <v>51</v>
      </c>
      <c r="E564" s="24" t="str">
        <f t="shared" ref="E564" si="49">B564&amp;" "&amp;C564&amp;", "</f>
        <v xml:space="preserve">SEQ INT NOT NULL auto_increment, </v>
      </c>
      <c r="F564" s="4"/>
      <c r="G564" s="4"/>
    </row>
    <row r="565" spans="1:8" x14ac:dyDescent="0.3">
      <c r="A565" s="44"/>
      <c r="B565" s="14" t="s">
        <v>36</v>
      </c>
      <c r="C565" s="14" t="s">
        <v>75</v>
      </c>
      <c r="D565" s="14" t="s">
        <v>35</v>
      </c>
      <c r="E565" s="14" t="str">
        <f t="shared" ref="E565" si="50">B565&amp;" "&amp;C565&amp;", "</f>
        <v xml:space="preserve">USER_ID VARCHAR(15), </v>
      </c>
      <c r="F565" s="4"/>
      <c r="G565" s="4"/>
    </row>
    <row r="566" spans="1:8" x14ac:dyDescent="0.3">
      <c r="A566" s="44"/>
      <c r="B566" s="24" t="s">
        <v>890</v>
      </c>
      <c r="C566" s="24" t="s">
        <v>895</v>
      </c>
      <c r="D566" s="24" t="s">
        <v>890</v>
      </c>
      <c r="E566" s="24" t="str">
        <f t="shared" ref="E566:E569" si="51">B566&amp;" "&amp;C566&amp;", "</f>
        <v xml:space="preserve">IP VARCHAR(30), </v>
      </c>
      <c r="F566" s="4"/>
      <c r="G566" s="4"/>
    </row>
    <row r="567" spans="1:8" x14ac:dyDescent="0.3">
      <c r="A567" s="44"/>
      <c r="B567" s="24" t="s">
        <v>891</v>
      </c>
      <c r="C567" s="24" t="s">
        <v>894</v>
      </c>
      <c r="D567" s="24" t="s">
        <v>891</v>
      </c>
      <c r="E567" s="24" t="str">
        <f t="shared" si="51"/>
        <v xml:space="preserve">URL VARCHAR(100), </v>
      </c>
      <c r="F567" s="4"/>
      <c r="G567" s="4"/>
    </row>
    <row r="568" spans="1:8" x14ac:dyDescent="0.3">
      <c r="A568" s="44"/>
      <c r="B568" s="24" t="s">
        <v>892</v>
      </c>
      <c r="C568" s="24" t="s">
        <v>893</v>
      </c>
      <c r="D568" s="24" t="s">
        <v>896</v>
      </c>
      <c r="E568" s="24" t="str">
        <f t="shared" si="51"/>
        <v xml:space="preserve">PARAMETER VARCHAR(4000), </v>
      </c>
      <c r="F568" s="4"/>
      <c r="G568" s="4"/>
    </row>
    <row r="569" spans="1:8" x14ac:dyDescent="0.3">
      <c r="A569" s="44"/>
      <c r="B569" s="14" t="s">
        <v>118</v>
      </c>
      <c r="C569" s="14" t="s">
        <v>78</v>
      </c>
      <c r="D569" s="14" t="s">
        <v>43</v>
      </c>
      <c r="E569" s="14" t="str">
        <f t="shared" si="51"/>
        <v xml:space="preserve">CREATE_DATE DATETIME, </v>
      </c>
      <c r="F569" s="4"/>
      <c r="G569" s="4"/>
    </row>
    <row r="570" spans="1:8" x14ac:dyDescent="0.3">
      <c r="A570" s="44"/>
      <c r="B570" s="24" t="s">
        <v>129</v>
      </c>
      <c r="C570" s="24"/>
      <c r="D570" s="24"/>
      <c r="E570" s="24" t="str">
        <f>B570&amp;" );"</f>
        <v>PRIMARY KEY(SEQ) );</v>
      </c>
      <c r="F570" s="4"/>
      <c r="G570" s="4"/>
    </row>
    <row r="571" spans="1:8" x14ac:dyDescent="0.3">
      <c r="A571" s="44"/>
      <c r="B571" s="14"/>
      <c r="C571" s="14"/>
      <c r="D571" s="14"/>
      <c r="E571" s="24" t="s">
        <v>897</v>
      </c>
      <c r="F571" s="4"/>
      <c r="G571" s="4"/>
    </row>
    <row r="572" spans="1:8" x14ac:dyDescent="0.3">
      <c r="A572" s="44"/>
      <c r="B572" s="14"/>
      <c r="C572" s="14"/>
      <c r="D572" s="14"/>
      <c r="E572" s="14"/>
      <c r="F572" s="4"/>
      <c r="G572" s="4"/>
    </row>
    <row r="573" spans="1:8" x14ac:dyDescent="0.3">
      <c r="A573" s="4"/>
      <c r="B573" s="4"/>
      <c r="C573" s="4"/>
      <c r="D573" s="4"/>
      <c r="E573" s="4"/>
      <c r="F573" s="4"/>
      <c r="G573" s="4"/>
    </row>
    <row r="574" spans="1:8" x14ac:dyDescent="0.3">
      <c r="A574" s="43" t="s">
        <v>976</v>
      </c>
      <c r="B574" s="14" t="s">
        <v>972</v>
      </c>
      <c r="C574" s="14"/>
      <c r="D574" s="14" t="s">
        <v>678</v>
      </c>
      <c r="E574" s="14" t="str">
        <f>"CREATE TABLE "&amp;B574&amp;" ( "</f>
        <v xml:space="preserve">CREATE TABLE BANK ( </v>
      </c>
      <c r="F574" s="4"/>
      <c r="G574" s="4"/>
      <c r="H574" s="3" t="s">
        <v>999</v>
      </c>
    </row>
    <row r="575" spans="1:8" x14ac:dyDescent="0.3">
      <c r="A575" s="44"/>
      <c r="B575" s="24" t="s">
        <v>50</v>
      </c>
      <c r="C575" s="24" t="s">
        <v>977</v>
      </c>
      <c r="D575" s="24" t="s">
        <v>51</v>
      </c>
      <c r="E575" s="24" t="str">
        <f t="shared" ref="E575:E578" si="52">B575&amp;" "&amp;C575&amp;", "</f>
        <v xml:space="preserve">SEQ INT, </v>
      </c>
      <c r="F575" s="4"/>
      <c r="G575" s="4"/>
      <c r="H575" s="3" t="s">
        <v>1000</v>
      </c>
    </row>
    <row r="576" spans="1:8" x14ac:dyDescent="0.3">
      <c r="A576" s="44"/>
      <c r="B576" s="3" t="s">
        <v>973</v>
      </c>
      <c r="C576" s="24" t="s">
        <v>975</v>
      </c>
      <c r="D576" s="14" t="s">
        <v>982</v>
      </c>
      <c r="E576" s="24" t="str">
        <f t="shared" si="52"/>
        <v xml:space="preserve">BANK_NAME VARCHAR(20), </v>
      </c>
      <c r="F576" s="4"/>
      <c r="G576" s="4"/>
      <c r="H576" s="3" t="s">
        <v>1001</v>
      </c>
    </row>
    <row r="577" spans="1:7" x14ac:dyDescent="0.3">
      <c r="A577" s="44"/>
      <c r="B577" s="14" t="s">
        <v>978</v>
      </c>
      <c r="C577" s="24" t="s">
        <v>975</v>
      </c>
      <c r="D577" s="24" t="s">
        <v>983</v>
      </c>
      <c r="E577" s="24" t="str">
        <f t="shared" si="52"/>
        <v xml:space="preserve">ACC_NO VARCHAR(20), </v>
      </c>
    </row>
    <row r="578" spans="1:7" x14ac:dyDescent="0.3">
      <c r="A578" s="44"/>
      <c r="B578" s="14" t="s">
        <v>997</v>
      </c>
      <c r="C578" s="24" t="s">
        <v>85</v>
      </c>
      <c r="D578" s="24" t="s">
        <v>998</v>
      </c>
      <c r="E578" s="24" t="str">
        <f t="shared" si="52"/>
        <v xml:space="preserve">USER VARCHAR(20), </v>
      </c>
    </row>
    <row r="579" spans="1:7" x14ac:dyDescent="0.3">
      <c r="A579" s="44"/>
      <c r="B579" s="24" t="s">
        <v>979</v>
      </c>
      <c r="C579" s="24" t="s">
        <v>980</v>
      </c>
      <c r="D579" s="24" t="s">
        <v>981</v>
      </c>
      <c r="E579" s="24" t="str">
        <f>B579&amp;" "&amp;C579&amp;")"</f>
        <v>USE_YN CHAR(1) DEFAULT 'Y')</v>
      </c>
    </row>
    <row r="580" spans="1:7" x14ac:dyDescent="0.3">
      <c r="A580" s="44"/>
      <c r="B580" s="24"/>
      <c r="C580" s="24"/>
      <c r="D580" s="24"/>
      <c r="E580" s="24"/>
    </row>
    <row r="581" spans="1:7" x14ac:dyDescent="0.3">
      <c r="A581" s="44"/>
      <c r="B581" s="14"/>
      <c r="C581" s="14"/>
      <c r="D581" s="14"/>
      <c r="E581" s="14"/>
    </row>
    <row r="582" spans="1:7" x14ac:dyDescent="0.3">
      <c r="A582" s="44"/>
      <c r="B582" s="24"/>
      <c r="C582" s="24"/>
      <c r="D582" s="24"/>
      <c r="E582" s="24"/>
    </row>
    <row r="583" spans="1:7" x14ac:dyDescent="0.3">
      <c r="A583" s="44"/>
      <c r="B583" s="14"/>
      <c r="C583" s="14"/>
      <c r="D583" s="14"/>
      <c r="E583" s="24"/>
    </row>
    <row r="584" spans="1:7" x14ac:dyDescent="0.3">
      <c r="A584" s="44"/>
      <c r="B584" s="14"/>
      <c r="C584" s="14"/>
      <c r="D584" s="14"/>
      <c r="E584" s="14"/>
    </row>
    <row r="586" spans="1:7" x14ac:dyDescent="0.3">
      <c r="A586" s="43" t="s">
        <v>984</v>
      </c>
      <c r="B586" s="14" t="s">
        <v>985</v>
      </c>
      <c r="C586" s="14"/>
      <c r="D586" s="14" t="s">
        <v>678</v>
      </c>
      <c r="E586" s="14" t="str">
        <f>"CREATE TABLE "&amp;B586&amp;" ( "</f>
        <v xml:space="preserve">CREATE TABLE SETTING ( </v>
      </c>
      <c r="F586" s="4"/>
      <c r="G586" s="4"/>
    </row>
    <row r="587" spans="1:7" x14ac:dyDescent="0.3">
      <c r="A587" s="44"/>
      <c r="B587" s="24" t="s">
        <v>1061</v>
      </c>
      <c r="C587" s="24" t="s">
        <v>975</v>
      </c>
      <c r="D587" s="24" t="s">
        <v>987</v>
      </c>
      <c r="E587" s="24" t="str">
        <f t="shared" ref="E587" si="53">B587&amp;" "&amp;C587&amp;", "</f>
        <v xml:space="preserve">OPTION_KEY VARCHAR(20), </v>
      </c>
      <c r="F587" s="4"/>
      <c r="G587" s="4"/>
    </row>
    <row r="588" spans="1:7" x14ac:dyDescent="0.3">
      <c r="A588" s="44"/>
      <c r="B588" s="3" t="s">
        <v>1043</v>
      </c>
      <c r="C588" s="24" t="s">
        <v>986</v>
      </c>
      <c r="D588" s="14" t="s">
        <v>988</v>
      </c>
      <c r="E588" s="24" t="str">
        <f>B588&amp;" "&amp;C588&amp;")"</f>
        <v>OPTION_VALUE VARCHAR(100))</v>
      </c>
      <c r="F588" s="4"/>
      <c r="G588" s="4"/>
    </row>
    <row r="589" spans="1:7" x14ac:dyDescent="0.3">
      <c r="A589" s="44"/>
      <c r="B589" s="14"/>
      <c r="C589" s="24"/>
      <c r="D589" s="24"/>
      <c r="E589" s="24"/>
    </row>
    <row r="590" spans="1:7" x14ac:dyDescent="0.3">
      <c r="A590" s="44"/>
      <c r="B590" s="24"/>
      <c r="C590" s="24"/>
      <c r="D590" s="24"/>
      <c r="E590" s="24"/>
    </row>
    <row r="591" spans="1:7" x14ac:dyDescent="0.3">
      <c r="A591" s="44"/>
      <c r="B591" s="24"/>
      <c r="C591" s="24"/>
      <c r="D591" s="24"/>
      <c r="E591" s="24"/>
    </row>
    <row r="592" spans="1:7" x14ac:dyDescent="0.3">
      <c r="A592" s="44"/>
      <c r="B592" s="14"/>
      <c r="C592" s="14"/>
      <c r="D592" s="14"/>
      <c r="E592" s="14"/>
    </row>
    <row r="593" spans="1:5" x14ac:dyDescent="0.3">
      <c r="A593" s="44"/>
      <c r="B593" s="24"/>
      <c r="C593" s="24"/>
      <c r="D593" s="24"/>
      <c r="E593" s="24"/>
    </row>
    <row r="594" spans="1:5" x14ac:dyDescent="0.3">
      <c r="A594" s="44"/>
      <c r="B594" s="14"/>
      <c r="C594" s="14"/>
      <c r="D594" s="14"/>
      <c r="E594" s="24"/>
    </row>
    <row r="595" spans="1:5" x14ac:dyDescent="0.3">
      <c r="A595" s="44"/>
      <c r="B595" s="14"/>
      <c r="C595" s="14"/>
      <c r="D595" s="14"/>
      <c r="E595" s="14"/>
    </row>
    <row r="598" spans="1:5" x14ac:dyDescent="0.3">
      <c r="A598" s="45" t="s">
        <v>989</v>
      </c>
      <c r="B598" s="24" t="s">
        <v>992</v>
      </c>
      <c r="C598" s="24"/>
      <c r="D598" s="6" t="s">
        <v>678</v>
      </c>
      <c r="E598" s="6" t="str">
        <f>"CREATE TABLE "&amp;B598&amp;" ( "</f>
        <v xml:space="preserve">CREATE TABLE COUNSEL ( </v>
      </c>
    </row>
    <row r="599" spans="1:5" x14ac:dyDescent="0.3">
      <c r="A599" s="46"/>
      <c r="B599" s="24" t="s">
        <v>50</v>
      </c>
      <c r="C599" s="24" t="s">
        <v>103</v>
      </c>
      <c r="D599" s="24" t="s">
        <v>51</v>
      </c>
      <c r="E599" s="24" t="str">
        <f t="shared" ref="E599:E606" si="54">B599&amp;" "&amp;C599&amp;", "</f>
        <v xml:space="preserve">SEQ INT NOT NULL auto_increment, </v>
      </c>
    </row>
    <row r="600" spans="1:5" x14ac:dyDescent="0.3">
      <c r="A600" s="46"/>
      <c r="B600" s="6" t="s">
        <v>161</v>
      </c>
      <c r="C600" s="6" t="s">
        <v>75</v>
      </c>
      <c r="D600" s="6" t="s">
        <v>155</v>
      </c>
      <c r="E600" s="6" t="str">
        <f t="shared" ref="E600" si="55">B600&amp;" "&amp;C600&amp;", "</f>
        <v xml:space="preserve">CATEGORY VARCHAR(15), </v>
      </c>
    </row>
    <row r="601" spans="1:5" x14ac:dyDescent="0.3">
      <c r="A601" s="46"/>
      <c r="B601" s="24" t="s">
        <v>16</v>
      </c>
      <c r="C601" s="24" t="s">
        <v>82</v>
      </c>
      <c r="D601" s="24" t="s">
        <v>44</v>
      </c>
      <c r="E601" s="24" t="str">
        <f t="shared" si="54"/>
        <v xml:space="preserve">TITLE VARCHAR(200), </v>
      </c>
    </row>
    <row r="602" spans="1:5" x14ac:dyDescent="0.3">
      <c r="A602" s="46"/>
      <c r="B602" s="24" t="s">
        <v>49</v>
      </c>
      <c r="C602" s="6" t="s">
        <v>184</v>
      </c>
      <c r="D602" s="24" t="s">
        <v>991</v>
      </c>
      <c r="E602" s="24" t="str">
        <f t="shared" si="54"/>
        <v xml:space="preserve">CONTENTS TEXT, </v>
      </c>
    </row>
    <row r="603" spans="1:5" x14ac:dyDescent="0.3">
      <c r="A603" s="46"/>
      <c r="B603" s="24" t="s">
        <v>990</v>
      </c>
      <c r="C603" s="6" t="s">
        <v>184</v>
      </c>
      <c r="D603" s="24" t="s">
        <v>45</v>
      </c>
      <c r="E603" s="24" t="str">
        <f t="shared" ref="E603" si="56">B603&amp;" "&amp;C603&amp;", "</f>
        <v xml:space="preserve">ANSWER TEXT, </v>
      </c>
    </row>
    <row r="604" spans="1:5" x14ac:dyDescent="0.3">
      <c r="A604" s="46"/>
      <c r="B604" s="24" t="s">
        <v>36</v>
      </c>
      <c r="C604" s="24" t="s">
        <v>75</v>
      </c>
      <c r="D604" s="24" t="s">
        <v>35</v>
      </c>
      <c r="E604" s="24" t="str">
        <f t="shared" si="54"/>
        <v xml:space="preserve">USER_ID VARCHAR(15), </v>
      </c>
    </row>
    <row r="605" spans="1:5" x14ac:dyDescent="0.3">
      <c r="A605" s="46"/>
      <c r="B605" s="24" t="s">
        <v>67</v>
      </c>
      <c r="C605" s="24" t="s">
        <v>78</v>
      </c>
      <c r="D605" s="24" t="s">
        <v>43</v>
      </c>
      <c r="E605" s="24" t="str">
        <f t="shared" si="54"/>
        <v xml:space="preserve">CREATE_DATE DATETIME, </v>
      </c>
    </row>
    <row r="606" spans="1:5" x14ac:dyDescent="0.3">
      <c r="A606" s="46"/>
      <c r="B606" s="24" t="s">
        <v>68</v>
      </c>
      <c r="C606" s="24" t="s">
        <v>78</v>
      </c>
      <c r="D606" s="24" t="s">
        <v>54</v>
      </c>
      <c r="E606" s="24" t="str">
        <f t="shared" si="54"/>
        <v xml:space="preserve">UPDATE_DATE DATETIME, </v>
      </c>
    </row>
    <row r="607" spans="1:5" x14ac:dyDescent="0.3">
      <c r="A607" s="46"/>
      <c r="B607" s="24" t="s">
        <v>129</v>
      </c>
      <c r="C607" s="24"/>
      <c r="D607" s="24"/>
      <c r="E607" s="24" t="str">
        <f>B607&amp;" );"</f>
        <v>PRIMARY KEY(SEQ) );</v>
      </c>
    </row>
    <row r="608" spans="1:5" x14ac:dyDescent="0.3">
      <c r="A608" s="46"/>
      <c r="B608" s="24"/>
      <c r="C608" s="24"/>
      <c r="D608" s="24"/>
      <c r="E608" s="24" t="s">
        <v>993</v>
      </c>
    </row>
    <row r="609" spans="1:7" x14ac:dyDescent="0.3">
      <c r="A609" s="46"/>
      <c r="B609" s="24"/>
      <c r="C609" s="24"/>
      <c r="D609" s="24"/>
      <c r="E609" s="24"/>
    </row>
    <row r="610" spans="1:7" x14ac:dyDescent="0.3">
      <c r="A610" s="46"/>
      <c r="B610" s="24"/>
      <c r="C610" s="24"/>
      <c r="D610" s="24"/>
      <c r="E610" s="24"/>
    </row>
    <row r="613" spans="1:7" ht="12" customHeight="1" x14ac:dyDescent="0.3">
      <c r="A613" s="43" t="s">
        <v>1035</v>
      </c>
      <c r="B613" s="14" t="s">
        <v>1038</v>
      </c>
      <c r="C613" s="14"/>
      <c r="D613" s="14" t="s">
        <v>678</v>
      </c>
      <c r="E613" s="14" t="str">
        <f>"CREATE TABLE "&amp;B613&amp;" ( "</f>
        <v xml:space="preserve">CREATE TABLE MAIL ( </v>
      </c>
      <c r="F613" s="4"/>
      <c r="G613" s="4"/>
    </row>
    <row r="614" spans="1:7" x14ac:dyDescent="0.3">
      <c r="A614" s="44"/>
      <c r="B614" s="24" t="s">
        <v>50</v>
      </c>
      <c r="C614" s="24" t="s">
        <v>79</v>
      </c>
      <c r="D614" s="24" t="s">
        <v>51</v>
      </c>
      <c r="E614" s="24" t="str">
        <f t="shared" ref="E614:E616" si="57">B614&amp;" "&amp;C614&amp;", "</f>
        <v xml:space="preserve">SEQ INT, </v>
      </c>
      <c r="F614" s="4"/>
      <c r="G614" s="4"/>
    </row>
    <row r="615" spans="1:7" x14ac:dyDescent="0.3">
      <c r="A615" s="44"/>
      <c r="B615" s="3" t="s">
        <v>1037</v>
      </c>
      <c r="C615" s="24" t="s">
        <v>1042</v>
      </c>
      <c r="D615" s="14" t="s">
        <v>982</v>
      </c>
      <c r="E615" s="24" t="str">
        <f t="shared" si="57"/>
        <v xml:space="preserve">KIND VARCHAR(40), </v>
      </c>
      <c r="F615" s="4"/>
      <c r="G615" s="4"/>
    </row>
    <row r="616" spans="1:7" x14ac:dyDescent="0.3">
      <c r="A616" s="44"/>
      <c r="B616" s="14" t="s">
        <v>1036</v>
      </c>
      <c r="C616" s="24" t="s">
        <v>1041</v>
      </c>
      <c r="D616" s="24" t="s">
        <v>606</v>
      </c>
      <c r="E616" s="24" t="str">
        <f t="shared" si="57"/>
        <v xml:space="preserve">EMAIL VARCHAR(50), </v>
      </c>
    </row>
    <row r="617" spans="1:7" x14ac:dyDescent="0.3">
      <c r="A617" s="44"/>
      <c r="B617" s="24" t="s">
        <v>129</v>
      </c>
      <c r="C617" s="24"/>
      <c r="D617" s="24"/>
      <c r="E617" s="24" t="str">
        <f>B617&amp;" );"</f>
        <v>PRIMARY KEY(SEQ) );</v>
      </c>
    </row>
    <row r="618" spans="1:7" x14ac:dyDescent="0.3">
      <c r="A618" s="44"/>
      <c r="B618" s="24"/>
      <c r="C618" s="24"/>
      <c r="D618" s="24"/>
      <c r="E618" s="24" t="s">
        <v>1040</v>
      </c>
    </row>
    <row r="619" spans="1:7" x14ac:dyDescent="0.3">
      <c r="A619" s="42"/>
    </row>
    <row r="620" spans="1:7" x14ac:dyDescent="0.3">
      <c r="A620" s="42"/>
    </row>
    <row r="621" spans="1:7" x14ac:dyDescent="0.3">
      <c r="A621" s="42"/>
    </row>
  </sheetData>
  <mergeCells count="41">
    <mergeCell ref="A3:A10"/>
    <mergeCell ref="A299:A335"/>
    <mergeCell ref="A289:A298"/>
    <mergeCell ref="A278:A288"/>
    <mergeCell ref="A262:A277"/>
    <mergeCell ref="A251:A261"/>
    <mergeCell ref="A139:A158"/>
    <mergeCell ref="A223:A241"/>
    <mergeCell ref="A200:A222"/>
    <mergeCell ref="A190:A199"/>
    <mergeCell ref="A180:A189"/>
    <mergeCell ref="A159:A179"/>
    <mergeCell ref="A466:A478"/>
    <mergeCell ref="A45:A59"/>
    <mergeCell ref="A11:A23"/>
    <mergeCell ref="A574:A584"/>
    <mergeCell ref="A586:A595"/>
    <mergeCell ref="A242:A250"/>
    <mergeCell ref="A92:A109"/>
    <mergeCell ref="A110:A131"/>
    <mergeCell ref="A132:A138"/>
    <mergeCell ref="A24:A44"/>
    <mergeCell ref="A60:A91"/>
    <mergeCell ref="A563:A572"/>
    <mergeCell ref="A552:A560"/>
    <mergeCell ref="A613:A618"/>
    <mergeCell ref="A598:A610"/>
    <mergeCell ref="A406:A417"/>
    <mergeCell ref="A353:A365"/>
    <mergeCell ref="A336:A352"/>
    <mergeCell ref="A366:A378"/>
    <mergeCell ref="A379:A390"/>
    <mergeCell ref="A391:A405"/>
    <mergeCell ref="A492:A506"/>
    <mergeCell ref="A530:A551"/>
    <mergeCell ref="A418:A435"/>
    <mergeCell ref="A436:A450"/>
    <mergeCell ref="A451:A465"/>
    <mergeCell ref="A520:A529"/>
    <mergeCell ref="A507:A519"/>
    <mergeCell ref="A479:A491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24"/>
  <sheetViews>
    <sheetView workbookViewId="0">
      <pane xSplit="1" ySplit="1" topLeftCell="B13" activePane="bottomRight" state="frozen"/>
      <selection pane="topRight" activeCell="B1" sqref="B1"/>
      <selection pane="bottomLeft" activeCell="A2" sqref="A2"/>
      <selection pane="bottomRight" activeCell="C234" sqref="C234"/>
    </sheetView>
  </sheetViews>
  <sheetFormatPr defaultRowHeight="12" x14ac:dyDescent="0.3"/>
  <cols>
    <col min="1" max="1" width="14.375" style="1" bestFit="1" customWidth="1"/>
    <col min="2" max="2" width="47.75" style="32" customWidth="1"/>
    <col min="3" max="3" width="13.625" style="5" bestFit="1" customWidth="1"/>
    <col min="4" max="4" width="14.75" style="5" bestFit="1" customWidth="1"/>
    <col min="5" max="5" width="11.625" style="5" bestFit="1" customWidth="1"/>
    <col min="6" max="6" width="12.125" style="5" bestFit="1" customWidth="1"/>
    <col min="7" max="7" width="15.125" style="5" bestFit="1" customWidth="1"/>
    <col min="8" max="8" width="12.375" style="5" bestFit="1" customWidth="1"/>
    <col min="9" max="9" width="13.5" style="5" bestFit="1" customWidth="1"/>
    <col min="10" max="10" width="12.25" style="5" customWidth="1"/>
    <col min="11" max="11" width="14.75" style="5" bestFit="1" customWidth="1"/>
    <col min="12" max="12" width="13" style="5" bestFit="1" customWidth="1"/>
    <col min="13" max="14" width="12.25" style="5" customWidth="1"/>
    <col min="15" max="15" width="13" style="1" bestFit="1" customWidth="1"/>
    <col min="16" max="16384" width="9" style="1"/>
  </cols>
  <sheetData>
    <row r="1" spans="1:19" x14ac:dyDescent="0.3">
      <c r="A1" s="23" t="s">
        <v>740</v>
      </c>
      <c r="B1" s="23" t="s">
        <v>741</v>
      </c>
      <c r="C1" s="23" t="s">
        <v>742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19" x14ac:dyDescent="0.3">
      <c r="A2" s="54" t="s">
        <v>679</v>
      </c>
      <c r="B2" s="2"/>
      <c r="C2" s="29" t="s">
        <v>95</v>
      </c>
      <c r="D2" s="29" t="s">
        <v>109</v>
      </c>
      <c r="E2" s="29" t="s">
        <v>111</v>
      </c>
      <c r="F2" s="29" t="s">
        <v>190</v>
      </c>
      <c r="G2" s="29" t="s">
        <v>0</v>
      </c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</row>
    <row r="3" spans="1:19" s="28" customFormat="1" x14ac:dyDescent="0.3">
      <c r="A3" s="54"/>
      <c r="B3" s="36" t="str">
        <f t="shared" ref="B3:B18" si="0">"INSERT INTO CATEGORY("&amp;$C$2&amp;","&amp;$D$2&amp;","&amp;$E$2&amp;","&amp;$F$2&amp;","&amp;$G$2&amp;",CREATE_DATE,CREATE_USER) VALUES('"&amp;C3&amp;"','"&amp;D3&amp;"','"&amp;E3&amp;"','"&amp;F3&amp;"','"&amp;G3&amp;"',NOW(),'ADMIN');"</f>
        <v>INSERT INTO CATEGORY(CODE,CODE_NAME,PARENT_CODE,DEPTH,USE_YN,CREATE_DATE,CREATE_USER) VALUES('C01','IT','','1','Y',NOW(),'ADMIN');</v>
      </c>
      <c r="C3" s="27" t="s">
        <v>205</v>
      </c>
      <c r="D3" s="27" t="s">
        <v>206</v>
      </c>
      <c r="E3" s="25"/>
      <c r="F3" s="25">
        <v>1</v>
      </c>
      <c r="G3" s="25" t="s">
        <v>207</v>
      </c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</row>
    <row r="4" spans="1:19" s="28" customFormat="1" x14ac:dyDescent="0.3">
      <c r="A4" s="54"/>
      <c r="B4" s="36" t="str">
        <f t="shared" si="0"/>
        <v>INSERT INTO CATEGORY(CODE,CODE_NAME,PARENT_CODE,DEPTH,USE_YN,CREATE_DATE,CREATE_USER) VALUES('C02','자격대비','','1','Y',NOW(),'ADMIN');</v>
      </c>
      <c r="C4" s="27" t="s">
        <v>208</v>
      </c>
      <c r="D4" s="27" t="s">
        <v>209</v>
      </c>
      <c r="E4" s="25"/>
      <c r="F4" s="25">
        <v>1</v>
      </c>
      <c r="G4" s="25" t="s">
        <v>207</v>
      </c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</row>
    <row r="5" spans="1:19" s="28" customFormat="1" x14ac:dyDescent="0.3">
      <c r="A5" s="54"/>
      <c r="B5" s="36" t="str">
        <f t="shared" si="0"/>
        <v>INSERT INTO CATEGORY(CODE,CODE_NAME,PARENT_CODE,DEPTH,USE_YN,CREATE_DATE,CREATE_USER) VALUES('C03','경영/비즈니스','','1','Y',NOW(),'ADMIN');</v>
      </c>
      <c r="C5" s="27" t="s">
        <v>210</v>
      </c>
      <c r="D5" s="27" t="s">
        <v>211</v>
      </c>
      <c r="E5" s="25"/>
      <c r="F5" s="25">
        <v>1</v>
      </c>
      <c r="G5" s="25" t="s">
        <v>207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</row>
    <row r="6" spans="1:19" s="28" customFormat="1" x14ac:dyDescent="0.3">
      <c r="A6" s="54"/>
      <c r="B6" s="36" t="str">
        <f t="shared" si="0"/>
        <v>INSERT INTO CATEGORY(CODE,CODE_NAME,PARENT_CODE,DEPTH,USE_YN,CREATE_DATE,CREATE_USER) VALUES('C04','아카데미 시리즈','','1','Y',NOW(),'ADMIN');</v>
      </c>
      <c r="C6" s="27" t="s">
        <v>212</v>
      </c>
      <c r="D6" s="27" t="s">
        <v>213</v>
      </c>
      <c r="E6" s="25"/>
      <c r="F6" s="25">
        <v>1</v>
      </c>
      <c r="G6" s="25" t="s">
        <v>207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</row>
    <row r="7" spans="1:19" s="28" customFormat="1" x14ac:dyDescent="0.3">
      <c r="A7" s="54"/>
      <c r="B7" s="36" t="str">
        <f t="shared" si="0"/>
        <v>INSERT INTO CATEGORY(CODE,CODE_NAME,PARENT_CODE,DEPTH,USE_YN,CREATE_DATE,CREATE_USER) VALUES('C0101','보안','C01','2','Y',NOW(),'ADMIN');</v>
      </c>
      <c r="C7" s="27" t="s">
        <v>214</v>
      </c>
      <c r="D7" s="27" t="s">
        <v>215</v>
      </c>
      <c r="E7" s="25" t="str">
        <f>LEFT(C7,3)</f>
        <v>C01</v>
      </c>
      <c r="F7" s="25">
        <v>2</v>
      </c>
      <c r="G7" s="25" t="s">
        <v>207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</row>
    <row r="8" spans="1:19" s="28" customFormat="1" x14ac:dyDescent="0.3">
      <c r="A8" s="54"/>
      <c r="B8" s="36" t="str">
        <f t="shared" si="0"/>
        <v>INSERT INTO CATEGORY(CODE,CODE_NAME,PARENT_CODE,DEPTH,USE_YN,CREATE_DATE,CREATE_USER) VALUES('C0102','프로그래밍','C01','2','Y',NOW(),'ADMIN');</v>
      </c>
      <c r="C8" s="27" t="s">
        <v>216</v>
      </c>
      <c r="D8" s="27" t="s">
        <v>217</v>
      </c>
      <c r="E8" s="25" t="str">
        <f t="shared" ref="E8:E17" si="1">LEFT(C8,3)</f>
        <v>C01</v>
      </c>
      <c r="F8" s="25">
        <v>2</v>
      </c>
      <c r="G8" s="25" t="s">
        <v>207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</row>
    <row r="9" spans="1:19" s="28" customFormat="1" x14ac:dyDescent="0.3">
      <c r="A9" s="54"/>
      <c r="B9" s="36" t="str">
        <f t="shared" si="0"/>
        <v>INSERT INTO CATEGORY(CODE,CODE_NAME,PARENT_CODE,DEPTH,USE_YN,CREATE_DATE,CREATE_USER) VALUES('C0103','모바일','C01','2','Y',NOW(),'ADMIN');</v>
      </c>
      <c r="C9" s="27" t="s">
        <v>218</v>
      </c>
      <c r="D9" s="27" t="s">
        <v>219</v>
      </c>
      <c r="E9" s="25" t="str">
        <f t="shared" si="1"/>
        <v>C01</v>
      </c>
      <c r="F9" s="25">
        <v>2</v>
      </c>
      <c r="G9" s="25" t="s">
        <v>207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</row>
    <row r="10" spans="1:19" s="28" customFormat="1" x14ac:dyDescent="0.3">
      <c r="A10" s="54"/>
      <c r="B10" s="36" t="str">
        <f t="shared" si="0"/>
        <v>INSERT INTO CATEGORY(CODE,CODE_NAME,PARENT_CODE,DEPTH,USE_YN,CREATE_DATE,CREATE_USER) VALUES('C0104','OS','C01','2','Y',NOW(),'ADMIN');</v>
      </c>
      <c r="C10" s="27" t="s">
        <v>220</v>
      </c>
      <c r="D10" s="27" t="s">
        <v>221</v>
      </c>
      <c r="E10" s="25" t="str">
        <f t="shared" si="1"/>
        <v>C01</v>
      </c>
      <c r="F10" s="25">
        <v>2</v>
      </c>
      <c r="G10" s="25" t="s">
        <v>207</v>
      </c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</row>
    <row r="11" spans="1:19" s="28" customFormat="1" x14ac:dyDescent="0.3">
      <c r="A11" s="54"/>
      <c r="B11" s="36" t="str">
        <f t="shared" si="0"/>
        <v>INSERT INTO CATEGORY(CODE,CODE_NAME,PARENT_CODE,DEPTH,USE_YN,CREATE_DATE,CREATE_USER) VALUES('C0105','DB','C01','2','Y',NOW(),'ADMIN');</v>
      </c>
      <c r="C11" s="27" t="s">
        <v>222</v>
      </c>
      <c r="D11" s="27" t="s">
        <v>223</v>
      </c>
      <c r="E11" s="25" t="str">
        <f t="shared" si="1"/>
        <v>C01</v>
      </c>
      <c r="F11" s="25">
        <v>2</v>
      </c>
      <c r="G11" s="25" t="s">
        <v>207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</row>
    <row r="12" spans="1:19" s="28" customFormat="1" x14ac:dyDescent="0.3">
      <c r="A12" s="54"/>
      <c r="B12" s="36" t="str">
        <f t="shared" si="0"/>
        <v>INSERT INTO CATEGORY(CODE,CODE_NAME,PARENT_CODE,DEPTH,USE_YN,CREATE_DATE,CREATE_USER) VALUES('C0106','네트워크','C01','2','Y',NOW(),'ADMIN');</v>
      </c>
      <c r="C12" s="27" t="s">
        <v>224</v>
      </c>
      <c r="D12" s="27" t="s">
        <v>225</v>
      </c>
      <c r="E12" s="25" t="str">
        <f t="shared" si="1"/>
        <v>C01</v>
      </c>
      <c r="F12" s="25">
        <v>2</v>
      </c>
      <c r="G12" s="25" t="s">
        <v>207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</row>
    <row r="13" spans="1:19" s="28" customFormat="1" x14ac:dyDescent="0.3">
      <c r="A13" s="54"/>
      <c r="B13" s="36" t="str">
        <f t="shared" si="0"/>
        <v>INSERT INTO CATEGORY(CODE,CODE_NAME,PARENT_CODE,DEPTH,USE_YN,CREATE_DATE,CREATE_USER) VALUES('C0201','경영 자격증','C02','2','Y',NOW(),'ADMIN');</v>
      </c>
      <c r="C13" s="27" t="s">
        <v>226</v>
      </c>
      <c r="D13" s="27" t="s">
        <v>227</v>
      </c>
      <c r="E13" s="25" t="str">
        <f t="shared" si="1"/>
        <v>C02</v>
      </c>
      <c r="F13" s="25">
        <v>2</v>
      </c>
      <c r="G13" s="25" t="s">
        <v>207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</row>
    <row r="14" spans="1:19" s="28" customFormat="1" x14ac:dyDescent="0.3">
      <c r="A14" s="54"/>
      <c r="B14" s="36" t="str">
        <f t="shared" si="0"/>
        <v>INSERT INTO CATEGORY(CODE,CODE_NAME,PARENT_CODE,DEPTH,USE_YN,CREATE_DATE,CREATE_USER) VALUES('C0202','IT 자격증','C02','2','Y',NOW(),'ADMIN');</v>
      </c>
      <c r="C14" s="27" t="s">
        <v>228</v>
      </c>
      <c r="D14" s="27" t="s">
        <v>229</v>
      </c>
      <c r="E14" s="25" t="str">
        <f t="shared" si="1"/>
        <v>C02</v>
      </c>
      <c r="F14" s="25">
        <v>2</v>
      </c>
      <c r="G14" s="25" t="s">
        <v>207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</row>
    <row r="15" spans="1:19" s="28" customFormat="1" x14ac:dyDescent="0.3">
      <c r="A15" s="54"/>
      <c r="B15" s="36" t="str">
        <f t="shared" si="0"/>
        <v>INSERT INTO CATEGORY(CODE,CODE_NAME,PARENT_CODE,DEPTH,USE_YN,CREATE_DATE,CREATE_USER) VALUES('C0301','경영직무','C03','2','Y',NOW(),'ADMIN');</v>
      </c>
      <c r="C15" s="27" t="s">
        <v>230</v>
      </c>
      <c r="D15" s="27" t="s">
        <v>231</v>
      </c>
      <c r="E15" s="25" t="str">
        <f t="shared" si="1"/>
        <v>C03</v>
      </c>
      <c r="F15" s="25">
        <v>2</v>
      </c>
      <c r="G15" s="25" t="s">
        <v>207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</row>
    <row r="16" spans="1:19" s="28" customFormat="1" x14ac:dyDescent="0.3">
      <c r="A16" s="54"/>
      <c r="B16" s="36" t="str">
        <f t="shared" si="0"/>
        <v>INSERT INTO CATEGORY(CODE,CODE_NAME,PARENT_CODE,DEPTH,USE_YN,CREATE_DATE,CREATE_USER) VALUES('C0302','Biz 스킬','C03','2','Y',NOW(),'ADMIN');</v>
      </c>
      <c r="C16" s="27" t="s">
        <v>232</v>
      </c>
      <c r="D16" s="27" t="s">
        <v>233</v>
      </c>
      <c r="E16" s="25" t="str">
        <f t="shared" si="1"/>
        <v>C03</v>
      </c>
      <c r="F16" s="25">
        <v>2</v>
      </c>
      <c r="G16" s="25" t="s">
        <v>207</v>
      </c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1:19" s="28" customFormat="1" x14ac:dyDescent="0.3">
      <c r="A17" s="54"/>
      <c r="B17" s="36" t="str">
        <f t="shared" si="0"/>
        <v>INSERT INTO CATEGORY(CODE,CODE_NAME,PARENT_CODE,DEPTH,USE_YN,CREATE_DATE,CREATE_USER) VALUES('C0303','리더쉽','C03','2','Y',NOW(),'ADMIN');</v>
      </c>
      <c r="C17" s="27" t="s">
        <v>234</v>
      </c>
      <c r="D17" s="27" t="s">
        <v>235</v>
      </c>
      <c r="E17" s="25" t="str">
        <f t="shared" si="1"/>
        <v>C03</v>
      </c>
      <c r="F17" s="25">
        <v>2</v>
      </c>
      <c r="G17" s="25" t="s">
        <v>207</v>
      </c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1:19" s="28" customFormat="1" x14ac:dyDescent="0.3">
      <c r="A18" s="54"/>
      <c r="B18" s="36" t="str">
        <f t="shared" si="0"/>
        <v>INSERT INTO CATEGORY(CODE,CODE_NAME,PARENT_CODE,DEPTH,USE_YN,CREATE_DATE,CREATE_USER) VALUES('C010201','HTML','C0102','3','Y',NOW(),'ADMIN');</v>
      </c>
      <c r="C18" s="27" t="s">
        <v>236</v>
      </c>
      <c r="D18" s="27" t="s">
        <v>237</v>
      </c>
      <c r="E18" s="25" t="str">
        <f>LEFT(C18,5)</f>
        <v>C0102</v>
      </c>
      <c r="F18" s="25">
        <v>3</v>
      </c>
      <c r="G18" s="25" t="s">
        <v>207</v>
      </c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</row>
    <row r="19" spans="1:19" s="28" customFormat="1" x14ac:dyDescent="0.3">
      <c r="A19" s="54"/>
      <c r="B19" s="36" t="str">
        <f>"INSERT INTO CATEGORY("&amp;$C$2&amp;","&amp;$D$2&amp;","&amp;$E$2&amp;","&amp;$F$2&amp;","&amp;$G$2&amp;",CREATE_DATE,CREATE_USER) VALUES('"&amp;C19&amp;"','"&amp;D19&amp;"','"&amp;E19&amp;"','"&amp;F19&amp;"','"&amp;G19&amp;"',NOW(),'ADMIN');"</f>
        <v>INSERT INTO CATEGORY(CODE,CODE_NAME,PARENT_CODE,DEPTH,USE_YN,CREATE_DATE,CREATE_USER) VALUES('C010202','JAVA','C0102','3','Y',NOW(),'ADMIN');</v>
      </c>
      <c r="C19" s="27" t="s">
        <v>238</v>
      </c>
      <c r="D19" s="27" t="s">
        <v>239</v>
      </c>
      <c r="E19" s="25" t="str">
        <f t="shared" ref="E19:E24" si="2">LEFT(C19,5)</f>
        <v>C0102</v>
      </c>
      <c r="F19" s="25">
        <v>3</v>
      </c>
      <c r="G19" s="25" t="s">
        <v>207</v>
      </c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</row>
    <row r="20" spans="1:19" s="28" customFormat="1" x14ac:dyDescent="0.3">
      <c r="A20" s="54"/>
      <c r="B20" s="36" t="str">
        <f t="shared" ref="B20:B27" si="3">"INSERT INTO CATEGORY("&amp;$C$2&amp;","&amp;$D$2&amp;","&amp;$E$2&amp;","&amp;$F$2&amp;","&amp;$G$2&amp;",CREATE_DATE,CREATE_USER) VALUES('"&amp;C20&amp;"','"&amp;D20&amp;"','"&amp;E20&amp;"','"&amp;F20&amp;"','"&amp;G20&amp;"',NOW(),'ADMIN');"</f>
        <v>INSERT INTO CATEGORY(CODE,CODE_NAME,PARENT_CODE,DEPTH,USE_YN,CREATE_DATE,CREATE_USER) VALUES('C010203','.Net','C0102','3','Y',NOW(),'ADMIN');</v>
      </c>
      <c r="C20" s="27" t="s">
        <v>240</v>
      </c>
      <c r="D20" s="27" t="s">
        <v>241</v>
      </c>
      <c r="E20" s="25" t="str">
        <f t="shared" si="2"/>
        <v>C0102</v>
      </c>
      <c r="F20" s="25">
        <v>3</v>
      </c>
      <c r="G20" s="25" t="s">
        <v>207</v>
      </c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</row>
    <row r="21" spans="1:19" s="28" customFormat="1" x14ac:dyDescent="0.3">
      <c r="A21" s="54"/>
      <c r="B21" s="36" t="str">
        <f t="shared" si="3"/>
        <v>INSERT INTO CATEGORY(CODE,CODE_NAME,PARENT_CODE,DEPTH,USE_YN,CREATE_DATE,CREATE_USER) VALUES('C010204','Web Programming','C0102','3','Y',NOW(),'ADMIN');</v>
      </c>
      <c r="C21" s="27" t="s">
        <v>242</v>
      </c>
      <c r="D21" s="27" t="s">
        <v>243</v>
      </c>
      <c r="E21" s="25" t="str">
        <f t="shared" si="2"/>
        <v>C0102</v>
      </c>
      <c r="F21" s="25">
        <v>3</v>
      </c>
      <c r="G21" s="25" t="s">
        <v>207</v>
      </c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</row>
    <row r="22" spans="1:19" s="28" customFormat="1" x14ac:dyDescent="0.3">
      <c r="A22" s="54"/>
      <c r="B22" s="36" t="str">
        <f t="shared" si="3"/>
        <v>INSERT INTO CATEGORY(CODE,CODE_NAME,PARENT_CODE,DEPTH,USE_YN,CREATE_DATE,CREATE_USER) VALUES('C010205','Visual Basic','C0102','3','Y',NOW(),'ADMIN');</v>
      </c>
      <c r="C22" s="27" t="s">
        <v>244</v>
      </c>
      <c r="D22" s="27" t="s">
        <v>245</v>
      </c>
      <c r="E22" s="25" t="str">
        <f t="shared" si="2"/>
        <v>C0102</v>
      </c>
      <c r="F22" s="25">
        <v>3</v>
      </c>
      <c r="G22" s="25" t="s">
        <v>207</v>
      </c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</row>
    <row r="23" spans="1:19" s="28" customFormat="1" x14ac:dyDescent="0.3">
      <c r="A23" s="54"/>
      <c r="B23" s="36" t="str">
        <f t="shared" si="3"/>
        <v>INSERT INTO CATEGORY(CODE,CODE_NAME,PARENT_CODE,DEPTH,USE_YN,CREATE_DATE,CREATE_USER) VALUES('C010501','Oracle','C0105','3','Y',NOW(),'ADMIN');</v>
      </c>
      <c r="C23" s="27" t="s">
        <v>246</v>
      </c>
      <c r="D23" s="27" t="s">
        <v>247</v>
      </c>
      <c r="E23" s="25" t="str">
        <f t="shared" si="2"/>
        <v>C0105</v>
      </c>
      <c r="F23" s="25">
        <v>3</v>
      </c>
      <c r="G23" s="25" t="s">
        <v>207</v>
      </c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</row>
    <row r="24" spans="1:19" s="28" customFormat="1" x14ac:dyDescent="0.3">
      <c r="A24" s="54"/>
      <c r="B24" s="36" t="str">
        <f t="shared" si="3"/>
        <v>INSERT INTO CATEGORY(CODE,CODE_NAME,PARENT_CODE,DEPTH,USE_YN,CREATE_DATE,CREATE_USER) VALUES('C010502','Ms Sql','C0105','3','Y',NOW(),'ADMIN');</v>
      </c>
      <c r="C24" s="27" t="s">
        <v>248</v>
      </c>
      <c r="D24" s="27" t="s">
        <v>249</v>
      </c>
      <c r="E24" s="25" t="str">
        <f t="shared" si="2"/>
        <v>C0105</v>
      </c>
      <c r="F24" s="25">
        <v>3</v>
      </c>
      <c r="G24" s="25" t="s">
        <v>207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</row>
    <row r="25" spans="1:19" s="28" customFormat="1" x14ac:dyDescent="0.3">
      <c r="A25" s="54"/>
      <c r="B25" s="36" t="str">
        <f t="shared" si="3"/>
        <v>INSERT INTO CATEGORY(CODE,CODE_NAME,PARENT_CODE,DEPTH,USE_YN,CREATE_DATE,CREATE_USER) VALUES('C05','대분류1','','1','Y',NOW(),'ADMIN');</v>
      </c>
      <c r="C25" s="27" t="s">
        <v>250</v>
      </c>
      <c r="D25" s="27" t="s">
        <v>251</v>
      </c>
      <c r="E25" s="25"/>
      <c r="F25" s="25">
        <v>1</v>
      </c>
      <c r="G25" s="25" t="s">
        <v>207</v>
      </c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</row>
    <row r="26" spans="1:19" s="28" customFormat="1" x14ac:dyDescent="0.3">
      <c r="A26" s="54"/>
      <c r="B26" s="36" t="str">
        <f t="shared" si="3"/>
        <v>INSERT INTO CATEGORY(CODE,CODE_NAME,PARENT_CODE,DEPTH,USE_YN,CREATE_DATE,CREATE_USER) VALUES('C06','대분류2','','1','Y',NOW(),'ADMIN');</v>
      </c>
      <c r="C26" s="27" t="s">
        <v>252</v>
      </c>
      <c r="D26" s="27" t="s">
        <v>253</v>
      </c>
      <c r="E26" s="25"/>
      <c r="F26" s="25">
        <v>1</v>
      </c>
      <c r="G26" s="25" t="s">
        <v>207</v>
      </c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</row>
    <row r="27" spans="1:19" s="28" customFormat="1" x14ac:dyDescent="0.3">
      <c r="A27" s="54"/>
      <c r="B27" s="36" t="str">
        <f t="shared" si="3"/>
        <v>INSERT INTO CATEGORY(CODE,CODE_NAME,PARENT_CODE,DEPTH,USE_YN,CREATE_DATE,CREATE_USER) VALUES('C0601','대분류2-1','C06','2','Y',NOW(),'ADMIN');</v>
      </c>
      <c r="C27" s="27" t="s">
        <v>254</v>
      </c>
      <c r="D27" s="27" t="s">
        <v>255</v>
      </c>
      <c r="E27" s="27" t="s">
        <v>252</v>
      </c>
      <c r="F27" s="25">
        <v>2</v>
      </c>
      <c r="G27" s="25" t="s">
        <v>207</v>
      </c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</row>
    <row r="28" spans="1:19" s="28" customFormat="1" x14ac:dyDescent="0.3">
      <c r="A28" s="54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</row>
    <row r="29" spans="1:19" s="28" customFormat="1" x14ac:dyDescent="0.3">
      <c r="A29" s="54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</row>
    <row r="30" spans="1:19" s="28" customFormat="1" x14ac:dyDescent="0.3">
      <c r="A30" s="54" t="s">
        <v>1</v>
      </c>
      <c r="B30" s="4" t="s">
        <v>1</v>
      </c>
      <c r="C30" s="29" t="s">
        <v>1</v>
      </c>
      <c r="D30" s="29" t="s">
        <v>11</v>
      </c>
      <c r="E30" s="29" t="s">
        <v>866</v>
      </c>
      <c r="F30" s="29" t="s">
        <v>8</v>
      </c>
      <c r="G30" s="29" t="s">
        <v>10</v>
      </c>
      <c r="H30" s="29" t="s">
        <v>95</v>
      </c>
      <c r="I30" s="29" t="s">
        <v>0</v>
      </c>
      <c r="J30" s="29" t="s">
        <v>18</v>
      </c>
      <c r="K30" s="17" t="s">
        <v>484</v>
      </c>
      <c r="L30" s="17" t="s">
        <v>485</v>
      </c>
      <c r="M30" s="17" t="s">
        <v>486</v>
      </c>
      <c r="N30" s="25" t="s">
        <v>575</v>
      </c>
      <c r="O30" s="25"/>
      <c r="P30" s="25"/>
      <c r="Q30" s="25"/>
      <c r="R30" s="25"/>
      <c r="S30" s="25"/>
    </row>
    <row r="31" spans="1:19" s="28" customFormat="1" x14ac:dyDescent="0.3">
      <c r="A31" s="54"/>
      <c r="B31" s="34" t="str">
        <f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VALUES('"&amp;C31&amp;"','"&amp;D31&amp;"','"&amp;E31&amp;"','"&amp;F31&amp;"','"&amp;G31&amp;"','"&amp;H31&amp;"','"&amp;I31&amp;"','"&amp;J31&amp;"','"&amp;K31&amp;"','"&amp;L31&amp;"','"&amp;M31&amp;"','"&amp;N31&amp;"',NOW(),'ADMIN');"</f>
        <v>INSERT INTO COURSE_CODE(COURSE_CODE,COURSE_NAME,TEACHER_ID,H_PX,V_PX,CODE,USE_YN,DIRECTORY,COMPANY_RATE,TEACHER_RATE,TUTOR_RATE,POINT,CREATE_DATE,CREATE_USER) VALUES('C010202001','Java Master','teacher1','1000','900','C010202','Y','C010202001','80','10','10','0',NOW(),'ADMIN');</v>
      </c>
      <c r="C31" s="29" t="s">
        <v>256</v>
      </c>
      <c r="D31" s="29" t="s">
        <v>257</v>
      </c>
      <c r="E31" s="29" t="s">
        <v>258</v>
      </c>
      <c r="F31" s="29">
        <v>1000</v>
      </c>
      <c r="G31" s="29">
        <v>900</v>
      </c>
      <c r="H31" s="29" t="s">
        <v>238</v>
      </c>
      <c r="I31" s="29" t="s">
        <v>207</v>
      </c>
      <c r="J31" s="29" t="s">
        <v>256</v>
      </c>
      <c r="K31" s="25">
        <v>80</v>
      </c>
      <c r="L31" s="25">
        <v>10</v>
      </c>
      <c r="M31" s="25">
        <v>10</v>
      </c>
      <c r="N31" s="25">
        <v>0</v>
      </c>
      <c r="O31" s="25"/>
      <c r="P31" s="25"/>
      <c r="Q31" s="25"/>
      <c r="R31" s="25"/>
      <c r="S31" s="25"/>
    </row>
    <row r="32" spans="1:19" s="28" customFormat="1" x14ac:dyDescent="0.3">
      <c r="A32" s="54"/>
      <c r="B32" s="34" t="str">
        <f t="shared" ref="B32:B33" si="4"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VALUES('"&amp;C32&amp;"','"&amp;D32&amp;"','"&amp;E32&amp;"','"&amp;F32&amp;"','"&amp;G32&amp;"','"&amp;H32&amp;"','"&amp;I32&amp;"','"&amp;J32&amp;"','"&amp;K32&amp;"','"&amp;L32&amp;"','"&amp;M32&amp;"','"&amp;N32&amp;"',NOW(),'ADMIN');"</f>
        <v>INSERT INTO COURSE_CODE(COURSE_CODE,COURSE_NAME,TEACHER_ID,H_PX,V_PX,CODE,USE_YN,DIRECTORY,COMPANY_RATE,TEACHER_RATE,TUTOR_RATE,POINT,CREATE_DATE,CREATE_USER) VALUES('C010202002','Java 실무 과정','teacher2','1000','900','C010202','Y','C010202001','80','10','10','0',NOW(),'ADMIN');</v>
      </c>
      <c r="C32" s="29" t="s">
        <v>259</v>
      </c>
      <c r="D32" s="29" t="s">
        <v>260</v>
      </c>
      <c r="E32" s="29" t="s">
        <v>261</v>
      </c>
      <c r="F32" s="29">
        <v>1000</v>
      </c>
      <c r="G32" s="29">
        <v>900</v>
      </c>
      <c r="H32" s="29" t="s">
        <v>238</v>
      </c>
      <c r="I32" s="29" t="s">
        <v>207</v>
      </c>
      <c r="J32" s="29" t="s">
        <v>256</v>
      </c>
      <c r="K32" s="25">
        <v>80</v>
      </c>
      <c r="L32" s="25">
        <v>10</v>
      </c>
      <c r="M32" s="25">
        <v>10</v>
      </c>
      <c r="N32" s="25">
        <v>0</v>
      </c>
      <c r="O32" s="25"/>
      <c r="P32" s="25"/>
      <c r="Q32" s="25"/>
      <c r="R32" s="25"/>
      <c r="S32" s="25"/>
    </row>
    <row r="33" spans="1:19" s="28" customFormat="1" x14ac:dyDescent="0.3">
      <c r="A33" s="54"/>
      <c r="B33" s="34" t="str">
        <f t="shared" si="4"/>
        <v>INSERT INTO COURSE_CODE(COURSE_CODE,COURSE_NAME,TEACHER_ID,H_PX,V_PX,CODE,USE_YN,DIRECTORY,COMPANY_RATE,TEACHER_RATE,TUTOR_RATE,POINT,CREATE_DATE,CREATE_USER) VALUES('C010202003','Java 기초 문법','teacher3','1000','900','C010202','Y','C010202001','80','10','10','0',NOW(),'ADMIN');</v>
      </c>
      <c r="C33" s="29" t="s">
        <v>262</v>
      </c>
      <c r="D33" s="29" t="s">
        <v>263</v>
      </c>
      <c r="E33" s="29" t="s">
        <v>264</v>
      </c>
      <c r="F33" s="29">
        <v>1000</v>
      </c>
      <c r="G33" s="29">
        <v>900</v>
      </c>
      <c r="H33" s="29" t="s">
        <v>238</v>
      </c>
      <c r="I33" s="29" t="s">
        <v>207</v>
      </c>
      <c r="J33" s="29" t="s">
        <v>256</v>
      </c>
      <c r="K33" s="25">
        <v>80</v>
      </c>
      <c r="L33" s="25">
        <v>10</v>
      </c>
      <c r="M33" s="25">
        <v>10</v>
      </c>
      <c r="N33" s="25">
        <v>0</v>
      </c>
      <c r="O33" s="25"/>
      <c r="P33" s="25"/>
      <c r="Q33" s="25"/>
      <c r="R33" s="25"/>
      <c r="S33" s="25"/>
    </row>
    <row r="34" spans="1:19" s="28" customFormat="1" x14ac:dyDescent="0.3">
      <c r="A34" s="54"/>
      <c r="B34" s="2"/>
      <c r="C34" s="17"/>
      <c r="D34" s="17"/>
      <c r="E34" s="17"/>
      <c r="F34" s="17"/>
      <c r="G34" s="17"/>
      <c r="H34" s="17"/>
      <c r="I34" s="17"/>
      <c r="J34" s="17"/>
      <c r="K34" s="17"/>
      <c r="L34" s="25"/>
      <c r="M34" s="25"/>
      <c r="N34" s="25"/>
      <c r="O34" s="25"/>
      <c r="P34" s="25"/>
      <c r="Q34" s="25"/>
      <c r="R34" s="25"/>
      <c r="S34" s="25"/>
    </row>
    <row r="35" spans="1:19" s="28" customFormat="1" x14ac:dyDescent="0.3">
      <c r="A35" s="54"/>
      <c r="B35" s="24"/>
      <c r="C35" s="25"/>
      <c r="D35" s="25"/>
      <c r="E35" s="25"/>
      <c r="F35" s="25"/>
      <c r="G35" s="25"/>
      <c r="H35" s="25"/>
      <c r="I35" s="25"/>
      <c r="J35" s="17"/>
      <c r="K35" s="17"/>
      <c r="L35" s="25"/>
      <c r="M35" s="25"/>
      <c r="N35" s="25"/>
      <c r="O35" s="25"/>
      <c r="P35" s="25"/>
      <c r="Q35" s="25"/>
      <c r="R35" s="25"/>
      <c r="S35" s="25"/>
    </row>
    <row r="36" spans="1:19" s="28" customFormat="1" x14ac:dyDescent="0.3">
      <c r="A36" s="46" t="s">
        <v>629</v>
      </c>
      <c r="B36" s="25" t="s">
        <v>629</v>
      </c>
      <c r="C36" s="4" t="s">
        <v>1</v>
      </c>
      <c r="D36" s="4" t="s">
        <v>189</v>
      </c>
      <c r="E36" s="6" t="s">
        <v>534</v>
      </c>
      <c r="F36" s="4" t="s">
        <v>27</v>
      </c>
      <c r="G36" s="4" t="s">
        <v>28</v>
      </c>
      <c r="H36" s="4" t="s">
        <v>29</v>
      </c>
      <c r="I36" s="4" t="s">
        <v>30</v>
      </c>
      <c r="J36" s="14" t="s">
        <v>430</v>
      </c>
      <c r="K36" s="14" t="s">
        <v>500</v>
      </c>
      <c r="L36" s="4" t="s">
        <v>31</v>
      </c>
      <c r="M36" s="4" t="s">
        <v>32</v>
      </c>
      <c r="N36" s="4" t="s">
        <v>33</v>
      </c>
      <c r="O36" s="4" t="s">
        <v>34</v>
      </c>
      <c r="P36" s="25"/>
      <c r="Q36" s="25"/>
      <c r="R36" s="25"/>
      <c r="S36" s="25"/>
    </row>
    <row r="37" spans="1:19" s="28" customFormat="1" x14ac:dyDescent="0.2">
      <c r="A37" s="46"/>
      <c r="B37" s="34" t="str">
        <f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VALUES('"&amp;C37&amp;"','"&amp;D37&amp;"','"&amp;E37&amp;"','"&amp;F37&amp;"','"&amp;G37&amp;"','"&amp;H37&amp;"','"&amp;I37&amp;"','"&amp;J37&amp;"','"&amp;K37&amp;"','"&amp;L37&amp;"','"&amp;M37&amp;"','"&amp;N37&amp;"','"&amp;O37&amp;"',NOW(),'ADMIN');"</f>
        <v>INSERT INTO COURSE_MASTER(COURSE_CODE,TUTOR_ID,HTML_YN,LEARING_GOAL,LEARING_CONTENT,EVAL_METHOD,LEARING_TARGET,LEARING_COST,COURSE_COST,REPORT_RATE,EXAM_RATE,DISCUSSION_RATE,PROGRESS_RATE,CREATE_DATE,CREATE_USER) VALUES('C010202001','TUTOR1','N','LEARING_GOAL','LEARING_CONTENT','EVAL_METHOD','LEARING_TARGET','LEARING_COST','50000','0','0','0','100',NOW(),'ADMIN');</v>
      </c>
      <c r="C37" s="4" t="s">
        <v>256</v>
      </c>
      <c r="D37" s="35" t="s">
        <v>311</v>
      </c>
      <c r="E37" s="24" t="s">
        <v>743</v>
      </c>
      <c r="F37" s="29" t="s">
        <v>27</v>
      </c>
      <c r="G37" s="29" t="s">
        <v>28</v>
      </c>
      <c r="H37" s="29" t="s">
        <v>29</v>
      </c>
      <c r="I37" s="29" t="s">
        <v>30</v>
      </c>
      <c r="J37" s="30" t="s">
        <v>430</v>
      </c>
      <c r="K37" s="30">
        <v>50000</v>
      </c>
      <c r="L37" s="25">
        <v>0</v>
      </c>
      <c r="M37" s="25">
        <v>0</v>
      </c>
      <c r="N37" s="25">
        <v>0</v>
      </c>
      <c r="O37" s="29">
        <v>100</v>
      </c>
      <c r="P37" s="25"/>
      <c r="Q37" s="25"/>
      <c r="R37" s="25"/>
      <c r="S37" s="25"/>
    </row>
    <row r="38" spans="1:19" s="28" customFormat="1" x14ac:dyDescent="0.2">
      <c r="A38" s="46"/>
      <c r="B38" s="34" t="str">
        <f t="shared" ref="B38:B39" si="5"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VALUES('"&amp;C38&amp;"','"&amp;D38&amp;"','"&amp;E38&amp;"','"&amp;F38&amp;"','"&amp;G38&amp;"','"&amp;H38&amp;"','"&amp;I38&amp;"','"&amp;J38&amp;"','"&amp;K38&amp;"','"&amp;L38&amp;"','"&amp;M38&amp;"','"&amp;N38&amp;"','"&amp;O38&amp;"',NOW(),'ADMIN');"</f>
        <v>INSERT INTO COURSE_MASTER(COURSE_CODE,TUTOR_ID,HTML_YN,LEARING_GOAL,LEARING_CONTENT,EVAL_METHOD,LEARING_TARGET,LEARING_COST,COURSE_COST,REPORT_RATE,EXAM_RATE,DISCUSSION_RATE,PROGRESS_RATE,CREATE_DATE,CREATE_USER) VALUES('C010202002','TUTOR2','N','LEARING_GOAL','LEARING_CONTENT','EVAL_METHOD','LEARING_TARGET','LEARING_COST','50000','0','0','0','100',NOW(),'ADMIN');</v>
      </c>
      <c r="C38" s="4" t="s">
        <v>259</v>
      </c>
      <c r="D38" s="35" t="s">
        <v>313</v>
      </c>
      <c r="E38" s="24" t="s">
        <v>743</v>
      </c>
      <c r="F38" s="29" t="s">
        <v>27</v>
      </c>
      <c r="G38" s="29" t="s">
        <v>28</v>
      </c>
      <c r="H38" s="29" t="s">
        <v>29</v>
      </c>
      <c r="I38" s="29" t="s">
        <v>30</v>
      </c>
      <c r="J38" s="30" t="s">
        <v>430</v>
      </c>
      <c r="K38" s="30">
        <v>50000</v>
      </c>
      <c r="L38" s="25">
        <v>0</v>
      </c>
      <c r="M38" s="25">
        <v>0</v>
      </c>
      <c r="N38" s="25">
        <v>0</v>
      </c>
      <c r="O38" s="29">
        <v>100</v>
      </c>
      <c r="P38" s="25"/>
      <c r="Q38" s="25"/>
      <c r="R38" s="25"/>
      <c r="S38" s="25"/>
    </row>
    <row r="39" spans="1:19" s="28" customFormat="1" x14ac:dyDescent="0.2">
      <c r="A39" s="46"/>
      <c r="B39" s="34" t="str">
        <f t="shared" si="5"/>
        <v>INSERT INTO COURSE_MASTER(COURSE_CODE,TUTOR_ID,HTML_YN,LEARING_GOAL,LEARING_CONTENT,EVAL_METHOD,LEARING_TARGET,LEARING_COST,COURSE_COST,REPORT_RATE,EXAM_RATE,DISCUSSION_RATE,PROGRESS_RATE,CREATE_DATE,CREATE_USER) VALUES('C010202003','TUTOR3','N','LEARING_GOAL','LEARING_CONTENT','EVAL_METHOD','LEARING_TARGET','LEARING_COST','50000','0','0','0','100',NOW(),'ADMIN');</v>
      </c>
      <c r="C39" s="4" t="s">
        <v>262</v>
      </c>
      <c r="D39" s="35" t="s">
        <v>315</v>
      </c>
      <c r="E39" s="24" t="s">
        <v>743</v>
      </c>
      <c r="F39" s="29" t="s">
        <v>27</v>
      </c>
      <c r="G39" s="29" t="s">
        <v>28</v>
      </c>
      <c r="H39" s="29" t="s">
        <v>29</v>
      </c>
      <c r="I39" s="29" t="s">
        <v>30</v>
      </c>
      <c r="J39" s="30" t="s">
        <v>430</v>
      </c>
      <c r="K39" s="30">
        <v>50000</v>
      </c>
      <c r="L39" s="25">
        <v>0</v>
      </c>
      <c r="M39" s="25">
        <v>0</v>
      </c>
      <c r="N39" s="25">
        <v>0</v>
      </c>
      <c r="O39" s="29">
        <v>100</v>
      </c>
      <c r="P39" s="25"/>
      <c r="Q39" s="25"/>
      <c r="R39" s="25"/>
      <c r="S39" s="25"/>
    </row>
    <row r="40" spans="1:19" s="28" customFormat="1" x14ac:dyDescent="0.2">
      <c r="A40" s="46"/>
      <c r="B40" s="4"/>
      <c r="C40" s="35"/>
      <c r="D40" s="29"/>
      <c r="E40" s="29"/>
      <c r="F40" s="29"/>
      <c r="G40" s="29"/>
      <c r="H40" s="30"/>
      <c r="I40" s="30"/>
      <c r="J40" s="29"/>
      <c r="K40" s="29"/>
      <c r="L40" s="25"/>
      <c r="M40" s="25"/>
      <c r="N40" s="25"/>
      <c r="O40" s="25"/>
      <c r="P40" s="25"/>
      <c r="Q40" s="25"/>
      <c r="R40" s="25"/>
      <c r="S40" s="25"/>
    </row>
    <row r="41" spans="1:19" s="28" customFormat="1" x14ac:dyDescent="0.2">
      <c r="A41" s="46"/>
      <c r="B41" s="4"/>
      <c r="C41" s="35"/>
      <c r="D41" s="29"/>
      <c r="E41" s="29"/>
      <c r="F41" s="29"/>
      <c r="G41" s="29"/>
      <c r="H41" s="30"/>
      <c r="I41" s="30"/>
      <c r="J41" s="29"/>
      <c r="K41" s="29"/>
      <c r="L41" s="25"/>
      <c r="M41" s="25"/>
      <c r="N41" s="25"/>
      <c r="O41" s="25"/>
      <c r="P41" s="25"/>
      <c r="Q41" s="25"/>
      <c r="R41" s="25"/>
      <c r="S41" s="25"/>
    </row>
    <row r="42" spans="1:19" s="28" customFormat="1" x14ac:dyDescent="0.3">
      <c r="A42" s="67" t="s">
        <v>64</v>
      </c>
      <c r="B42" s="4" t="s">
        <v>64</v>
      </c>
      <c r="C42" s="4" t="s">
        <v>38</v>
      </c>
      <c r="D42" s="4" t="s">
        <v>1</v>
      </c>
      <c r="E42" s="4" t="s">
        <v>426</v>
      </c>
      <c r="F42" s="12" t="s">
        <v>500</v>
      </c>
      <c r="G42" s="4" t="s">
        <v>189</v>
      </c>
      <c r="H42" s="12" t="s">
        <v>387</v>
      </c>
      <c r="I42" s="4" t="s">
        <v>31</v>
      </c>
      <c r="J42" s="4" t="s">
        <v>32</v>
      </c>
      <c r="K42" s="4" t="s">
        <v>33</v>
      </c>
      <c r="L42" s="4" t="s">
        <v>34</v>
      </c>
      <c r="M42" s="4" t="s">
        <v>673</v>
      </c>
      <c r="N42" s="14" t="s">
        <v>867</v>
      </c>
      <c r="O42" s="25"/>
      <c r="P42" s="25"/>
      <c r="Q42" s="25"/>
      <c r="R42" s="25"/>
      <c r="S42" s="25"/>
    </row>
    <row r="43" spans="1:19" s="28" customFormat="1" x14ac:dyDescent="0.2">
      <c r="A43" s="60"/>
      <c r="B43" s="34" t="str">
        <f>"INSERT INTO COURSE("&amp;$C$42&amp;","&amp;$D$42&amp;","&amp;$E$42&amp;","&amp;$F$42&amp;","&amp;$G$42&amp;","&amp;$H$42&amp;","&amp;$I$42&amp;","&amp;$J$42&amp;","&amp;$K$42&amp;","&amp;$L$42&amp;","&amp;$M$42&amp;","&amp;$N$42&amp;",CREATE_DATE,CREATE_USER) VALUES('"&amp;C43&amp;"','"&amp;D43&amp;"','"&amp;E43&amp;"','"&amp;F43&amp;"','"&amp;G43&amp;"','"&amp;H43&amp;"','"&amp;I43&amp;"','"&amp;J43&amp;"','"&amp;K43&amp;"','"&amp;L43&amp;"','"&amp;M43&amp;"','"&amp;N43&amp;"',NOW(),'ADMIN');"</f>
        <v>INSERT INTO COURSE(COURSE_ID,COURSE_CODE,COURSE_KIND,COURSE_COST,TUTOR_ID,COMP_CD,REPORT_RATE,EXAM_RATE,DISCUSSION_RATE,PROGRESS_RATE,OPEN_YN,C_PERIOD,CREATE_DATE,CREATE_USER) VALUES('1','C010202001','NORMAL','50000','50000','','0','0','0','100','Y','40',NOW(),'ADMIN');</v>
      </c>
      <c r="C43" s="2">
        <v>1</v>
      </c>
      <c r="D43" s="4" t="s">
        <v>256</v>
      </c>
      <c r="E43" s="2" t="s">
        <v>427</v>
      </c>
      <c r="F43" s="2">
        <v>50000</v>
      </c>
      <c r="G43" s="2">
        <v>50000</v>
      </c>
      <c r="H43" s="8"/>
      <c r="I43" s="2">
        <v>0</v>
      </c>
      <c r="J43" s="2">
        <v>0</v>
      </c>
      <c r="K43" s="25">
        <v>0</v>
      </c>
      <c r="L43" s="25">
        <v>100</v>
      </c>
      <c r="M43" s="25" t="s">
        <v>744</v>
      </c>
      <c r="N43" s="25">
        <v>40</v>
      </c>
      <c r="O43" s="25"/>
      <c r="P43" s="25"/>
      <c r="Q43" s="25"/>
      <c r="R43" s="25"/>
      <c r="S43" s="25"/>
    </row>
    <row r="44" spans="1:19" s="28" customFormat="1" x14ac:dyDescent="0.2">
      <c r="A44" s="60"/>
      <c r="B44" s="34" t="str">
        <f t="shared" ref="B44:B49" si="6">"INSERT INTO COURSE("&amp;$C$42&amp;","&amp;$D$42&amp;","&amp;$E$42&amp;","&amp;$F$42&amp;","&amp;$G$42&amp;","&amp;$H$42&amp;","&amp;$I$42&amp;","&amp;$J$42&amp;","&amp;$K$42&amp;","&amp;$L$42&amp;","&amp;$M$42&amp;","&amp;$N$42&amp;",CREATE_DATE,CREATE_USER) VALUES('"&amp;C44&amp;"','"&amp;D44&amp;"','"&amp;E44&amp;"','"&amp;F44&amp;"','"&amp;G44&amp;"','"&amp;H44&amp;"','"&amp;I44&amp;"','"&amp;J44&amp;"','"&amp;K44&amp;"','"&amp;L44&amp;"','"&amp;M44&amp;"','"&amp;N44&amp;"',NOW(),'ADMIN');"</f>
        <v>INSERT INTO COURSE(COURSE_ID,COURSE_CODE,COURSE_KIND,COURSE_COST,TUTOR_ID,COMP_CD,REPORT_RATE,EXAM_RATE,DISCUSSION_RATE,PROGRESS_RATE,OPEN_YN,C_PERIOD,CREATE_DATE,CREATE_USER) VALUES('2','C010202001','NORMAL','50000','50000','','0','0','0','100','Y','40',NOW(),'ADMIN');</v>
      </c>
      <c r="C44" s="2">
        <v>2</v>
      </c>
      <c r="D44" s="4" t="s">
        <v>256</v>
      </c>
      <c r="E44" s="2" t="s">
        <v>427</v>
      </c>
      <c r="F44" s="2">
        <v>50000</v>
      </c>
      <c r="G44" s="2">
        <v>50000</v>
      </c>
      <c r="H44" s="8"/>
      <c r="I44" s="2">
        <v>0</v>
      </c>
      <c r="J44" s="2">
        <v>0</v>
      </c>
      <c r="K44" s="2">
        <v>0</v>
      </c>
      <c r="L44" s="25">
        <v>100</v>
      </c>
      <c r="M44" s="25" t="s">
        <v>744</v>
      </c>
      <c r="N44" s="25">
        <v>40</v>
      </c>
      <c r="O44" s="25"/>
      <c r="P44" s="25"/>
      <c r="Q44" s="25"/>
      <c r="R44" s="25"/>
      <c r="S44" s="25"/>
    </row>
    <row r="45" spans="1:19" s="28" customFormat="1" x14ac:dyDescent="0.2">
      <c r="A45" s="60"/>
      <c r="B45" s="34" t="str">
        <f t="shared" si="6"/>
        <v>INSERT INTO COURSE(COURSE_ID,COURSE_CODE,COURSE_KIND,COURSE_COST,TUTOR_ID,COMP_CD,REPORT_RATE,EXAM_RATE,DISCUSSION_RATE,PROGRESS_RATE,OPEN_YN,C_PERIOD,CREATE_DATE,CREATE_USER) VALUES('3','C010202002','NORMAL','50000','50000','','0','0','0','100','Y','40',NOW(),'ADMIN');</v>
      </c>
      <c r="C45" s="2">
        <v>3</v>
      </c>
      <c r="D45" s="4" t="s">
        <v>259</v>
      </c>
      <c r="E45" s="2" t="s">
        <v>427</v>
      </c>
      <c r="F45" s="2">
        <v>50000</v>
      </c>
      <c r="G45" s="2">
        <v>50000</v>
      </c>
      <c r="H45" s="8"/>
      <c r="I45" s="2">
        <v>0</v>
      </c>
      <c r="J45" s="2">
        <v>0</v>
      </c>
      <c r="K45" s="2">
        <v>0</v>
      </c>
      <c r="L45" s="25">
        <v>100</v>
      </c>
      <c r="M45" s="25" t="s">
        <v>744</v>
      </c>
      <c r="N45" s="25">
        <v>40</v>
      </c>
      <c r="O45" s="25"/>
      <c r="P45" s="25"/>
      <c r="Q45" s="25"/>
      <c r="R45" s="25"/>
      <c r="S45" s="25"/>
    </row>
    <row r="46" spans="1:19" s="28" customFormat="1" x14ac:dyDescent="0.2">
      <c r="A46" s="60"/>
      <c r="B46" s="34" t="str">
        <f t="shared" si="6"/>
        <v>INSERT INTO COURSE(COURSE_ID,COURSE_CODE,COURSE_KIND,COURSE_COST,TUTOR_ID,COMP_CD,REPORT_RATE,EXAM_RATE,DISCUSSION_RATE,PROGRESS_RATE,OPEN_YN,C_PERIOD,CREATE_DATE,CREATE_USER) VALUES('4','C010202002','NORMAL','50000','50000','','0','0','0','100','Y','40',NOW(),'ADMIN');</v>
      </c>
      <c r="C46" s="2">
        <v>4</v>
      </c>
      <c r="D46" s="4" t="s">
        <v>259</v>
      </c>
      <c r="E46" s="2" t="s">
        <v>427</v>
      </c>
      <c r="F46" s="2">
        <v>50000</v>
      </c>
      <c r="G46" s="2">
        <v>50000</v>
      </c>
      <c r="H46" s="8"/>
      <c r="I46" s="2">
        <v>0</v>
      </c>
      <c r="J46" s="2">
        <v>0</v>
      </c>
      <c r="K46" s="2">
        <v>0</v>
      </c>
      <c r="L46" s="25">
        <v>100</v>
      </c>
      <c r="M46" s="25" t="s">
        <v>744</v>
      </c>
      <c r="N46" s="25">
        <v>40</v>
      </c>
      <c r="O46" s="25"/>
      <c r="P46" s="25"/>
      <c r="Q46" s="25"/>
      <c r="R46" s="25"/>
      <c r="S46" s="25"/>
    </row>
    <row r="47" spans="1:19" s="28" customFormat="1" x14ac:dyDescent="0.3">
      <c r="A47" s="60"/>
      <c r="B47" s="34" t="str">
        <f t="shared" si="6"/>
        <v>INSERT INTO COURSE(COURSE_ID,COURSE_CODE,COURSE_KIND,COURSE_COST,TUTOR_ID,COMP_CD,REPORT_RATE,EXAM_RATE,DISCUSSION_RATE,PROGRESS_RATE,OPEN_YN,C_PERIOD,CREATE_DATE,CREATE_USER) VALUES('6','C010202003','COMPANY','50000','50000','COMP1','0','0','0','100','Y','40',NOW(),'ADMIN');</v>
      </c>
      <c r="C47" s="2">
        <v>6</v>
      </c>
      <c r="D47" s="4" t="s">
        <v>262</v>
      </c>
      <c r="E47" s="2" t="s">
        <v>121</v>
      </c>
      <c r="F47" s="2">
        <v>50000</v>
      </c>
      <c r="G47" s="2">
        <v>50000</v>
      </c>
      <c r="H47" s="2" t="s">
        <v>451</v>
      </c>
      <c r="I47" s="2">
        <v>0</v>
      </c>
      <c r="J47" s="2">
        <v>0</v>
      </c>
      <c r="K47" s="2">
        <v>0</v>
      </c>
      <c r="L47" s="25">
        <v>100</v>
      </c>
      <c r="M47" s="25" t="s">
        <v>744</v>
      </c>
      <c r="N47" s="25">
        <v>40</v>
      </c>
      <c r="O47" s="25"/>
      <c r="P47" s="25"/>
      <c r="Q47" s="25"/>
      <c r="R47" s="25"/>
      <c r="S47" s="25"/>
    </row>
    <row r="48" spans="1:19" s="28" customFormat="1" x14ac:dyDescent="0.3">
      <c r="A48" s="60"/>
      <c r="B48" s="34" t="str">
        <f t="shared" si="6"/>
        <v>INSERT INTO COURSE(COURSE_ID,COURSE_CODE,COURSE_KIND,COURSE_COST,TUTOR_ID,COMP_CD,REPORT_RATE,EXAM_RATE,DISCUSSION_RATE,PROGRESS_RATE,OPEN_YN,C_PERIOD,CREATE_DATE,CREATE_USER) VALUES('7','C010202003','COMPANY','50000','50000','COMP2','0','0','0','100','Y','40',NOW(),'ADMIN');</v>
      </c>
      <c r="C48" s="2">
        <v>7</v>
      </c>
      <c r="D48" s="4" t="s">
        <v>262</v>
      </c>
      <c r="E48" s="2" t="s">
        <v>121</v>
      </c>
      <c r="F48" s="2">
        <v>50000</v>
      </c>
      <c r="G48" s="2">
        <v>50000</v>
      </c>
      <c r="H48" s="2" t="s">
        <v>476</v>
      </c>
      <c r="I48" s="2">
        <v>0</v>
      </c>
      <c r="J48" s="2">
        <v>0</v>
      </c>
      <c r="K48" s="2">
        <v>0</v>
      </c>
      <c r="L48" s="25">
        <v>100</v>
      </c>
      <c r="M48" s="25" t="s">
        <v>744</v>
      </c>
      <c r="N48" s="25">
        <v>40</v>
      </c>
      <c r="O48" s="25"/>
      <c r="P48" s="25"/>
      <c r="Q48" s="25"/>
      <c r="R48" s="25"/>
      <c r="S48" s="25"/>
    </row>
    <row r="49" spans="1:19" s="28" customFormat="1" x14ac:dyDescent="0.3">
      <c r="A49" s="60"/>
      <c r="B49" s="34" t="str">
        <f t="shared" si="6"/>
        <v>INSERT INTO COURSE(COURSE_ID,COURSE_CODE,COURSE_KIND,COURSE_COST,TUTOR_ID,COMP_CD,REPORT_RATE,EXAM_RATE,DISCUSSION_RATE,PROGRESS_RATE,OPEN_YN,C_PERIOD,CREATE_DATE,CREATE_USER) VALUES('8','C010202003','COMPANY','50000','50000','COMP3','0','0','0','100','Y','40',NOW(),'ADMIN');</v>
      </c>
      <c r="C49" s="2">
        <v>8</v>
      </c>
      <c r="D49" s="4" t="s">
        <v>262</v>
      </c>
      <c r="E49" s="2" t="s">
        <v>121</v>
      </c>
      <c r="F49" s="2">
        <v>50000</v>
      </c>
      <c r="G49" s="2">
        <v>50000</v>
      </c>
      <c r="H49" s="2" t="s">
        <v>477</v>
      </c>
      <c r="I49" s="2">
        <v>0</v>
      </c>
      <c r="J49" s="2">
        <v>0</v>
      </c>
      <c r="K49" s="2">
        <v>0</v>
      </c>
      <c r="L49" s="25">
        <v>100</v>
      </c>
      <c r="M49" s="25" t="s">
        <v>744</v>
      </c>
      <c r="N49" s="25">
        <v>40</v>
      </c>
      <c r="O49" s="25"/>
      <c r="P49" s="25"/>
      <c r="Q49" s="25"/>
      <c r="R49" s="25"/>
      <c r="S49" s="25"/>
    </row>
    <row r="50" spans="1:19" s="28" customFormat="1" x14ac:dyDescent="0.3">
      <c r="A50" s="60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</row>
    <row r="51" spans="1:19" s="28" customFormat="1" x14ac:dyDescent="0.3">
      <c r="A51" s="61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</row>
    <row r="52" spans="1:19" x14ac:dyDescent="0.3">
      <c r="A52" s="67" t="s">
        <v>659</v>
      </c>
      <c r="B52" s="33"/>
      <c r="C52" s="29" t="s">
        <v>38</v>
      </c>
      <c r="D52" s="29" t="s">
        <v>36</v>
      </c>
      <c r="E52" s="29" t="s">
        <v>104</v>
      </c>
      <c r="F52" s="30" t="s">
        <v>500</v>
      </c>
      <c r="G52" s="30" t="s">
        <v>408</v>
      </c>
      <c r="H52" s="30" t="s">
        <v>409</v>
      </c>
      <c r="I52" s="30" t="s">
        <v>410</v>
      </c>
      <c r="J52" s="30" t="s">
        <v>638</v>
      </c>
      <c r="K52" s="29" t="s">
        <v>663</v>
      </c>
      <c r="L52" s="30" t="s">
        <v>539</v>
      </c>
      <c r="M52" s="29"/>
      <c r="N52" s="29"/>
      <c r="O52" s="4"/>
      <c r="P52" s="4"/>
      <c r="Q52" s="2"/>
      <c r="R52" s="2"/>
      <c r="S52" s="2"/>
    </row>
    <row r="53" spans="1:19" ht="10.5" customHeight="1" x14ac:dyDescent="0.2">
      <c r="A53" s="60"/>
      <c r="B53" s="34" t="str">
        <f>"INSERT INTO COURSE_REGISTER("&amp;$C$52&amp;","&amp;$D$52&amp;","&amp;$E$52&amp;","&amp;$F$52&amp;","&amp;$G$52&amp;","&amp;$H$52&amp;","&amp;$I$52&amp;","&amp;$J$52&amp;","&amp;$K$52&amp;","&amp;$L$52&amp;",CREATE_DATE,CREATE_USER) VALUES('"&amp;C53&amp;"','"&amp;D53&amp;"','"&amp;E53&amp;"','"&amp;F53&amp;"','"&amp;G53&amp;"','"&amp;H53&amp;"','"&amp;I53&amp;"','"&amp;J53&amp;"','"&amp;K53&amp;"','"&amp;L53&amp;"',NOW(),'ADMIN');"</f>
        <v>INSERT INTO COURSE_REGISTER(COURSE_ID,USER_ID,STATUS,COURSE_COST,COMPANY_COST,TEACHER_COST,TUTOR_COST,APPROVAL_ID,CONFIRM_DATE,COST_ID,CREATE_DATE,CREATE_USER) VALUES('1','USER001','A','0','0','0','0','0','','0',NOW(),'ADMIN');</v>
      </c>
      <c r="C53" s="29">
        <v>1</v>
      </c>
      <c r="D53" s="35" t="s">
        <v>271</v>
      </c>
      <c r="E53" s="29" t="s">
        <v>503</v>
      </c>
      <c r="F53" s="29">
        <v>0</v>
      </c>
      <c r="G53" s="29">
        <v>0</v>
      </c>
      <c r="H53" s="29">
        <v>0</v>
      </c>
      <c r="I53" s="29">
        <v>0</v>
      </c>
      <c r="J53" s="29">
        <v>0</v>
      </c>
      <c r="K53" s="17"/>
      <c r="L53" s="17">
        <v>0</v>
      </c>
      <c r="M53" s="17"/>
      <c r="N53" s="17"/>
      <c r="O53" s="2"/>
      <c r="P53" s="2"/>
      <c r="Q53" s="2"/>
      <c r="R53" s="2"/>
      <c r="S53" s="2"/>
    </row>
    <row r="54" spans="1:19" x14ac:dyDescent="0.2">
      <c r="A54" s="60"/>
      <c r="B54" s="34" t="str">
        <f t="shared" ref="B54:B70" si="7">"INSERT INTO COURSE_REGISTER("&amp;$C$52&amp;","&amp;$D$52&amp;","&amp;$E$52&amp;","&amp;$F$52&amp;","&amp;$G$52&amp;","&amp;$H$52&amp;","&amp;$I$52&amp;","&amp;$J$52&amp;","&amp;$K$52&amp;","&amp;$L$52&amp;",CREATE_DATE,CREATE_USER) VALUES('"&amp;C54&amp;"','"&amp;D54&amp;"','"&amp;E54&amp;"','"&amp;F54&amp;"','"&amp;G54&amp;"','"&amp;H54&amp;"','"&amp;I54&amp;"','"&amp;J54&amp;"','"&amp;K54&amp;"','"&amp;L54&amp;"',NOW(),'ADMIN');"</f>
        <v>INSERT INTO COURSE_REGISTER(COURSE_ID,USER_ID,STATUS,COURSE_COST,COMPANY_COST,TEACHER_COST,TUTOR_COST,APPROVAL_ID,CONFIRM_DATE,COST_ID,CREATE_DATE,CREATE_USER) VALUES('1','USER002','A','0','0','0','0','0','','0',NOW(),'ADMIN');</v>
      </c>
      <c r="C54" s="29">
        <v>1</v>
      </c>
      <c r="D54" s="35" t="s">
        <v>273</v>
      </c>
      <c r="E54" s="29" t="s">
        <v>503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17"/>
      <c r="L54" s="17">
        <v>0</v>
      </c>
      <c r="M54" s="17"/>
      <c r="N54" s="17"/>
      <c r="O54" s="2"/>
      <c r="P54" s="2"/>
      <c r="Q54" s="2"/>
      <c r="R54" s="2"/>
      <c r="S54" s="2"/>
    </row>
    <row r="55" spans="1:19" x14ac:dyDescent="0.2">
      <c r="A55" s="60"/>
      <c r="B55" s="34" t="str">
        <f t="shared" si="7"/>
        <v>INSERT INTO COURSE_REGISTER(COURSE_ID,USER_ID,STATUS,COURSE_COST,COMPANY_COST,TEACHER_COST,TUTOR_COST,APPROVAL_ID,CONFIRM_DATE,COST_ID,CREATE_DATE,CREATE_USER) VALUES('1','USER003','Y','0','0','0','0','0','','0',NOW(),'ADMIN');</v>
      </c>
      <c r="C55" s="29">
        <v>1</v>
      </c>
      <c r="D55" s="35" t="s">
        <v>275</v>
      </c>
      <c r="E55" s="29" t="s">
        <v>207</v>
      </c>
      <c r="F55" s="29">
        <v>0</v>
      </c>
      <c r="G55" s="29">
        <v>0</v>
      </c>
      <c r="H55" s="29">
        <v>0</v>
      </c>
      <c r="I55" s="29">
        <v>0</v>
      </c>
      <c r="J55" s="29">
        <v>0</v>
      </c>
      <c r="K55" s="17"/>
      <c r="L55" s="17">
        <v>0</v>
      </c>
      <c r="M55" s="17"/>
      <c r="N55" s="17"/>
      <c r="O55" s="2"/>
      <c r="P55" s="2"/>
      <c r="Q55" s="2"/>
      <c r="R55" s="2"/>
      <c r="S55" s="2"/>
    </row>
    <row r="56" spans="1:19" x14ac:dyDescent="0.2">
      <c r="A56" s="60"/>
      <c r="B56" s="34" t="str">
        <f t="shared" si="7"/>
        <v>INSERT INTO COURSE_REGISTER(COURSE_ID,USER_ID,STATUS,COURSE_COST,COMPANY_COST,TEACHER_COST,TUTOR_COST,APPROVAL_ID,CONFIRM_DATE,COST_ID,CREATE_DATE,CREATE_USER) VALUES('2','USER002','Y','0','0','0','0','0','','0',NOW(),'ADMIN');</v>
      </c>
      <c r="C56" s="29">
        <v>2</v>
      </c>
      <c r="D56" s="35" t="s">
        <v>273</v>
      </c>
      <c r="E56" s="29" t="s">
        <v>480</v>
      </c>
      <c r="F56" s="29">
        <v>0</v>
      </c>
      <c r="G56" s="29">
        <v>0</v>
      </c>
      <c r="H56" s="29">
        <v>0</v>
      </c>
      <c r="I56" s="29">
        <v>0</v>
      </c>
      <c r="J56" s="29">
        <v>0</v>
      </c>
      <c r="K56" s="17"/>
      <c r="L56" s="17">
        <v>0</v>
      </c>
      <c r="M56" s="17"/>
      <c r="N56" s="17"/>
      <c r="O56" s="2"/>
      <c r="P56" s="2"/>
      <c r="Q56" s="2"/>
      <c r="R56" s="2"/>
      <c r="S56" s="2"/>
    </row>
    <row r="57" spans="1:19" x14ac:dyDescent="0.2">
      <c r="A57" s="60"/>
      <c r="B57" s="34" t="str">
        <f t="shared" si="7"/>
        <v>INSERT INTO COURSE_REGISTER(COURSE_ID,USER_ID,STATUS,COURSE_COST,COMPANY_COST,TEACHER_COST,TUTOR_COST,APPROVAL_ID,CONFIRM_DATE,COST_ID,CREATE_DATE,CREATE_USER) VALUES('3','USER003','Y','0','0','0','0','0','','0',NOW(),'ADMIN');</v>
      </c>
      <c r="C57" s="29">
        <v>3</v>
      </c>
      <c r="D57" s="35" t="s">
        <v>275</v>
      </c>
      <c r="E57" s="29" t="s">
        <v>480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17"/>
      <c r="L57" s="17">
        <v>0</v>
      </c>
      <c r="M57" s="17"/>
      <c r="N57" s="17"/>
      <c r="O57" s="2"/>
      <c r="P57" s="2"/>
      <c r="Q57" s="2"/>
      <c r="R57" s="2"/>
      <c r="S57" s="2"/>
    </row>
    <row r="58" spans="1:19" x14ac:dyDescent="0.2">
      <c r="A58" s="60"/>
      <c r="B58" s="34" t="str">
        <f t="shared" si="7"/>
        <v>INSERT INTO COURSE_REGISTER(COURSE_ID,USER_ID,STATUS,COURSE_COST,COMPANY_COST,TEACHER_COST,TUTOR_COST,APPROVAL_ID,CONFIRM_DATE,COST_ID,CREATE_DATE,CREATE_USER) VALUES('4','USER004','Y','0','0','0','0','0','','0',NOW(),'ADMIN');</v>
      </c>
      <c r="C58" s="29">
        <v>4</v>
      </c>
      <c r="D58" s="35" t="s">
        <v>277</v>
      </c>
      <c r="E58" s="29" t="s">
        <v>480</v>
      </c>
      <c r="F58" s="29">
        <v>0</v>
      </c>
      <c r="G58" s="29">
        <v>0</v>
      </c>
      <c r="H58" s="29">
        <v>0</v>
      </c>
      <c r="I58" s="29">
        <v>0</v>
      </c>
      <c r="J58" s="29">
        <v>0</v>
      </c>
      <c r="K58" s="17"/>
      <c r="L58" s="17">
        <v>0</v>
      </c>
      <c r="M58" s="17"/>
      <c r="N58" s="17"/>
      <c r="O58" s="2"/>
      <c r="P58" s="2"/>
      <c r="Q58" s="2"/>
      <c r="R58" s="2"/>
      <c r="S58" s="2"/>
    </row>
    <row r="59" spans="1:19" x14ac:dyDescent="0.2">
      <c r="A59" s="60"/>
      <c r="B59" s="34" t="str">
        <f t="shared" si="7"/>
        <v>INSERT INTO COURSE_REGISTER(COURSE_ID,USER_ID,STATUS,COURSE_COST,COMPANY_COST,TEACHER_COST,TUTOR_COST,APPROVAL_ID,CONFIRM_DATE,COST_ID,CREATE_DATE,CREATE_USER) VALUES('5','USER005','Y','0','0','0','0','0','','0',NOW(),'ADMIN');</v>
      </c>
      <c r="C59" s="29">
        <v>5</v>
      </c>
      <c r="D59" s="35" t="s">
        <v>279</v>
      </c>
      <c r="E59" s="29" t="s">
        <v>480</v>
      </c>
      <c r="F59" s="29">
        <v>0</v>
      </c>
      <c r="G59" s="29">
        <v>0</v>
      </c>
      <c r="H59" s="29">
        <v>0</v>
      </c>
      <c r="I59" s="29">
        <v>0</v>
      </c>
      <c r="J59" s="29">
        <v>0</v>
      </c>
      <c r="K59" s="17"/>
      <c r="L59" s="17">
        <v>0</v>
      </c>
      <c r="M59" s="17"/>
      <c r="N59" s="17"/>
      <c r="O59" s="2"/>
      <c r="P59" s="2"/>
      <c r="Q59" s="2"/>
      <c r="R59" s="2"/>
      <c r="S59" s="2"/>
    </row>
    <row r="60" spans="1:19" x14ac:dyDescent="0.3">
      <c r="A60" s="60"/>
      <c r="B60" s="34" t="str">
        <f t="shared" si="7"/>
        <v>INSERT INTO COURSE_REGISTER(COURSE_ID,USER_ID,STATUS,COURSE_COST,COMPANY_COST,TEACHER_COST,TUTOR_COST,APPROVAL_ID,CONFIRM_DATE,COST_ID,CREATE_DATE,CREATE_USER) VALUES('6','COMP1','Y','0','0','0','0','0','','0',NOW(),'ADMIN');</v>
      </c>
      <c r="C60" s="29">
        <v>6</v>
      </c>
      <c r="D60" s="29" t="s">
        <v>451</v>
      </c>
      <c r="E60" s="29" t="s">
        <v>481</v>
      </c>
      <c r="F60" s="29">
        <v>0</v>
      </c>
      <c r="G60" s="29">
        <v>0</v>
      </c>
      <c r="H60" s="29">
        <v>0</v>
      </c>
      <c r="I60" s="29">
        <v>0</v>
      </c>
      <c r="J60" s="29">
        <v>0</v>
      </c>
      <c r="K60" s="17"/>
      <c r="L60" s="17">
        <v>0</v>
      </c>
      <c r="M60" s="17"/>
      <c r="N60" s="17"/>
      <c r="O60" s="2"/>
      <c r="P60" s="2"/>
      <c r="Q60" s="2"/>
      <c r="R60" s="2"/>
      <c r="S60" s="2"/>
    </row>
    <row r="61" spans="1:19" x14ac:dyDescent="0.3">
      <c r="A61" s="60"/>
      <c r="B61" s="34" t="str">
        <f t="shared" si="7"/>
        <v>INSERT INTO COURSE_REGISTER(COURSE_ID,USER_ID,STATUS,COURSE_COST,COMPANY_COST,TEACHER_COST,TUTOR_COST,APPROVAL_ID,CONFIRM_DATE,COST_ID,CREATE_DATE,CREATE_USER) VALUES('6','COMP_T_7','Y','0','0','0','0','0','','0',NOW(),'ADMIN');</v>
      </c>
      <c r="C61" s="29">
        <v>6</v>
      </c>
      <c r="D61" s="29" t="s">
        <v>460</v>
      </c>
      <c r="E61" s="29" t="s">
        <v>207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17"/>
      <c r="L61" s="17">
        <v>0</v>
      </c>
      <c r="M61" s="17"/>
      <c r="N61" s="17"/>
      <c r="O61" s="2"/>
      <c r="P61" s="2"/>
      <c r="Q61" s="2"/>
      <c r="R61" s="2"/>
      <c r="S61" s="2"/>
    </row>
    <row r="62" spans="1:19" x14ac:dyDescent="0.3">
      <c r="A62" s="60"/>
      <c r="B62" s="34" t="str">
        <f t="shared" si="7"/>
        <v>INSERT INTO COURSE_REGISTER(COURSE_ID,USER_ID,STATUS,COURSE_COST,COMPANY_COST,TEACHER_COST,TUTOR_COST,APPROVAL_ID,CONFIRM_DATE,COST_ID,CREATE_DATE,CREATE_USER) VALUES('6','COMP_T_8','Y','0','0','0','0','0','','0',NOW(),'ADMIN');</v>
      </c>
      <c r="C62" s="29">
        <v>6</v>
      </c>
      <c r="D62" s="29" t="s">
        <v>461</v>
      </c>
      <c r="E62" s="29" t="s">
        <v>207</v>
      </c>
      <c r="F62" s="29">
        <v>0</v>
      </c>
      <c r="G62" s="29">
        <v>0</v>
      </c>
      <c r="H62" s="29">
        <v>0</v>
      </c>
      <c r="I62" s="29">
        <v>0</v>
      </c>
      <c r="J62" s="29">
        <v>0</v>
      </c>
      <c r="K62" s="17"/>
      <c r="L62" s="17">
        <v>0</v>
      </c>
      <c r="M62" s="17"/>
      <c r="N62" s="17"/>
      <c r="O62" s="2"/>
      <c r="P62" s="2"/>
      <c r="Q62" s="2"/>
      <c r="R62" s="2"/>
      <c r="S62" s="2"/>
    </row>
    <row r="63" spans="1:19" x14ac:dyDescent="0.3">
      <c r="A63" s="60"/>
      <c r="B63" s="34" t="str">
        <f t="shared" si="7"/>
        <v>INSERT INTO COURSE_REGISTER(COURSE_ID,USER_ID,STATUS,COURSE_COST,COMPANY_COST,TEACHER_COST,TUTOR_COST,APPROVAL_ID,CONFIRM_DATE,COST_ID,CREATE_DATE,CREATE_USER) VALUES('6','COMP_T_9','Y','0','0','0','0','0','','0',NOW(),'ADMIN');</v>
      </c>
      <c r="C63" s="29">
        <v>6</v>
      </c>
      <c r="D63" s="29" t="s">
        <v>462</v>
      </c>
      <c r="E63" s="29" t="s">
        <v>207</v>
      </c>
      <c r="F63" s="29">
        <v>0</v>
      </c>
      <c r="G63" s="29">
        <v>0</v>
      </c>
      <c r="H63" s="29">
        <v>0</v>
      </c>
      <c r="I63" s="29">
        <v>0</v>
      </c>
      <c r="J63" s="29">
        <v>0</v>
      </c>
      <c r="K63" s="17"/>
      <c r="L63" s="17">
        <v>0</v>
      </c>
      <c r="M63" s="17"/>
      <c r="N63" s="17"/>
      <c r="O63" s="2"/>
      <c r="P63" s="2"/>
      <c r="Q63" s="2"/>
      <c r="R63" s="2"/>
      <c r="S63" s="2"/>
    </row>
    <row r="64" spans="1:19" x14ac:dyDescent="0.3">
      <c r="A64" s="60"/>
      <c r="B64" s="34" t="str">
        <f t="shared" si="7"/>
        <v>INSERT INTO COURSE_REGISTER(COURSE_ID,USER_ID,STATUS,COURSE_COST,COMPANY_COST,TEACHER_COST,TUTOR_COST,APPROVAL_ID,CONFIRM_DATE,COST_ID,CREATE_DATE,CREATE_USER) VALUES('6','COMP_T_10','Y','0','0','0','0','0','','0',NOW(),'ADMIN');</v>
      </c>
      <c r="C64" s="29">
        <v>6</v>
      </c>
      <c r="D64" s="29" t="s">
        <v>463</v>
      </c>
      <c r="E64" s="29" t="s">
        <v>207</v>
      </c>
      <c r="F64" s="29">
        <v>0</v>
      </c>
      <c r="G64" s="29">
        <v>0</v>
      </c>
      <c r="H64" s="29">
        <v>0</v>
      </c>
      <c r="I64" s="29">
        <v>0</v>
      </c>
      <c r="J64" s="29">
        <v>0</v>
      </c>
      <c r="K64" s="17"/>
      <c r="L64" s="17">
        <v>0</v>
      </c>
      <c r="M64" s="17"/>
      <c r="N64" s="17"/>
      <c r="O64" s="2"/>
      <c r="P64" s="2"/>
      <c r="Q64" s="2"/>
      <c r="R64" s="2"/>
      <c r="S64" s="2"/>
    </row>
    <row r="65" spans="1:25" x14ac:dyDescent="0.3">
      <c r="A65" s="60"/>
      <c r="B65" s="34" t="str">
        <f t="shared" si="7"/>
        <v>INSERT INTO COURSE_REGISTER(COURSE_ID,USER_ID,STATUS,COURSE_COST,COMPANY_COST,TEACHER_COST,TUTOR_COST,APPROVAL_ID,CONFIRM_DATE,COST_ID,CREATE_DATE,CREATE_USER) VALUES('7','COMP2','A','0','0','0','0','0','','0',NOW(),'ADMIN');</v>
      </c>
      <c r="C65" s="29">
        <v>7</v>
      </c>
      <c r="D65" s="29" t="s">
        <v>476</v>
      </c>
      <c r="E65" s="29" t="s">
        <v>510</v>
      </c>
      <c r="F65" s="29">
        <v>0</v>
      </c>
      <c r="G65" s="29">
        <v>0</v>
      </c>
      <c r="H65" s="29">
        <v>0</v>
      </c>
      <c r="I65" s="29">
        <v>0</v>
      </c>
      <c r="J65" s="29">
        <v>0</v>
      </c>
      <c r="K65" s="17"/>
      <c r="L65" s="17">
        <v>0</v>
      </c>
      <c r="M65" s="17"/>
      <c r="N65" s="17"/>
      <c r="O65" s="2"/>
      <c r="P65" s="2"/>
      <c r="Q65" s="2"/>
      <c r="R65" s="2"/>
      <c r="S65" s="2"/>
    </row>
    <row r="66" spans="1:25" x14ac:dyDescent="0.3">
      <c r="A66" s="60"/>
      <c r="B66" s="34" t="str">
        <f t="shared" si="7"/>
        <v>INSERT INTO COURSE_REGISTER(COURSE_ID,USER_ID,STATUS,COURSE_COST,COMPANY_COST,TEACHER_COST,TUTOR_COST,APPROVAL_ID,CONFIRM_DATE,COST_ID,CREATE_DATE,CREATE_USER) VALUES('8','COMP3','A','0','0','0','0','0','','0',NOW(),'ADMIN');</v>
      </c>
      <c r="C66" s="29">
        <v>8</v>
      </c>
      <c r="D66" s="29" t="s">
        <v>477</v>
      </c>
      <c r="E66" s="29" t="s">
        <v>510</v>
      </c>
      <c r="F66" s="29">
        <v>0</v>
      </c>
      <c r="G66" s="29">
        <v>0</v>
      </c>
      <c r="H66" s="29">
        <v>0</v>
      </c>
      <c r="I66" s="29">
        <v>0</v>
      </c>
      <c r="J66" s="29">
        <v>0</v>
      </c>
      <c r="K66" s="17"/>
      <c r="L66" s="17">
        <v>0</v>
      </c>
      <c r="M66" s="17"/>
      <c r="N66" s="17"/>
      <c r="O66" s="2"/>
      <c r="P66" s="2"/>
      <c r="Q66" s="2"/>
      <c r="R66" s="2"/>
      <c r="S66" s="2"/>
    </row>
    <row r="67" spans="1:25" x14ac:dyDescent="0.2">
      <c r="A67" s="60"/>
      <c r="B67" s="34" t="str">
        <f t="shared" si="7"/>
        <v>INSERT INTO COURSE_REGISTER(COURSE_ID,USER_ID,STATUS,COURSE_COST,COMPANY_COST,TEACHER_COST,TUTOR_COST,APPROVAL_ID,CONFIRM_DATE,COST_ID,CREATE_DATE,CREATE_USER) VALUES('1','USER004','Y','0','0','0','0','0','','0',NOW(),'ADMIN');</v>
      </c>
      <c r="C67" s="29">
        <v>1</v>
      </c>
      <c r="D67" s="35" t="s">
        <v>582</v>
      </c>
      <c r="E67" s="29" t="s">
        <v>207</v>
      </c>
      <c r="F67" s="29">
        <v>0</v>
      </c>
      <c r="G67" s="29">
        <v>0</v>
      </c>
      <c r="H67" s="29">
        <v>0</v>
      </c>
      <c r="I67" s="29">
        <v>0</v>
      </c>
      <c r="J67" s="29">
        <v>0</v>
      </c>
      <c r="K67" s="17"/>
      <c r="L67" s="17">
        <v>0</v>
      </c>
      <c r="M67" s="17"/>
      <c r="N67" s="17"/>
      <c r="O67" s="2"/>
      <c r="P67" s="2"/>
      <c r="Q67" s="2"/>
      <c r="R67" s="2"/>
      <c r="S67" s="2"/>
    </row>
    <row r="68" spans="1:25" x14ac:dyDescent="0.2">
      <c r="A68" s="60"/>
      <c r="B68" s="34" t="str">
        <f t="shared" si="7"/>
        <v>INSERT INTO COURSE_REGISTER(COURSE_ID,USER_ID,STATUS,COURSE_COST,COMPANY_COST,TEACHER_COST,TUTOR_COST,APPROVAL_ID,CONFIRM_DATE,COST_ID,CREATE_DATE,CREATE_USER) VALUES('13','USER001','Y','0','0','0','0','0','','0',NOW(),'ADMIN');</v>
      </c>
      <c r="C68" s="29">
        <v>13</v>
      </c>
      <c r="D68" s="35" t="s">
        <v>592</v>
      </c>
      <c r="E68" s="29" t="s">
        <v>207</v>
      </c>
      <c r="F68" s="29">
        <v>0</v>
      </c>
      <c r="G68" s="29">
        <v>0</v>
      </c>
      <c r="H68" s="29">
        <v>0</v>
      </c>
      <c r="I68" s="29">
        <v>0</v>
      </c>
      <c r="J68" s="29">
        <v>0</v>
      </c>
      <c r="K68" s="17"/>
      <c r="L68" s="17">
        <v>0</v>
      </c>
      <c r="M68" s="17"/>
      <c r="N68" s="17"/>
      <c r="O68" s="2"/>
      <c r="P68" s="2"/>
      <c r="Q68" s="2"/>
      <c r="R68" s="2"/>
      <c r="S68" s="2"/>
    </row>
    <row r="69" spans="1:25" x14ac:dyDescent="0.2">
      <c r="A69" s="60"/>
      <c r="B69" s="34" t="str">
        <f t="shared" si="7"/>
        <v>INSERT INTO COURSE_REGISTER(COURSE_ID,USER_ID,STATUS,COURSE_COST,COMPANY_COST,TEACHER_COST,TUTOR_COST,APPROVAL_ID,CONFIRM_DATE,COST_ID,CREATE_DATE,CREATE_USER) VALUES('13','USER002','Y','0','0','0','0','0','','0',NOW(),'ADMIN');</v>
      </c>
      <c r="C69" s="29">
        <v>13</v>
      </c>
      <c r="D69" s="35" t="s">
        <v>593</v>
      </c>
      <c r="E69" s="29" t="s">
        <v>207</v>
      </c>
      <c r="F69" s="29">
        <v>0</v>
      </c>
      <c r="G69" s="29">
        <v>0</v>
      </c>
      <c r="H69" s="29">
        <v>0</v>
      </c>
      <c r="I69" s="29">
        <v>0</v>
      </c>
      <c r="J69" s="29">
        <v>0</v>
      </c>
      <c r="K69" s="17"/>
      <c r="L69" s="17">
        <v>0</v>
      </c>
      <c r="M69" s="17"/>
      <c r="N69" s="17"/>
      <c r="O69" s="2"/>
      <c r="P69" s="2"/>
      <c r="Q69" s="2"/>
      <c r="R69" s="2"/>
      <c r="S69" s="2"/>
    </row>
    <row r="70" spans="1:25" x14ac:dyDescent="0.2">
      <c r="A70" s="60"/>
      <c r="B70" s="34" t="str">
        <f t="shared" si="7"/>
        <v>INSERT INTO COURSE_REGISTER(COURSE_ID,USER_ID,STATUS,COURSE_COST,COMPANY_COST,TEACHER_COST,TUTOR_COST,APPROVAL_ID,CONFIRM_DATE,COST_ID,CREATE_DATE,CREATE_USER) VALUES('13','USER003','Y','0','0','0','0','0','','0',NOW(),'ADMIN');</v>
      </c>
      <c r="C70" s="29">
        <v>13</v>
      </c>
      <c r="D70" s="35" t="s">
        <v>594</v>
      </c>
      <c r="E70" s="29" t="s">
        <v>207</v>
      </c>
      <c r="F70" s="29">
        <v>0</v>
      </c>
      <c r="G70" s="29">
        <v>0</v>
      </c>
      <c r="H70" s="29">
        <v>0</v>
      </c>
      <c r="I70" s="29">
        <v>0</v>
      </c>
      <c r="J70" s="29">
        <v>0</v>
      </c>
      <c r="K70" s="17"/>
      <c r="L70" s="17">
        <v>0</v>
      </c>
      <c r="M70" s="17"/>
      <c r="N70" s="17"/>
      <c r="O70" s="2"/>
      <c r="P70" s="2"/>
      <c r="Q70" s="2"/>
      <c r="R70" s="2"/>
      <c r="S70" s="2"/>
    </row>
    <row r="71" spans="1:25" x14ac:dyDescent="0.3">
      <c r="A71" s="60"/>
      <c r="B71" s="34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2"/>
      <c r="P71" s="2"/>
      <c r="Q71" s="2"/>
      <c r="R71" s="2"/>
      <c r="S71" s="2"/>
    </row>
    <row r="72" spans="1:25" x14ac:dyDescent="0.3">
      <c r="A72" s="61"/>
      <c r="B72" s="34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2"/>
      <c r="P72" s="2"/>
      <c r="Q72" s="2"/>
      <c r="R72" s="2"/>
      <c r="S72" s="2"/>
    </row>
    <row r="73" spans="1:25" x14ac:dyDescent="0.3">
      <c r="A73" s="68" t="s">
        <v>66</v>
      </c>
      <c r="B73" s="14" t="s">
        <v>66</v>
      </c>
      <c r="C73" s="14" t="s">
        <v>36</v>
      </c>
      <c r="D73" s="14" t="s">
        <v>114</v>
      </c>
      <c r="E73" s="14" t="s">
        <v>192</v>
      </c>
      <c r="F73" s="14" t="s">
        <v>193</v>
      </c>
      <c r="G73" s="14" t="s">
        <v>194</v>
      </c>
      <c r="H73" s="14" t="s">
        <v>115</v>
      </c>
      <c r="I73" s="14" t="s">
        <v>124</v>
      </c>
      <c r="J73" s="14" t="s">
        <v>133</v>
      </c>
      <c r="K73" s="14" t="s">
        <v>130</v>
      </c>
      <c r="L73" s="14" t="s">
        <v>131</v>
      </c>
      <c r="M73" s="14" t="s">
        <v>610</v>
      </c>
      <c r="N73" s="14" t="s">
        <v>611</v>
      </c>
      <c r="O73" s="14" t="s">
        <v>612</v>
      </c>
      <c r="P73" s="14" t="s">
        <v>123</v>
      </c>
      <c r="Q73" s="14" t="s">
        <v>616</v>
      </c>
      <c r="R73" s="14" t="s">
        <v>617</v>
      </c>
      <c r="S73" s="14" t="s">
        <v>618</v>
      </c>
      <c r="T73" s="14" t="s">
        <v>122</v>
      </c>
      <c r="U73" s="24" t="s">
        <v>387</v>
      </c>
      <c r="V73" s="14" t="s">
        <v>126</v>
      </c>
      <c r="W73" s="14" t="s">
        <v>635</v>
      </c>
      <c r="X73" s="12" t="s">
        <v>494</v>
      </c>
      <c r="Y73" s="12" t="s">
        <v>604</v>
      </c>
    </row>
    <row r="74" spans="1:25" x14ac:dyDescent="0.2">
      <c r="A74" s="69"/>
      <c r="B74" s="34" t="str">
        <f>"INSERT INTO US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74&amp;"','"&amp;D74&amp;"','"&amp;E74&amp;"','"&amp;F74&amp;"','"&amp;G74&amp;"','"&amp;H74&amp;"',"&amp;I74&amp;"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NOW(),'ADMIN');"</f>
        <v>INSERT INTO USER(USER_ID,USER_NAME,ADMIN_YN,TUTOR_YN,TEACHER_YN,EMAIL,USER_PASSWORD,HOME_ZIPCODE_SEQ,HOME_ADDR,HOME_TEL,HOME_TEL1,HOME_TEL2,HOME_TEL3,MOBILE,MOBILE1,MOBILE2,MOBILE3,JOB,COMP_CD,RETIRED_YN,RETIRED_REASON,BANK,ACC_NUM,CREATE_DATE,CREATE_USER) VALUES('admin','어드민','A','N','N','limsm9449@naver.com',PASSWORD(1),'','','','','','','','010','1111','0001','','','N','','','',NOW(),'ADMIN');</v>
      </c>
      <c r="C74" s="8" t="s">
        <v>266</v>
      </c>
      <c r="D74" s="8" t="s">
        <v>267</v>
      </c>
      <c r="E74" s="4" t="s">
        <v>949</v>
      </c>
      <c r="F74" s="4" t="s">
        <v>268</v>
      </c>
      <c r="G74" s="4" t="s">
        <v>268</v>
      </c>
      <c r="H74" s="2" t="s">
        <v>269</v>
      </c>
      <c r="I74" s="8" t="s">
        <v>270</v>
      </c>
      <c r="J74" s="17"/>
      <c r="K74" s="17"/>
      <c r="L74" s="2"/>
      <c r="M74" s="2"/>
      <c r="N74" s="2"/>
      <c r="O74" s="2"/>
      <c r="P74" s="13"/>
      <c r="Q74" s="15" t="s">
        <v>768</v>
      </c>
      <c r="R74" s="15" t="s">
        <v>769</v>
      </c>
      <c r="S74" s="15" t="s">
        <v>771</v>
      </c>
      <c r="V74" s="1" t="s">
        <v>743</v>
      </c>
    </row>
    <row r="75" spans="1:25" x14ac:dyDescent="0.2">
      <c r="A75" s="69"/>
      <c r="B75" s="34" t="str">
        <f t="shared" ref="B75:B114" si="8">"INSERT INTO US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75&amp;"','"&amp;D75&amp;"','"&amp;E75&amp;"','"&amp;F75&amp;"','"&amp;G75&amp;"','"&amp;H75&amp;"',"&amp;I75&amp;",'"&amp;J75&amp;"','"&amp;K75&amp;"','"&amp;L75&amp;"','"&amp;M75&amp;"','"&amp;N75&amp;"','"&amp;O75&amp;"','"&amp;P75&amp;"','"&amp;Q75&amp;"','"&amp;R75&amp;"','"&amp;S75&amp;"','"&amp;T75&amp;"','"&amp;U75&amp;"','"&amp;V75&amp;"','"&amp;W75&amp;"','"&amp;X75&amp;"','"&amp;Y75&amp;"',NOW(),'ADMIN');"</f>
        <v>INSERT INTO USER(USER_ID,USER_NAME,ADMIN_YN,TUTOR_YN,TEACHER_YN,EMAIL,USER_PASSWORD,HOME_ZIPCODE_SEQ,HOME_ADDR,HOME_TEL,HOME_TEL1,HOME_TEL2,HOME_TEL3,MOBILE,MOBILE1,MOBILE2,MOBILE3,JOB,COMP_CD,RETIRED_YN,RETIRED_REASON,BANK,ACC_NUM,CREATE_DATE,CREATE_USER) VALUES('USER001','USER001','N','N','N','limsm1@naver.com',PASSWORD(1),'','','','','','','','010','1111','0002','','','N','','','',NOW(),'ADMIN');</v>
      </c>
      <c r="C75" s="8" t="s">
        <v>271</v>
      </c>
      <c r="D75" s="8" t="s">
        <v>271</v>
      </c>
      <c r="E75" s="8" t="s">
        <v>268</v>
      </c>
      <c r="F75" s="8" t="s">
        <v>268</v>
      </c>
      <c r="G75" s="8" t="s">
        <v>268</v>
      </c>
      <c r="H75" s="4" t="s">
        <v>272</v>
      </c>
      <c r="I75" s="8" t="s">
        <v>270</v>
      </c>
      <c r="J75" s="17"/>
      <c r="K75" s="17"/>
      <c r="L75" s="2"/>
      <c r="M75" s="2"/>
      <c r="N75" s="2"/>
      <c r="O75" s="2"/>
      <c r="P75" s="13"/>
      <c r="Q75" s="15" t="s">
        <v>768</v>
      </c>
      <c r="R75" s="15" t="s">
        <v>769</v>
      </c>
      <c r="S75" s="15" t="s">
        <v>770</v>
      </c>
      <c r="V75" s="1" t="s">
        <v>743</v>
      </c>
    </row>
    <row r="76" spans="1:25" x14ac:dyDescent="0.2">
      <c r="A76" s="69"/>
      <c r="B76" s="34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VALUES('USER002','USER002','N','N','N','limsm2@naver.com',PASSWORD(1),'','','','','','','','010','1111','0003','','','N','','','',NOW(),'ADMIN');</v>
      </c>
      <c r="C76" s="8" t="s">
        <v>273</v>
      </c>
      <c r="D76" s="8" t="s">
        <v>273</v>
      </c>
      <c r="E76" s="8" t="s">
        <v>268</v>
      </c>
      <c r="F76" s="8" t="s">
        <v>268</v>
      </c>
      <c r="G76" s="8" t="s">
        <v>268</v>
      </c>
      <c r="H76" s="4" t="s">
        <v>274</v>
      </c>
      <c r="I76" s="8" t="s">
        <v>270</v>
      </c>
      <c r="J76" s="17"/>
      <c r="K76" s="17"/>
      <c r="L76" s="2"/>
      <c r="M76" s="2"/>
      <c r="N76" s="2"/>
      <c r="O76" s="2"/>
      <c r="P76" s="13"/>
      <c r="Q76" s="15" t="s">
        <v>768</v>
      </c>
      <c r="R76" s="15" t="s">
        <v>769</v>
      </c>
      <c r="S76" s="15" t="s">
        <v>772</v>
      </c>
      <c r="V76" s="1" t="s">
        <v>743</v>
      </c>
    </row>
    <row r="77" spans="1:25" x14ac:dyDescent="0.2">
      <c r="A77" s="69"/>
      <c r="B77" s="34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VALUES('USER003','USER003','N','N','N','limsm3@naver.com',PASSWORD(1),'','','','','','','','010','1111','0004','','','N','','','',NOW(),'ADMIN');</v>
      </c>
      <c r="C77" s="8" t="s">
        <v>275</v>
      </c>
      <c r="D77" s="8" t="s">
        <v>275</v>
      </c>
      <c r="E77" s="8" t="s">
        <v>268</v>
      </c>
      <c r="F77" s="8" t="s">
        <v>268</v>
      </c>
      <c r="G77" s="8" t="s">
        <v>268</v>
      </c>
      <c r="H77" s="4" t="s">
        <v>276</v>
      </c>
      <c r="I77" s="8" t="s">
        <v>270</v>
      </c>
      <c r="J77" s="17"/>
      <c r="K77" s="17"/>
      <c r="L77" s="2"/>
      <c r="M77" s="2"/>
      <c r="N77" s="2"/>
      <c r="O77" s="2"/>
      <c r="P77" s="13"/>
      <c r="Q77" s="15" t="s">
        <v>768</v>
      </c>
      <c r="R77" s="15" t="s">
        <v>769</v>
      </c>
      <c r="S77" s="15" t="s">
        <v>773</v>
      </c>
      <c r="V77" s="1" t="s">
        <v>743</v>
      </c>
    </row>
    <row r="78" spans="1:25" x14ac:dyDescent="0.2">
      <c r="A78" s="69"/>
      <c r="B78" s="34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VALUES('USER004','USER004','N','N','N','limsm4@naver.com',PASSWORD(1),'','','','','','','','010','1111','0005','','','N','','','',NOW(),'ADMIN');</v>
      </c>
      <c r="C78" s="8" t="s">
        <v>277</v>
      </c>
      <c r="D78" s="8" t="s">
        <v>277</v>
      </c>
      <c r="E78" s="8" t="s">
        <v>268</v>
      </c>
      <c r="F78" s="8" t="s">
        <v>268</v>
      </c>
      <c r="G78" s="8" t="s">
        <v>268</v>
      </c>
      <c r="H78" s="4" t="s">
        <v>278</v>
      </c>
      <c r="I78" s="8" t="s">
        <v>270</v>
      </c>
      <c r="J78" s="17"/>
      <c r="K78" s="17"/>
      <c r="L78" s="2"/>
      <c r="M78" s="2"/>
      <c r="N78" s="2"/>
      <c r="O78" s="2"/>
      <c r="P78" s="13"/>
      <c r="Q78" s="15" t="s">
        <v>768</v>
      </c>
      <c r="R78" s="15" t="s">
        <v>769</v>
      </c>
      <c r="S78" s="15" t="s">
        <v>774</v>
      </c>
      <c r="V78" s="1" t="s">
        <v>743</v>
      </c>
    </row>
    <row r="79" spans="1:25" x14ac:dyDescent="0.2">
      <c r="A79" s="69"/>
      <c r="B79" s="34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VALUES('USER005','USER005','N','N','N','limsm5@naver.com',PASSWORD(1),'','','','','','','','010','1111','0006','','','N','','','',NOW(),'ADMIN');</v>
      </c>
      <c r="C79" s="8" t="s">
        <v>279</v>
      </c>
      <c r="D79" s="8" t="s">
        <v>279</v>
      </c>
      <c r="E79" s="8" t="s">
        <v>268</v>
      </c>
      <c r="F79" s="8" t="s">
        <v>268</v>
      </c>
      <c r="G79" s="8" t="s">
        <v>268</v>
      </c>
      <c r="H79" s="4" t="s">
        <v>280</v>
      </c>
      <c r="I79" s="8" t="s">
        <v>270</v>
      </c>
      <c r="J79" s="17"/>
      <c r="K79" s="17"/>
      <c r="L79" s="2"/>
      <c r="M79" s="2"/>
      <c r="N79" s="2"/>
      <c r="O79" s="2"/>
      <c r="P79" s="13"/>
      <c r="Q79" s="15" t="s">
        <v>768</v>
      </c>
      <c r="R79" s="15" t="s">
        <v>769</v>
      </c>
      <c r="S79" s="15" t="s">
        <v>775</v>
      </c>
      <c r="V79" s="1" t="s">
        <v>743</v>
      </c>
    </row>
    <row r="80" spans="1:25" x14ac:dyDescent="0.2">
      <c r="A80" s="69"/>
      <c r="B80" s="34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VALUES('USER006','USER006','N','N','N','limsm6@naver.com',PASSWORD(1),'','','','','','','','010','1111','0007','','','N','','','',NOW(),'ADMIN');</v>
      </c>
      <c r="C80" s="8" t="s">
        <v>281</v>
      </c>
      <c r="D80" s="8" t="s">
        <v>281</v>
      </c>
      <c r="E80" s="8" t="s">
        <v>268</v>
      </c>
      <c r="F80" s="8" t="s">
        <v>268</v>
      </c>
      <c r="G80" s="8" t="s">
        <v>268</v>
      </c>
      <c r="H80" s="4" t="s">
        <v>282</v>
      </c>
      <c r="I80" s="8" t="s">
        <v>270</v>
      </c>
      <c r="J80" s="17"/>
      <c r="K80" s="17"/>
      <c r="L80" s="2"/>
      <c r="M80" s="2"/>
      <c r="N80" s="2"/>
      <c r="O80" s="2"/>
      <c r="P80" s="13"/>
      <c r="Q80" s="15" t="s">
        <v>768</v>
      </c>
      <c r="R80" s="15" t="s">
        <v>769</v>
      </c>
      <c r="S80" s="15" t="s">
        <v>776</v>
      </c>
      <c r="V80" s="1" t="s">
        <v>743</v>
      </c>
    </row>
    <row r="81" spans="1:22" x14ac:dyDescent="0.2">
      <c r="A81" s="69"/>
      <c r="B81" s="34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VALUES('USER007','USER007','N','N','N','limsm7@naver.com',PASSWORD(1),'','','','','','','','010','1111','0008','','','N','','','',NOW(),'ADMIN');</v>
      </c>
      <c r="C81" s="8" t="s">
        <v>283</v>
      </c>
      <c r="D81" s="8" t="s">
        <v>283</v>
      </c>
      <c r="E81" s="8" t="s">
        <v>268</v>
      </c>
      <c r="F81" s="8" t="s">
        <v>268</v>
      </c>
      <c r="G81" s="8" t="s">
        <v>268</v>
      </c>
      <c r="H81" s="4" t="s">
        <v>284</v>
      </c>
      <c r="I81" s="8" t="s">
        <v>270</v>
      </c>
      <c r="J81" s="17"/>
      <c r="K81" s="17"/>
      <c r="L81" s="2"/>
      <c r="M81" s="2"/>
      <c r="N81" s="2"/>
      <c r="O81" s="2"/>
      <c r="P81" s="13"/>
      <c r="Q81" s="15" t="s">
        <v>768</v>
      </c>
      <c r="R81" s="15" t="s">
        <v>769</v>
      </c>
      <c r="S81" s="15" t="s">
        <v>777</v>
      </c>
      <c r="V81" s="1" t="s">
        <v>743</v>
      </c>
    </row>
    <row r="82" spans="1:22" x14ac:dyDescent="0.2">
      <c r="A82" s="69"/>
      <c r="B82" s="34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VALUES('USER008','USER008','N','N','N','limsm8@naver.com',PASSWORD(1),'','','','','','','','010','1111','0009','','','N','','','',NOW(),'ADMIN');</v>
      </c>
      <c r="C82" s="8" t="s">
        <v>285</v>
      </c>
      <c r="D82" s="8" t="s">
        <v>285</v>
      </c>
      <c r="E82" s="8" t="s">
        <v>268</v>
      </c>
      <c r="F82" s="8" t="s">
        <v>268</v>
      </c>
      <c r="G82" s="8" t="s">
        <v>268</v>
      </c>
      <c r="H82" s="4" t="s">
        <v>286</v>
      </c>
      <c r="I82" s="8" t="s">
        <v>270</v>
      </c>
      <c r="J82" s="17"/>
      <c r="K82" s="17"/>
      <c r="L82" s="2"/>
      <c r="M82" s="2"/>
      <c r="N82" s="2"/>
      <c r="O82" s="2"/>
      <c r="P82" s="13"/>
      <c r="Q82" s="15" t="s">
        <v>768</v>
      </c>
      <c r="R82" s="15" t="s">
        <v>769</v>
      </c>
      <c r="S82" s="15" t="s">
        <v>778</v>
      </c>
      <c r="V82" s="1" t="s">
        <v>743</v>
      </c>
    </row>
    <row r="83" spans="1:22" x14ac:dyDescent="0.2">
      <c r="A83" s="69"/>
      <c r="B83" s="34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VALUES('USER009','USER009','N','N','N','limsm9@naver.com',PASSWORD(1),'','','','','','','','010','1111','0010','','','N','','','',NOW(),'ADMIN');</v>
      </c>
      <c r="C83" s="8" t="s">
        <v>287</v>
      </c>
      <c r="D83" s="8" t="s">
        <v>287</v>
      </c>
      <c r="E83" s="8" t="s">
        <v>268</v>
      </c>
      <c r="F83" s="8" t="s">
        <v>268</v>
      </c>
      <c r="G83" s="8" t="s">
        <v>268</v>
      </c>
      <c r="H83" s="4" t="s">
        <v>288</v>
      </c>
      <c r="I83" s="8" t="s">
        <v>270</v>
      </c>
      <c r="J83" s="17"/>
      <c r="K83" s="17"/>
      <c r="L83" s="2"/>
      <c r="M83" s="2"/>
      <c r="N83" s="2"/>
      <c r="O83" s="2"/>
      <c r="P83" s="13"/>
      <c r="Q83" s="15" t="s">
        <v>768</v>
      </c>
      <c r="R83" s="15" t="s">
        <v>769</v>
      </c>
      <c r="S83" s="15" t="s">
        <v>779</v>
      </c>
      <c r="V83" s="1" t="s">
        <v>743</v>
      </c>
    </row>
    <row r="84" spans="1:22" x14ac:dyDescent="0.2">
      <c r="A84" s="69"/>
      <c r="B84" s="34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VALUES('USER010','USER010','N','N','N','limsm10@naver.com',PASSWORD(1),'','','','','','','','010','1111','0011','','','N','','','',NOW(),'ADMIN');</v>
      </c>
      <c r="C84" s="8" t="s">
        <v>289</v>
      </c>
      <c r="D84" s="8" t="s">
        <v>289</v>
      </c>
      <c r="E84" s="8" t="s">
        <v>268</v>
      </c>
      <c r="F84" s="8" t="s">
        <v>268</v>
      </c>
      <c r="G84" s="8" t="s">
        <v>268</v>
      </c>
      <c r="H84" s="4" t="s">
        <v>290</v>
      </c>
      <c r="I84" s="8" t="s">
        <v>270</v>
      </c>
      <c r="J84" s="17"/>
      <c r="K84" s="17"/>
      <c r="L84" s="2"/>
      <c r="M84" s="2"/>
      <c r="N84" s="2"/>
      <c r="O84" s="2"/>
      <c r="P84" s="13"/>
      <c r="Q84" s="15" t="s">
        <v>768</v>
      </c>
      <c r="R84" s="15" t="s">
        <v>769</v>
      </c>
      <c r="S84" s="15" t="s">
        <v>780</v>
      </c>
      <c r="V84" s="1" t="s">
        <v>743</v>
      </c>
    </row>
    <row r="85" spans="1:22" x14ac:dyDescent="0.2">
      <c r="A85" s="69"/>
      <c r="B85" s="34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VALUES('TEACHER1','TEACHER1','N','N','Y','limsm11@naver.com',PASSWORD(1),'','','','','','','','010','1111','0012','','','N','','','',NOW(),'ADMIN');</v>
      </c>
      <c r="C85" s="8" t="s">
        <v>291</v>
      </c>
      <c r="D85" s="8" t="s">
        <v>291</v>
      </c>
      <c r="E85" s="8" t="s">
        <v>268</v>
      </c>
      <c r="F85" s="8" t="s">
        <v>268</v>
      </c>
      <c r="G85" s="8" t="s">
        <v>207</v>
      </c>
      <c r="H85" s="4" t="s">
        <v>292</v>
      </c>
      <c r="I85" s="8" t="s">
        <v>270</v>
      </c>
      <c r="J85" s="17"/>
      <c r="K85" s="17"/>
      <c r="L85" s="2"/>
      <c r="M85" s="2"/>
      <c r="N85" s="2"/>
      <c r="O85" s="2"/>
      <c r="P85" s="13"/>
      <c r="Q85" s="15" t="s">
        <v>768</v>
      </c>
      <c r="R85" s="15" t="s">
        <v>769</v>
      </c>
      <c r="S85" s="15" t="s">
        <v>781</v>
      </c>
      <c r="V85" s="1" t="s">
        <v>743</v>
      </c>
    </row>
    <row r="86" spans="1:22" x14ac:dyDescent="0.2">
      <c r="A86" s="69"/>
      <c r="B86" s="34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VALUES('TEACHER2','TEACHER2','N','N','Y','limsm12@naver.com',PASSWORD(1),'','','','','','','','010','1111','0013','','','N','','','',NOW(),'ADMIN');</v>
      </c>
      <c r="C86" s="8" t="s">
        <v>293</v>
      </c>
      <c r="D86" s="8" t="s">
        <v>293</v>
      </c>
      <c r="E86" s="8" t="s">
        <v>268</v>
      </c>
      <c r="F86" s="8" t="s">
        <v>268</v>
      </c>
      <c r="G86" s="8" t="s">
        <v>207</v>
      </c>
      <c r="H86" s="4" t="s">
        <v>294</v>
      </c>
      <c r="I86" s="8" t="s">
        <v>270</v>
      </c>
      <c r="J86" s="17"/>
      <c r="K86" s="17"/>
      <c r="L86" s="2"/>
      <c r="M86" s="2"/>
      <c r="N86" s="2"/>
      <c r="O86" s="2"/>
      <c r="P86" s="13"/>
      <c r="Q86" s="15" t="s">
        <v>768</v>
      </c>
      <c r="R86" s="15" t="s">
        <v>769</v>
      </c>
      <c r="S86" s="15" t="s">
        <v>782</v>
      </c>
      <c r="V86" s="1" t="s">
        <v>743</v>
      </c>
    </row>
    <row r="87" spans="1:22" x14ac:dyDescent="0.2">
      <c r="A87" s="69"/>
      <c r="B87" s="34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VALUES('TEACHER3','TEACHER3','N','N','Y','limsm13@naver.com',PASSWORD(1),'','','','','','','','010','1111','0014','','','N','','','',NOW(),'ADMIN');</v>
      </c>
      <c r="C87" s="8" t="s">
        <v>295</v>
      </c>
      <c r="D87" s="8" t="s">
        <v>295</v>
      </c>
      <c r="E87" s="8" t="s">
        <v>268</v>
      </c>
      <c r="F87" s="8" t="s">
        <v>268</v>
      </c>
      <c r="G87" s="8" t="s">
        <v>207</v>
      </c>
      <c r="H87" s="4" t="s">
        <v>296</v>
      </c>
      <c r="I87" s="8" t="s">
        <v>270</v>
      </c>
      <c r="J87" s="17"/>
      <c r="K87" s="17"/>
      <c r="L87" s="2"/>
      <c r="M87" s="2"/>
      <c r="N87" s="2"/>
      <c r="O87" s="2"/>
      <c r="P87" s="13"/>
      <c r="Q87" s="15" t="s">
        <v>768</v>
      </c>
      <c r="R87" s="15" t="s">
        <v>769</v>
      </c>
      <c r="S87" s="15" t="s">
        <v>783</v>
      </c>
      <c r="V87" s="1" t="s">
        <v>743</v>
      </c>
    </row>
    <row r="88" spans="1:22" x14ac:dyDescent="0.2">
      <c r="A88" s="69"/>
      <c r="B88" s="34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VALUES('TEACHER4','TEACHER4','N','N','Y','limsm14@naver.com',PASSWORD(1),'','','','','','','','010','1111','0015','','','N','','','',NOW(),'ADMIN');</v>
      </c>
      <c r="C88" s="8" t="s">
        <v>297</v>
      </c>
      <c r="D88" s="8" t="s">
        <v>297</v>
      </c>
      <c r="E88" s="8" t="s">
        <v>268</v>
      </c>
      <c r="F88" s="8" t="s">
        <v>268</v>
      </c>
      <c r="G88" s="8" t="s">
        <v>207</v>
      </c>
      <c r="H88" s="4" t="s">
        <v>298</v>
      </c>
      <c r="I88" s="8" t="s">
        <v>270</v>
      </c>
      <c r="J88" s="17"/>
      <c r="K88" s="17"/>
      <c r="L88" s="2"/>
      <c r="M88" s="2"/>
      <c r="N88" s="2"/>
      <c r="O88" s="2"/>
      <c r="P88" s="13"/>
      <c r="Q88" s="15" t="s">
        <v>768</v>
      </c>
      <c r="R88" s="15" t="s">
        <v>769</v>
      </c>
      <c r="S88" s="15" t="s">
        <v>784</v>
      </c>
      <c r="V88" s="1" t="s">
        <v>743</v>
      </c>
    </row>
    <row r="89" spans="1:22" x14ac:dyDescent="0.2">
      <c r="A89" s="69"/>
      <c r="B89" s="34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VALUES('TEACHER5','TEACHER5','N','N','Y','limsm15@naver.com',PASSWORD(1),'','','','','','','','010','1111','0016','','','N','','','',NOW(),'ADMIN');</v>
      </c>
      <c r="C89" s="8" t="s">
        <v>299</v>
      </c>
      <c r="D89" s="8" t="s">
        <v>299</v>
      </c>
      <c r="E89" s="8" t="s">
        <v>268</v>
      </c>
      <c r="F89" s="8" t="s">
        <v>268</v>
      </c>
      <c r="G89" s="8" t="s">
        <v>207</v>
      </c>
      <c r="H89" s="4" t="s">
        <v>300</v>
      </c>
      <c r="I89" s="8" t="s">
        <v>270</v>
      </c>
      <c r="J89" s="17"/>
      <c r="K89" s="17"/>
      <c r="L89" s="2"/>
      <c r="M89" s="2"/>
      <c r="N89" s="2"/>
      <c r="O89" s="2"/>
      <c r="P89" s="13"/>
      <c r="Q89" s="15" t="s">
        <v>768</v>
      </c>
      <c r="R89" s="15" t="s">
        <v>769</v>
      </c>
      <c r="S89" s="15" t="s">
        <v>785</v>
      </c>
      <c r="V89" s="1" t="s">
        <v>743</v>
      </c>
    </row>
    <row r="90" spans="1:22" x14ac:dyDescent="0.2">
      <c r="A90" s="69"/>
      <c r="B90" s="34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VALUES('TEACHER6','TEACHER6','N','N','Y','limsm16@naver.com',PASSWORD(1),'','','','','','','','010','1111','0017','','','N','','','',NOW(),'ADMIN');</v>
      </c>
      <c r="C90" s="8" t="s">
        <v>301</v>
      </c>
      <c r="D90" s="8" t="s">
        <v>301</v>
      </c>
      <c r="E90" s="8" t="s">
        <v>268</v>
      </c>
      <c r="F90" s="8" t="s">
        <v>268</v>
      </c>
      <c r="G90" s="8" t="s">
        <v>207</v>
      </c>
      <c r="H90" s="4" t="s">
        <v>302</v>
      </c>
      <c r="I90" s="8" t="s">
        <v>270</v>
      </c>
      <c r="J90" s="17"/>
      <c r="K90" s="17"/>
      <c r="L90" s="2"/>
      <c r="M90" s="2"/>
      <c r="N90" s="2"/>
      <c r="O90" s="2"/>
      <c r="P90" s="13"/>
      <c r="Q90" s="15" t="s">
        <v>768</v>
      </c>
      <c r="R90" s="15" t="s">
        <v>769</v>
      </c>
      <c r="S90" s="15" t="s">
        <v>786</v>
      </c>
      <c r="V90" s="1" t="s">
        <v>743</v>
      </c>
    </row>
    <row r="91" spans="1:22" x14ac:dyDescent="0.2">
      <c r="A91" s="69"/>
      <c r="B91" s="34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VALUES('TEACHER7','TEACHER7','N','N','Y','limsm17@naver.com',PASSWORD(1),'','','','','','','','010','1111','0018','','','N','','','',NOW(),'ADMIN');</v>
      </c>
      <c r="C91" s="8" t="s">
        <v>303</v>
      </c>
      <c r="D91" s="8" t="s">
        <v>303</v>
      </c>
      <c r="E91" s="8" t="s">
        <v>268</v>
      </c>
      <c r="F91" s="8" t="s">
        <v>268</v>
      </c>
      <c r="G91" s="8" t="s">
        <v>207</v>
      </c>
      <c r="H91" s="4" t="s">
        <v>304</v>
      </c>
      <c r="I91" s="8" t="s">
        <v>270</v>
      </c>
      <c r="L91" s="1"/>
      <c r="M91" s="1"/>
      <c r="N91" s="1"/>
      <c r="P91" s="15"/>
      <c r="Q91" s="15" t="s">
        <v>768</v>
      </c>
      <c r="R91" s="15" t="s">
        <v>769</v>
      </c>
      <c r="S91" s="15" t="s">
        <v>787</v>
      </c>
      <c r="V91" s="1" t="s">
        <v>743</v>
      </c>
    </row>
    <row r="92" spans="1:22" x14ac:dyDescent="0.2">
      <c r="A92" s="69"/>
      <c r="B92" s="34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VALUES('TEACHER8','TEACHER8','N','N','Y','limsm18@naver.com',PASSWORD(1),'','','','','','','','010','1111','0019','','','N','','','',NOW(),'ADMIN');</v>
      </c>
      <c r="C92" s="8" t="s">
        <v>305</v>
      </c>
      <c r="D92" s="8" t="s">
        <v>305</v>
      </c>
      <c r="E92" s="8" t="s">
        <v>268</v>
      </c>
      <c r="F92" s="8" t="s">
        <v>268</v>
      </c>
      <c r="G92" s="8" t="s">
        <v>207</v>
      </c>
      <c r="H92" s="4" t="s">
        <v>306</v>
      </c>
      <c r="I92" s="8" t="s">
        <v>270</v>
      </c>
      <c r="L92" s="1"/>
      <c r="M92" s="1"/>
      <c r="N92" s="1"/>
      <c r="P92" s="15"/>
      <c r="Q92" s="15" t="s">
        <v>768</v>
      </c>
      <c r="R92" s="15" t="s">
        <v>769</v>
      </c>
      <c r="S92" s="15" t="s">
        <v>788</v>
      </c>
      <c r="V92" s="1" t="s">
        <v>743</v>
      </c>
    </row>
    <row r="93" spans="1:22" x14ac:dyDescent="0.2">
      <c r="A93" s="69"/>
      <c r="B93" s="34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VALUES('TEACHER9','TEACHER9','N','N','Y','limsm19@naver.com',PASSWORD(1),'','','','','','','','010','1111','0020','','','N','','','',NOW(),'ADMIN');</v>
      </c>
      <c r="C93" s="8" t="s">
        <v>307</v>
      </c>
      <c r="D93" s="8" t="s">
        <v>307</v>
      </c>
      <c r="E93" s="8" t="s">
        <v>268</v>
      </c>
      <c r="F93" s="8" t="s">
        <v>268</v>
      </c>
      <c r="G93" s="8" t="s">
        <v>207</v>
      </c>
      <c r="H93" s="4" t="s">
        <v>308</v>
      </c>
      <c r="I93" s="8" t="s">
        <v>270</v>
      </c>
      <c r="L93" s="1"/>
      <c r="M93" s="1"/>
      <c r="N93" s="1"/>
      <c r="P93" s="15"/>
      <c r="Q93" s="15" t="s">
        <v>768</v>
      </c>
      <c r="R93" s="15" t="s">
        <v>769</v>
      </c>
      <c r="S93" s="15" t="s">
        <v>789</v>
      </c>
      <c r="V93" s="1" t="s">
        <v>743</v>
      </c>
    </row>
    <row r="94" spans="1:22" x14ac:dyDescent="0.2">
      <c r="A94" s="69"/>
      <c r="B94" s="34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VALUES('TEACHER10','TEACHER10','N','N','Y','limsm20@naver.com',PASSWORD(1),'','','','','','','','010','1111','0021','','','N','','','',NOW(),'ADMIN');</v>
      </c>
      <c r="C94" s="8" t="s">
        <v>309</v>
      </c>
      <c r="D94" s="8" t="s">
        <v>309</v>
      </c>
      <c r="E94" s="8" t="s">
        <v>268</v>
      </c>
      <c r="F94" s="8" t="s">
        <v>268</v>
      </c>
      <c r="G94" s="8" t="s">
        <v>207</v>
      </c>
      <c r="H94" s="4" t="s">
        <v>310</v>
      </c>
      <c r="I94" s="8" t="s">
        <v>270</v>
      </c>
      <c r="L94" s="1"/>
      <c r="M94" s="1"/>
      <c r="N94" s="1"/>
      <c r="P94" s="15"/>
      <c r="Q94" s="15" t="s">
        <v>768</v>
      </c>
      <c r="R94" s="15" t="s">
        <v>769</v>
      </c>
      <c r="S94" s="15" t="s">
        <v>790</v>
      </c>
      <c r="V94" s="1" t="s">
        <v>743</v>
      </c>
    </row>
    <row r="95" spans="1:22" x14ac:dyDescent="0.2">
      <c r="A95" s="69"/>
      <c r="B95" s="34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VALUES('TUTOR1','TUTOR1','N','Y','N','limsm21@naver.com',PASSWORD(1),'','','','','','','','010','1111','0022','','','N','','','',NOW(),'ADMIN');</v>
      </c>
      <c r="C95" s="8" t="s">
        <v>311</v>
      </c>
      <c r="D95" s="8" t="s">
        <v>311</v>
      </c>
      <c r="E95" s="8" t="s">
        <v>268</v>
      </c>
      <c r="F95" s="8" t="s">
        <v>207</v>
      </c>
      <c r="G95" s="8" t="s">
        <v>268</v>
      </c>
      <c r="H95" s="4" t="s">
        <v>312</v>
      </c>
      <c r="I95" s="8" t="s">
        <v>270</v>
      </c>
      <c r="L95" s="1"/>
      <c r="M95" s="1"/>
      <c r="N95" s="1"/>
      <c r="P95" s="15"/>
      <c r="Q95" s="15" t="s">
        <v>768</v>
      </c>
      <c r="R95" s="15" t="s">
        <v>769</v>
      </c>
      <c r="S95" s="15" t="s">
        <v>791</v>
      </c>
      <c r="V95" s="1" t="s">
        <v>743</v>
      </c>
    </row>
    <row r="96" spans="1:22" x14ac:dyDescent="0.2">
      <c r="A96" s="69"/>
      <c r="B96" s="34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VALUES('TUTOR2','TUTOR2','N','Y','N','limsm22@naver.com',PASSWORD(1),'','','','','','','','010','1111','0023','','','N','','','',NOW(),'ADMIN');</v>
      </c>
      <c r="C96" s="8" t="s">
        <v>313</v>
      </c>
      <c r="D96" s="8" t="s">
        <v>313</v>
      </c>
      <c r="E96" s="8" t="s">
        <v>268</v>
      </c>
      <c r="F96" s="8" t="s">
        <v>207</v>
      </c>
      <c r="G96" s="8" t="s">
        <v>268</v>
      </c>
      <c r="H96" s="4" t="s">
        <v>314</v>
      </c>
      <c r="I96" s="8" t="s">
        <v>270</v>
      </c>
      <c r="L96" s="1"/>
      <c r="M96" s="1"/>
      <c r="N96" s="1"/>
      <c r="P96" s="15"/>
      <c r="Q96" s="15" t="s">
        <v>768</v>
      </c>
      <c r="R96" s="15" t="s">
        <v>769</v>
      </c>
      <c r="S96" s="15" t="s">
        <v>792</v>
      </c>
      <c r="V96" s="1" t="s">
        <v>743</v>
      </c>
    </row>
    <row r="97" spans="1:22" x14ac:dyDescent="0.2">
      <c r="A97" s="69"/>
      <c r="B97" s="34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VALUES('TUTOR3','TUTOR3','N','Y','N','limsm23@naver.com',PASSWORD(1),'','','','','','','','010','1111','0024','','','N','','','',NOW(),'ADMIN');</v>
      </c>
      <c r="C97" s="8" t="s">
        <v>315</v>
      </c>
      <c r="D97" s="8" t="s">
        <v>315</v>
      </c>
      <c r="E97" s="8" t="s">
        <v>268</v>
      </c>
      <c r="F97" s="8" t="s">
        <v>207</v>
      </c>
      <c r="G97" s="8" t="s">
        <v>268</v>
      </c>
      <c r="H97" s="4" t="s">
        <v>316</v>
      </c>
      <c r="I97" s="8" t="s">
        <v>270</v>
      </c>
      <c r="L97" s="1"/>
      <c r="M97" s="1"/>
      <c r="N97" s="1"/>
      <c r="P97" s="15"/>
      <c r="Q97" s="15" t="s">
        <v>768</v>
      </c>
      <c r="R97" s="15" t="s">
        <v>769</v>
      </c>
      <c r="S97" s="15" t="s">
        <v>793</v>
      </c>
      <c r="V97" s="1" t="s">
        <v>743</v>
      </c>
    </row>
    <row r="98" spans="1:22" x14ac:dyDescent="0.2">
      <c r="A98" s="69"/>
      <c r="B98" s="34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VALUES('TUTOR4','TUTOR4','N','Y','N','limsm24@naver.com',PASSWORD(1),'','','','','','','','010','1111','0025','','COMP1','N','','','',NOW(),'ADMIN');</v>
      </c>
      <c r="C98" s="8" t="s">
        <v>317</v>
      </c>
      <c r="D98" s="8" t="s">
        <v>317</v>
      </c>
      <c r="E98" s="8" t="s">
        <v>268</v>
      </c>
      <c r="F98" s="8" t="s">
        <v>207</v>
      </c>
      <c r="G98" s="8" t="s">
        <v>268</v>
      </c>
      <c r="H98" s="4" t="s">
        <v>318</v>
      </c>
      <c r="I98" s="8" t="s">
        <v>270</v>
      </c>
      <c r="L98" s="1"/>
      <c r="M98" s="1"/>
      <c r="N98" s="1"/>
      <c r="P98" s="15"/>
      <c r="Q98" s="15" t="s">
        <v>768</v>
      </c>
      <c r="R98" s="15" t="s">
        <v>769</v>
      </c>
      <c r="S98" s="15" t="s">
        <v>794</v>
      </c>
      <c r="U98" s="1" t="s">
        <v>765</v>
      </c>
      <c r="V98" s="1" t="s">
        <v>743</v>
      </c>
    </row>
    <row r="99" spans="1:22" x14ac:dyDescent="0.2">
      <c r="A99" s="69"/>
      <c r="B99" s="34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VALUES('TUTOR5','TUTOR5','N','Y','N','limsm25@naver.com',PASSWORD(1),'','','','','','','','010','1111','0026','','COMP2','N','','','',NOW(),'ADMIN');</v>
      </c>
      <c r="C99" s="8" t="s">
        <v>319</v>
      </c>
      <c r="D99" s="8" t="s">
        <v>319</v>
      </c>
      <c r="E99" s="8" t="s">
        <v>268</v>
      </c>
      <c r="F99" s="8" t="s">
        <v>207</v>
      </c>
      <c r="G99" s="8" t="s">
        <v>268</v>
      </c>
      <c r="H99" s="4" t="s">
        <v>320</v>
      </c>
      <c r="I99" s="8" t="s">
        <v>270</v>
      </c>
      <c r="L99" s="1"/>
      <c r="M99" s="1"/>
      <c r="N99" s="1"/>
      <c r="P99" s="15"/>
      <c r="Q99" s="15" t="s">
        <v>768</v>
      </c>
      <c r="R99" s="15" t="s">
        <v>769</v>
      </c>
      <c r="S99" s="15" t="s">
        <v>795</v>
      </c>
      <c r="U99" s="1" t="s">
        <v>766</v>
      </c>
      <c r="V99" s="1" t="s">
        <v>743</v>
      </c>
    </row>
    <row r="100" spans="1:22" x14ac:dyDescent="0.2">
      <c r="A100" s="69"/>
      <c r="B100" s="34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VALUES('TUTOR6','TUTOR6','N','Y','N','limsm26@naver.com',PASSWORD(1),'','','','','','','','010','1111','0027','','COMP3','N','','','',NOW(),'ADMIN');</v>
      </c>
      <c r="C100" s="8" t="s">
        <v>321</v>
      </c>
      <c r="D100" s="8" t="s">
        <v>321</v>
      </c>
      <c r="E100" s="8" t="s">
        <v>268</v>
      </c>
      <c r="F100" s="8" t="s">
        <v>207</v>
      </c>
      <c r="G100" s="8" t="s">
        <v>268</v>
      </c>
      <c r="H100" s="4" t="s">
        <v>322</v>
      </c>
      <c r="I100" s="8" t="s">
        <v>270</v>
      </c>
      <c r="L100" s="1"/>
      <c r="M100" s="1"/>
      <c r="N100" s="1"/>
      <c r="P100" s="15"/>
      <c r="Q100" s="15" t="s">
        <v>768</v>
      </c>
      <c r="R100" s="15" t="s">
        <v>769</v>
      </c>
      <c r="S100" s="15" t="s">
        <v>796</v>
      </c>
      <c r="U100" s="1" t="s">
        <v>767</v>
      </c>
      <c r="V100" s="1" t="s">
        <v>743</v>
      </c>
    </row>
    <row r="101" spans="1:22" x14ac:dyDescent="0.2">
      <c r="A101" s="69"/>
      <c r="B101" s="34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VALUES('TUTOR7','TUTOR7','N','Y','N','limsm27@naver.com',PASSWORD(1),'','','','','','','','010','1111','0028','','','N','','','',NOW(),'ADMIN');</v>
      </c>
      <c r="C101" s="8" t="s">
        <v>323</v>
      </c>
      <c r="D101" s="8" t="s">
        <v>323</v>
      </c>
      <c r="E101" s="8" t="s">
        <v>268</v>
      </c>
      <c r="F101" s="8" t="s">
        <v>207</v>
      </c>
      <c r="G101" s="8" t="s">
        <v>268</v>
      </c>
      <c r="H101" s="4" t="s">
        <v>324</v>
      </c>
      <c r="I101" s="8" t="s">
        <v>270</v>
      </c>
      <c r="L101" s="1"/>
      <c r="M101" s="1"/>
      <c r="N101" s="1"/>
      <c r="P101" s="15"/>
      <c r="Q101" s="15" t="s">
        <v>768</v>
      </c>
      <c r="R101" s="15" t="s">
        <v>769</v>
      </c>
      <c r="S101" s="15" t="s">
        <v>797</v>
      </c>
      <c r="V101" s="1" t="s">
        <v>743</v>
      </c>
    </row>
    <row r="102" spans="1:22" x14ac:dyDescent="0.2">
      <c r="A102" s="69"/>
      <c r="B102" s="34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VALUES('TUTOR8','TUTOR8','N','Y','N','limsm28@naver.com',PASSWORD(1),'','','','','','','','010','1111','0029','','','N','','','',NOW(),'ADMIN');</v>
      </c>
      <c r="C102" s="8" t="s">
        <v>325</v>
      </c>
      <c r="D102" s="8" t="s">
        <v>325</v>
      </c>
      <c r="E102" s="8" t="s">
        <v>268</v>
      </c>
      <c r="F102" s="8" t="s">
        <v>207</v>
      </c>
      <c r="G102" s="8" t="s">
        <v>268</v>
      </c>
      <c r="H102" s="4" t="s">
        <v>326</v>
      </c>
      <c r="I102" s="8" t="s">
        <v>270</v>
      </c>
      <c r="L102" s="1"/>
      <c r="M102" s="1"/>
      <c r="N102" s="1"/>
      <c r="P102" s="15"/>
      <c r="Q102" s="15" t="s">
        <v>768</v>
      </c>
      <c r="R102" s="15" t="s">
        <v>769</v>
      </c>
      <c r="S102" s="15" t="s">
        <v>798</v>
      </c>
      <c r="V102" s="1" t="s">
        <v>743</v>
      </c>
    </row>
    <row r="103" spans="1:22" x14ac:dyDescent="0.2">
      <c r="A103" s="69"/>
      <c r="B103" s="34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VALUES('TUTOR9','TUTOR9','N','Y','N','limsm29@naver.com',PASSWORD(1),'','','','','','','','010','1111','0030','','','N','','','',NOW(),'ADMIN');</v>
      </c>
      <c r="C103" s="8" t="s">
        <v>327</v>
      </c>
      <c r="D103" s="8" t="s">
        <v>327</v>
      </c>
      <c r="E103" s="8" t="s">
        <v>268</v>
      </c>
      <c r="F103" s="8" t="s">
        <v>207</v>
      </c>
      <c r="G103" s="8" t="s">
        <v>268</v>
      </c>
      <c r="H103" s="4" t="s">
        <v>328</v>
      </c>
      <c r="I103" s="8" t="s">
        <v>270</v>
      </c>
      <c r="L103" s="1"/>
      <c r="M103" s="1"/>
      <c r="N103" s="1"/>
      <c r="P103" s="15"/>
      <c r="Q103" s="15" t="s">
        <v>768</v>
      </c>
      <c r="R103" s="15" t="s">
        <v>769</v>
      </c>
      <c r="S103" s="15" t="s">
        <v>799</v>
      </c>
      <c r="V103" s="1" t="s">
        <v>743</v>
      </c>
    </row>
    <row r="104" spans="1:22" x14ac:dyDescent="0.2">
      <c r="A104" s="69"/>
      <c r="B104" s="34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VALUES('TUTOR10','TUTOR10','N','Y','N','limsm30@naver.com',PASSWORD(1),'','','','','','','','010','1111','0031','','','N','','','',NOW(),'ADMIN');</v>
      </c>
      <c r="C104" s="8" t="s">
        <v>329</v>
      </c>
      <c r="D104" s="8" t="s">
        <v>329</v>
      </c>
      <c r="E104" s="8" t="s">
        <v>268</v>
      </c>
      <c r="F104" s="8" t="s">
        <v>207</v>
      </c>
      <c r="G104" s="8" t="s">
        <v>268</v>
      </c>
      <c r="H104" s="4" t="s">
        <v>330</v>
      </c>
      <c r="I104" s="8" t="s">
        <v>270</v>
      </c>
      <c r="L104" s="1"/>
      <c r="M104" s="1"/>
      <c r="N104" s="1"/>
      <c r="P104" s="15"/>
      <c r="Q104" s="15" t="s">
        <v>768</v>
      </c>
      <c r="R104" s="15" t="s">
        <v>769</v>
      </c>
      <c r="S104" s="15" t="s">
        <v>800</v>
      </c>
      <c r="V104" s="1" t="s">
        <v>743</v>
      </c>
    </row>
    <row r="105" spans="1:22" x14ac:dyDescent="0.2">
      <c r="A105" s="69"/>
      <c r="B105" s="34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VALUES('COMP_T_1','COMP_T_1','N','Y','N','limsm30@naver.com',PASSWORD(1),'','','','','','','','010','1111','0032','','COMP1','N','','','',NOW(),'ADMIN');</v>
      </c>
      <c r="C105" s="4" t="s">
        <v>453</v>
      </c>
      <c r="D105" s="4" t="s">
        <v>453</v>
      </c>
      <c r="E105" s="8" t="s">
        <v>268</v>
      </c>
      <c r="F105" s="8" t="s">
        <v>207</v>
      </c>
      <c r="G105" s="8" t="s">
        <v>268</v>
      </c>
      <c r="H105" s="4" t="s">
        <v>330</v>
      </c>
      <c r="I105" s="8" t="s">
        <v>270</v>
      </c>
      <c r="L105" s="1"/>
      <c r="M105" s="1"/>
      <c r="N105" s="1"/>
      <c r="P105" s="15"/>
      <c r="Q105" s="15" t="s">
        <v>768</v>
      </c>
      <c r="R105" s="15" t="s">
        <v>769</v>
      </c>
      <c r="S105" s="15" t="s">
        <v>801</v>
      </c>
      <c r="U105" s="4" t="s">
        <v>451</v>
      </c>
      <c r="V105" s="1" t="s">
        <v>743</v>
      </c>
    </row>
    <row r="106" spans="1:22" x14ac:dyDescent="0.2">
      <c r="A106" s="69"/>
      <c r="B106" s="34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VALUES('COMP_T_2','COMP_T_2','N','Y','N','limsm30@naver.com',PASSWORD(1),'','','','','','','','010','1111','0033','','COMP2','N','','','',NOW(),'ADMIN');</v>
      </c>
      <c r="C106" s="4" t="s">
        <v>455</v>
      </c>
      <c r="D106" s="4" t="s">
        <v>455</v>
      </c>
      <c r="E106" s="8" t="s">
        <v>268</v>
      </c>
      <c r="F106" s="8" t="s">
        <v>207</v>
      </c>
      <c r="G106" s="8" t="s">
        <v>268</v>
      </c>
      <c r="H106" s="4" t="s">
        <v>330</v>
      </c>
      <c r="I106" s="8" t="s">
        <v>270</v>
      </c>
      <c r="L106" s="1"/>
      <c r="M106" s="1"/>
      <c r="N106" s="1"/>
      <c r="P106" s="15"/>
      <c r="Q106" s="15" t="s">
        <v>768</v>
      </c>
      <c r="R106" s="15" t="s">
        <v>769</v>
      </c>
      <c r="S106" s="15" t="s">
        <v>802</v>
      </c>
      <c r="U106" s="4" t="s">
        <v>433</v>
      </c>
      <c r="V106" s="1" t="s">
        <v>743</v>
      </c>
    </row>
    <row r="107" spans="1:22" x14ac:dyDescent="0.2">
      <c r="A107" s="69"/>
      <c r="B107" s="34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VALUES('COMP_T_3','COMP_T_3','N','Y','N','limsm30@naver.com',PASSWORD(1),'','','','','','','','010','1111','0034','','COMP3','N','','','',NOW(),'ADMIN');</v>
      </c>
      <c r="C107" s="4" t="s">
        <v>456</v>
      </c>
      <c r="D107" s="4" t="s">
        <v>456</v>
      </c>
      <c r="E107" s="8" t="s">
        <v>268</v>
      </c>
      <c r="F107" s="8" t="s">
        <v>207</v>
      </c>
      <c r="G107" s="8" t="s">
        <v>268</v>
      </c>
      <c r="H107" s="4" t="s">
        <v>330</v>
      </c>
      <c r="I107" s="8" t="s">
        <v>270</v>
      </c>
      <c r="L107" s="1"/>
      <c r="M107" s="1"/>
      <c r="N107" s="1"/>
      <c r="P107" s="15"/>
      <c r="Q107" s="15" t="s">
        <v>768</v>
      </c>
      <c r="R107" s="15" t="s">
        <v>769</v>
      </c>
      <c r="S107" s="15" t="s">
        <v>803</v>
      </c>
      <c r="U107" s="4" t="s">
        <v>434</v>
      </c>
      <c r="V107" s="1" t="s">
        <v>743</v>
      </c>
    </row>
    <row r="108" spans="1:22" x14ac:dyDescent="0.2">
      <c r="A108" s="69"/>
      <c r="B108" s="34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VALUES('COMP_T_4','COMP_T_4','N','Y','N','limsm30@naver.com',PASSWORD(1),'','','','','','','','010','1111','0035','','COMP4','N','','','',NOW(),'ADMIN');</v>
      </c>
      <c r="C108" s="4" t="s">
        <v>457</v>
      </c>
      <c r="D108" s="4" t="s">
        <v>457</v>
      </c>
      <c r="E108" s="8" t="s">
        <v>268</v>
      </c>
      <c r="F108" s="8" t="s">
        <v>207</v>
      </c>
      <c r="G108" s="8" t="s">
        <v>268</v>
      </c>
      <c r="H108" s="4" t="s">
        <v>330</v>
      </c>
      <c r="I108" s="8" t="s">
        <v>270</v>
      </c>
      <c r="L108" s="1"/>
      <c r="M108" s="1"/>
      <c r="N108" s="1"/>
      <c r="P108" s="15"/>
      <c r="Q108" s="15" t="s">
        <v>768</v>
      </c>
      <c r="R108" s="15" t="s">
        <v>769</v>
      </c>
      <c r="S108" s="15" t="s">
        <v>804</v>
      </c>
      <c r="U108" s="4" t="s">
        <v>435</v>
      </c>
      <c r="V108" s="1" t="s">
        <v>743</v>
      </c>
    </row>
    <row r="109" spans="1:22" x14ac:dyDescent="0.2">
      <c r="A109" s="69"/>
      <c r="B109" s="34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VALUES('COMP_T_5','COMP_T_5','N','Y','N','limsm30@naver.com',PASSWORD(1),'','','','','','','','010','1111','0036','','COMP5','N','','','',NOW(),'ADMIN');</v>
      </c>
      <c r="C109" s="4" t="s">
        <v>458</v>
      </c>
      <c r="D109" s="4" t="s">
        <v>458</v>
      </c>
      <c r="E109" s="8" t="s">
        <v>268</v>
      </c>
      <c r="F109" s="8" t="s">
        <v>207</v>
      </c>
      <c r="G109" s="8" t="s">
        <v>268</v>
      </c>
      <c r="H109" s="4" t="s">
        <v>330</v>
      </c>
      <c r="I109" s="8" t="s">
        <v>270</v>
      </c>
      <c r="L109" s="1"/>
      <c r="M109" s="1"/>
      <c r="N109" s="1"/>
      <c r="P109" s="15"/>
      <c r="Q109" s="15" t="s">
        <v>768</v>
      </c>
      <c r="R109" s="15" t="s">
        <v>769</v>
      </c>
      <c r="S109" s="15" t="s">
        <v>805</v>
      </c>
      <c r="U109" s="4" t="s">
        <v>436</v>
      </c>
      <c r="V109" s="1" t="s">
        <v>743</v>
      </c>
    </row>
    <row r="110" spans="1:22" x14ac:dyDescent="0.2">
      <c r="A110" s="69"/>
      <c r="B110" s="34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VALUES('COMP_T_6','COMP_T_6','N','Y','N','limsm30@naver.com',PASSWORD(1),'','','','','','','','010','1111','0037','','COMP6','N','','','',NOW(),'ADMIN');</v>
      </c>
      <c r="C110" s="4" t="s">
        <v>459</v>
      </c>
      <c r="D110" s="4" t="s">
        <v>459</v>
      </c>
      <c r="E110" s="8" t="s">
        <v>268</v>
      </c>
      <c r="F110" s="8" t="s">
        <v>207</v>
      </c>
      <c r="G110" s="8" t="s">
        <v>268</v>
      </c>
      <c r="H110" s="4" t="s">
        <v>330</v>
      </c>
      <c r="I110" s="8" t="s">
        <v>270</v>
      </c>
      <c r="L110" s="1"/>
      <c r="M110" s="1"/>
      <c r="N110" s="1"/>
      <c r="P110" s="15"/>
      <c r="Q110" s="15" t="s">
        <v>768</v>
      </c>
      <c r="R110" s="15" t="s">
        <v>769</v>
      </c>
      <c r="S110" s="15" t="s">
        <v>806</v>
      </c>
      <c r="U110" s="4" t="s">
        <v>437</v>
      </c>
      <c r="V110" s="1" t="s">
        <v>743</v>
      </c>
    </row>
    <row r="111" spans="1:22" x14ac:dyDescent="0.2">
      <c r="A111" s="69"/>
      <c r="B111" s="34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VALUES('COMP_T_7','COMP_T_7','N','Y','N','limsm30@naver.com',PASSWORD(1),'','','','','','','','010','1111','0038','','COMP7','N','','','',NOW(),'ADMIN');</v>
      </c>
      <c r="C111" s="4" t="s">
        <v>460</v>
      </c>
      <c r="D111" s="4" t="s">
        <v>460</v>
      </c>
      <c r="E111" s="8" t="s">
        <v>268</v>
      </c>
      <c r="F111" s="8" t="s">
        <v>207</v>
      </c>
      <c r="G111" s="8" t="s">
        <v>268</v>
      </c>
      <c r="H111" s="4" t="s">
        <v>330</v>
      </c>
      <c r="I111" s="8" t="s">
        <v>270</v>
      </c>
      <c r="L111" s="1"/>
      <c r="M111" s="1"/>
      <c r="N111" s="1"/>
      <c r="P111" s="15"/>
      <c r="Q111" s="15" t="s">
        <v>768</v>
      </c>
      <c r="R111" s="15" t="s">
        <v>769</v>
      </c>
      <c r="S111" s="15" t="s">
        <v>807</v>
      </c>
      <c r="U111" s="4" t="s">
        <v>438</v>
      </c>
      <c r="V111" s="1" t="s">
        <v>743</v>
      </c>
    </row>
    <row r="112" spans="1:22" x14ac:dyDescent="0.2">
      <c r="A112" s="69"/>
      <c r="B112" s="34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VALUES('COMP_T_8','COMP_T_8','N','Y','N','limsm30@naver.com',PASSWORD(1),'','','','','','','','010','1111','0039','','COMP8','N','','','',NOW(),'ADMIN');</v>
      </c>
      <c r="C112" s="4" t="s">
        <v>461</v>
      </c>
      <c r="D112" s="4" t="s">
        <v>461</v>
      </c>
      <c r="E112" s="8" t="s">
        <v>268</v>
      </c>
      <c r="F112" s="8" t="s">
        <v>207</v>
      </c>
      <c r="G112" s="8" t="s">
        <v>268</v>
      </c>
      <c r="H112" s="4" t="s">
        <v>330</v>
      </c>
      <c r="I112" s="8" t="s">
        <v>270</v>
      </c>
      <c r="L112" s="1"/>
      <c r="M112" s="1"/>
      <c r="N112" s="1"/>
      <c r="P112" s="15"/>
      <c r="Q112" s="15" t="s">
        <v>768</v>
      </c>
      <c r="R112" s="15" t="s">
        <v>769</v>
      </c>
      <c r="S112" s="15" t="s">
        <v>808</v>
      </c>
      <c r="U112" s="4" t="s">
        <v>439</v>
      </c>
      <c r="V112" s="1" t="s">
        <v>743</v>
      </c>
    </row>
    <row r="113" spans="1:22" x14ac:dyDescent="0.2">
      <c r="A113" s="69"/>
      <c r="B113" s="34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VALUES('COMP_T_9','COMP_T_9','N','Y','N','limsm30@naver.com',PASSWORD(1),'','','','','','','','010','1111','0040','','COMP9','N','','','',NOW(),'ADMIN');</v>
      </c>
      <c r="C113" s="4" t="s">
        <v>462</v>
      </c>
      <c r="D113" s="4" t="s">
        <v>462</v>
      </c>
      <c r="E113" s="8" t="s">
        <v>268</v>
      </c>
      <c r="F113" s="8" t="s">
        <v>207</v>
      </c>
      <c r="G113" s="8" t="s">
        <v>268</v>
      </c>
      <c r="H113" s="4" t="s">
        <v>330</v>
      </c>
      <c r="I113" s="8" t="s">
        <v>270</v>
      </c>
      <c r="L113" s="1"/>
      <c r="M113" s="1"/>
      <c r="N113" s="1"/>
      <c r="P113" s="15"/>
      <c r="Q113" s="15" t="s">
        <v>768</v>
      </c>
      <c r="R113" s="15" t="s">
        <v>769</v>
      </c>
      <c r="S113" s="15" t="s">
        <v>809</v>
      </c>
      <c r="U113" s="4" t="s">
        <v>440</v>
      </c>
      <c r="V113" s="1" t="s">
        <v>743</v>
      </c>
    </row>
    <row r="114" spans="1:22" x14ac:dyDescent="0.2">
      <c r="A114" s="69"/>
      <c r="B114" s="34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VALUES('COMP_T_10','COMP_T_10','N','Y','N','limsm30@naver.com',PASSWORD(1),'','','','','','','','010','1111','0041','','COMP10','N','','','',NOW(),'ADMIN');</v>
      </c>
      <c r="C114" s="4" t="s">
        <v>463</v>
      </c>
      <c r="D114" s="4" t="s">
        <v>463</v>
      </c>
      <c r="E114" s="8" t="s">
        <v>268</v>
      </c>
      <c r="F114" s="8" t="s">
        <v>207</v>
      </c>
      <c r="G114" s="8" t="s">
        <v>268</v>
      </c>
      <c r="H114" s="4" t="s">
        <v>330</v>
      </c>
      <c r="I114" s="8" t="s">
        <v>270</v>
      </c>
      <c r="L114" s="1"/>
      <c r="M114" s="1"/>
      <c r="N114" s="1"/>
      <c r="P114" s="15"/>
      <c r="Q114" s="15" t="s">
        <v>768</v>
      </c>
      <c r="R114" s="15" t="s">
        <v>769</v>
      </c>
      <c r="S114" s="15" t="s">
        <v>810</v>
      </c>
      <c r="U114" s="4" t="s">
        <v>441</v>
      </c>
      <c r="V114" s="1" t="s">
        <v>743</v>
      </c>
    </row>
    <row r="115" spans="1:22" x14ac:dyDescent="0.2">
      <c r="A115" s="69"/>
      <c r="B115" s="37"/>
      <c r="C115" s="16"/>
      <c r="D115" s="16"/>
      <c r="E115" s="16"/>
      <c r="F115" s="16"/>
      <c r="G115" s="16"/>
      <c r="H115" s="7"/>
      <c r="I115" s="16"/>
      <c r="S115" s="15"/>
      <c r="T115" s="15"/>
      <c r="U115" s="15"/>
      <c r="V115" s="15"/>
    </row>
    <row r="117" spans="1:22" x14ac:dyDescent="0.3">
      <c r="A117" s="6" t="s">
        <v>696</v>
      </c>
      <c r="B117" s="6" t="s">
        <v>696</v>
      </c>
      <c r="C117" s="24" t="s">
        <v>387</v>
      </c>
      <c r="D117" s="24" t="s">
        <v>475</v>
      </c>
      <c r="E117" s="6" t="s">
        <v>389</v>
      </c>
      <c r="F117" s="6" t="s">
        <v>390</v>
      </c>
      <c r="G117" s="6" t="s">
        <v>473</v>
      </c>
      <c r="H117" s="6" t="s">
        <v>482</v>
      </c>
      <c r="I117" s="6" t="s">
        <v>189</v>
      </c>
      <c r="J117" s="6" t="s">
        <v>394</v>
      </c>
      <c r="K117" s="6" t="s">
        <v>396</v>
      </c>
    </row>
    <row r="118" spans="1:22" x14ac:dyDescent="0.3">
      <c r="B118" s="34" t="str">
        <f>"INSERT INTO COMPANY("&amp;$C$117&amp;","&amp;$D$117&amp;","&amp;$E$117&amp;","&amp;$F$117&amp;","&amp;$G$117&amp;","&amp;$H$117&amp;","&amp;$I$117&amp;","&amp;$J$117&amp;","&amp;$K$117&amp;",CREATE_DATE,CREATE_USER) VALUES('"&amp;C118&amp;"','"&amp;D118&amp;"','"&amp;I118&amp;"','"&amp;K118&amp;"','"&amp;G118&amp;"','"&amp;H118&amp;"','"&amp;I118&amp;"','"&amp;J118&amp;"','"&amp;J118&amp;"',NOW(),'ADMIN');"</f>
        <v>INSERT INTO COMPANY(COMP_CD,COMP_NAME,ADDR,ZIPCODE_SEQ,COMP_TEL,FAX,TUTOR_ID,BUSINESS_NO,OWNER_NAME,CREATE_DATE,CREATE_USER) VALUES('COMP1','COMP1_NM','COMP_T_1','COMP1_OWNER','','','COMP_T_1','','',NOW(),'ADMIN');</v>
      </c>
      <c r="C118" s="4" t="s">
        <v>451</v>
      </c>
      <c r="D118" s="4" t="s">
        <v>452</v>
      </c>
      <c r="I118" s="4" t="s">
        <v>453</v>
      </c>
      <c r="K118" s="4" t="s">
        <v>454</v>
      </c>
    </row>
    <row r="119" spans="1:22" x14ac:dyDescent="0.3">
      <c r="B119" s="34" t="str">
        <f t="shared" ref="B119:B127" si="9">"INSERT INTO COMPANY("&amp;$C$117&amp;","&amp;$D$117&amp;","&amp;$E$117&amp;","&amp;$F$117&amp;","&amp;$G$117&amp;","&amp;$H$117&amp;","&amp;$I$117&amp;","&amp;$J$117&amp;","&amp;$K$117&amp;",CREATE_DATE,CREATE_USER) VALUES('"&amp;C119&amp;"','"&amp;D119&amp;"','"&amp;I119&amp;"','"&amp;K119&amp;"','"&amp;G119&amp;"','"&amp;H119&amp;"','"&amp;I119&amp;"','"&amp;J119&amp;"','"&amp;J119&amp;"',NOW(),'ADMIN');"</f>
        <v>INSERT INTO COMPANY(COMP_CD,COMP_NAME,ADDR,ZIPCODE_SEQ,COMP_TEL,FAX,TUTOR_ID,BUSINESS_NO,OWNER_NAME,CREATE_DATE,CREATE_USER) VALUES('COMP2','COMP2_NM','COMP_T_2','COMP2_OWNER','','','COMP_T_2','','',NOW(),'ADMIN');</v>
      </c>
      <c r="C119" s="4" t="s">
        <v>433</v>
      </c>
      <c r="D119" s="4" t="s">
        <v>442</v>
      </c>
      <c r="I119" s="4" t="s">
        <v>455</v>
      </c>
      <c r="K119" s="4" t="s">
        <v>464</v>
      </c>
    </row>
    <row r="120" spans="1:22" x14ac:dyDescent="0.3">
      <c r="B120" s="34" t="str">
        <f t="shared" si="9"/>
        <v>INSERT INTO COMPANY(COMP_CD,COMP_NAME,ADDR,ZIPCODE_SEQ,COMP_TEL,FAX,TUTOR_ID,BUSINESS_NO,OWNER_NAME,CREATE_DATE,CREATE_USER) VALUES('COMP3','COMP3_NM','COMP_T_3','COMP3_OWNER','','','COMP_T_3','','',NOW(),'ADMIN');</v>
      </c>
      <c r="C120" s="4" t="s">
        <v>434</v>
      </c>
      <c r="D120" s="4" t="s">
        <v>443</v>
      </c>
      <c r="I120" s="4" t="s">
        <v>456</v>
      </c>
      <c r="K120" s="4" t="s">
        <v>465</v>
      </c>
    </row>
    <row r="121" spans="1:22" x14ac:dyDescent="0.3">
      <c r="B121" s="34" t="str">
        <f t="shared" si="9"/>
        <v>INSERT INTO COMPANY(COMP_CD,COMP_NAME,ADDR,ZIPCODE_SEQ,COMP_TEL,FAX,TUTOR_ID,BUSINESS_NO,OWNER_NAME,CREATE_DATE,CREATE_USER) VALUES('COMP4','COMP4_NM','COMP_T_4','COMP4_OWNER','','','COMP_T_4','','',NOW(),'ADMIN');</v>
      </c>
      <c r="C121" s="4" t="s">
        <v>435</v>
      </c>
      <c r="D121" s="4" t="s">
        <v>444</v>
      </c>
      <c r="I121" s="4" t="s">
        <v>457</v>
      </c>
      <c r="K121" s="4" t="s">
        <v>466</v>
      </c>
    </row>
    <row r="122" spans="1:22" x14ac:dyDescent="0.3">
      <c r="B122" s="34" t="str">
        <f t="shared" si="9"/>
        <v>INSERT INTO COMPANY(COMP_CD,COMP_NAME,ADDR,ZIPCODE_SEQ,COMP_TEL,FAX,TUTOR_ID,BUSINESS_NO,OWNER_NAME,CREATE_DATE,CREATE_USER) VALUES('COMP5','COMP5_NM','COMP_T_5','COMP5_OWNER','','','COMP_T_5','','',NOW(),'ADMIN');</v>
      </c>
      <c r="C122" s="4" t="s">
        <v>436</v>
      </c>
      <c r="D122" s="4" t="s">
        <v>445</v>
      </c>
      <c r="I122" s="4" t="s">
        <v>458</v>
      </c>
      <c r="K122" s="4" t="s">
        <v>467</v>
      </c>
    </row>
    <row r="123" spans="1:22" x14ac:dyDescent="0.3">
      <c r="B123" s="34" t="str">
        <f t="shared" si="9"/>
        <v>INSERT INTO COMPANY(COMP_CD,COMP_NAME,ADDR,ZIPCODE_SEQ,COMP_TEL,FAX,TUTOR_ID,BUSINESS_NO,OWNER_NAME,CREATE_DATE,CREATE_USER) VALUES('COMP6','COMP6_NM','COMP_T_6','COMP6_OWNER','','','COMP_T_6','','',NOW(),'ADMIN');</v>
      </c>
      <c r="C123" s="4" t="s">
        <v>437</v>
      </c>
      <c r="D123" s="4" t="s">
        <v>446</v>
      </c>
      <c r="I123" s="4" t="s">
        <v>459</v>
      </c>
      <c r="K123" s="4" t="s">
        <v>468</v>
      </c>
    </row>
    <row r="124" spans="1:22" x14ac:dyDescent="0.3">
      <c r="B124" s="34" t="str">
        <f t="shared" si="9"/>
        <v>INSERT INTO COMPANY(COMP_CD,COMP_NAME,ADDR,ZIPCODE_SEQ,COMP_TEL,FAX,TUTOR_ID,BUSINESS_NO,OWNER_NAME,CREATE_DATE,CREATE_USER) VALUES('COMP7','COMP7_NM','COMP_T_7','COMP7_OWNER','','','COMP_T_7','','',NOW(),'ADMIN');</v>
      </c>
      <c r="C124" s="4" t="s">
        <v>438</v>
      </c>
      <c r="D124" s="4" t="s">
        <v>447</v>
      </c>
      <c r="I124" s="4" t="s">
        <v>460</v>
      </c>
      <c r="K124" s="4" t="s">
        <v>469</v>
      </c>
    </row>
    <row r="125" spans="1:22" x14ac:dyDescent="0.3">
      <c r="B125" s="34" t="str">
        <f t="shared" si="9"/>
        <v>INSERT INTO COMPANY(COMP_CD,COMP_NAME,ADDR,ZIPCODE_SEQ,COMP_TEL,FAX,TUTOR_ID,BUSINESS_NO,OWNER_NAME,CREATE_DATE,CREATE_USER) VALUES('COMP8','COMP8_NM','COMP_T_8','COMP8_OWNER','','','COMP_T_8','','',NOW(),'ADMIN');</v>
      </c>
      <c r="C125" s="4" t="s">
        <v>439</v>
      </c>
      <c r="D125" s="4" t="s">
        <v>448</v>
      </c>
      <c r="I125" s="4" t="s">
        <v>461</v>
      </c>
      <c r="K125" s="4" t="s">
        <v>470</v>
      </c>
    </row>
    <row r="126" spans="1:22" x14ac:dyDescent="0.3">
      <c r="B126" s="34" t="str">
        <f t="shared" si="9"/>
        <v>INSERT INTO COMPANY(COMP_CD,COMP_NAME,ADDR,ZIPCODE_SEQ,COMP_TEL,FAX,TUTOR_ID,BUSINESS_NO,OWNER_NAME,CREATE_DATE,CREATE_USER) VALUES('COMP9','COMP9_NM','COMP_T_9','COMP9_OWNER','','','COMP_T_9','','',NOW(),'ADMIN');</v>
      </c>
      <c r="C126" s="4" t="s">
        <v>440</v>
      </c>
      <c r="D126" s="4" t="s">
        <v>449</v>
      </c>
      <c r="I126" s="4" t="s">
        <v>462</v>
      </c>
      <c r="K126" s="4" t="s">
        <v>471</v>
      </c>
    </row>
    <row r="127" spans="1:22" x14ac:dyDescent="0.3">
      <c r="B127" s="34" t="str">
        <f t="shared" si="9"/>
        <v>INSERT INTO COMPANY(COMP_CD,COMP_NAME,ADDR,ZIPCODE_SEQ,COMP_TEL,FAX,TUTOR_ID,BUSINESS_NO,OWNER_NAME,CREATE_DATE,CREATE_USER) VALUES('COMP10','COMP10_NM','COMP_T_10','COMP10_OWNER','','','COMP_T_10','','',NOW(),'ADMIN');</v>
      </c>
      <c r="C127" s="4" t="s">
        <v>441</v>
      </c>
      <c r="D127" s="4" t="s">
        <v>450</v>
      </c>
      <c r="I127" s="4" t="s">
        <v>463</v>
      </c>
      <c r="K127" s="4" t="s">
        <v>472</v>
      </c>
    </row>
    <row r="130" spans="1:7" x14ac:dyDescent="0.3">
      <c r="A130" s="63" t="s">
        <v>95</v>
      </c>
      <c r="B130" s="3" t="s">
        <v>95</v>
      </c>
      <c r="C130" s="2" t="s">
        <v>96</v>
      </c>
      <c r="D130" s="2" t="s">
        <v>97</v>
      </c>
      <c r="E130" s="2" t="s">
        <v>98</v>
      </c>
      <c r="F130" s="2" t="s">
        <v>99</v>
      </c>
    </row>
    <row r="131" spans="1:7" x14ac:dyDescent="0.3">
      <c r="A131" s="63"/>
      <c r="B131" s="32" t="str">
        <f>"INSERT INTO CODE("&amp;$C$130&amp;","&amp;$D$130&amp;","&amp;$E$130&amp;","&amp;$F$130&amp;") VALUES('"&amp;C131&amp;"','"&amp;D131&amp;"','"&amp;E131&amp;"','"&amp;F131&amp;"');"</f>
        <v>INSERT INTO CODE(DD_MAIN,DD_KEY,DD_VALUE,ORD) VALUES('COURSE_KIND','NORMAL','일반 강좌','1');</v>
      </c>
      <c r="C131" s="3" t="s">
        <v>426</v>
      </c>
      <c r="D131" s="1" t="s">
        <v>427</v>
      </c>
      <c r="E131" s="1" t="s">
        <v>589</v>
      </c>
      <c r="F131" s="3">
        <v>1</v>
      </c>
      <c r="G131" s="3" t="str">
        <f t="shared" ref="G131:G132" si="10">"INSERT INTO CODE VALUES('"&amp;C131&amp;"','"&amp;D131&amp;"','"&amp;E131&amp;"',"&amp;F131&amp;");"</f>
        <v>INSERT INTO CODE VALUES('COURSE_KIND','NORMAL','일반 강좌',1);</v>
      </c>
    </row>
    <row r="132" spans="1:7" x14ac:dyDescent="0.3">
      <c r="A132" s="63"/>
      <c r="B132" s="32" t="str">
        <f t="shared" ref="B132" si="11">"INSERT INTO CODE("&amp;$C$130&amp;","&amp;$D$130&amp;","&amp;$E$130&amp;","&amp;$F$130&amp;") VALUES('"&amp;C132&amp;"','"&amp;D132&amp;"','"&amp;E132&amp;"','"&amp;F132&amp;"');"</f>
        <v>INSERT INTO CODE(DD_MAIN,DD_KEY,DD_VALUE,ORD) VALUES('COURSE_KIND','COMPANY','회사 강좌','3');</v>
      </c>
      <c r="C132" s="3" t="s">
        <v>426</v>
      </c>
      <c r="D132" s="1" t="s">
        <v>121</v>
      </c>
      <c r="E132" s="1" t="s">
        <v>590</v>
      </c>
      <c r="F132" s="1">
        <v>3</v>
      </c>
      <c r="G132" s="3" t="str">
        <f t="shared" si="10"/>
        <v>INSERT INTO CODE VALUES('COURSE_KIND','COMPANY','회사 강좌',3);</v>
      </c>
    </row>
    <row r="133" spans="1:7" x14ac:dyDescent="0.3">
      <c r="A133" s="63"/>
      <c r="C133" s="3"/>
      <c r="D133" s="1"/>
      <c r="E133" s="1"/>
      <c r="F133" s="1"/>
      <c r="G133" s="3"/>
    </row>
    <row r="134" spans="1:7" x14ac:dyDescent="0.3">
      <c r="A134" s="63"/>
      <c r="C134" s="3"/>
      <c r="D134" s="1"/>
      <c r="E134" s="1"/>
      <c r="F134" s="3"/>
      <c r="G134" s="3"/>
    </row>
    <row r="135" spans="1:7" x14ac:dyDescent="0.3">
      <c r="A135" s="63"/>
      <c r="C135" s="3"/>
      <c r="D135" s="1"/>
      <c r="E135" s="19"/>
      <c r="F135" s="1"/>
      <c r="G135" s="3"/>
    </row>
    <row r="136" spans="1:7" x14ac:dyDescent="0.3">
      <c r="A136" s="63"/>
      <c r="C136" s="3"/>
      <c r="D136" s="1"/>
      <c r="E136" s="19"/>
      <c r="F136" s="1"/>
      <c r="G136" s="3"/>
    </row>
    <row r="137" spans="1:7" x14ac:dyDescent="0.3">
      <c r="A137" s="63"/>
      <c r="B137" s="32" t="str">
        <f t="shared" ref="B137:B147" si="12">"INSERT INTO CODE("&amp;$C$130&amp;","&amp;$D$130&amp;","&amp;$E$130&amp;","&amp;$F$130&amp;") VALUES('"&amp;C137&amp;"','"&amp;D137&amp;"','"&amp;E137&amp;"','"&amp;F137&amp;"');"</f>
        <v>INSERT INTO CODE(DD_MAIN,DD_KEY,DD_VALUE,ORD) VALUES('AUTH','ADMIN','Admin','1');</v>
      </c>
      <c r="C137" s="3" t="s">
        <v>385</v>
      </c>
      <c r="D137" s="9" t="s">
        <v>850</v>
      </c>
      <c r="E137" s="3" t="s">
        <v>386</v>
      </c>
      <c r="F137" s="3">
        <v>1</v>
      </c>
      <c r="G137" s="3" t="str">
        <f>"INSERT INTO CODE VALUES('"&amp;C137&amp;"','"&amp;D137&amp;"','"&amp;E137&amp;"',"&amp;F137&amp;");"</f>
        <v>INSERT INTO CODE VALUES('AUTH','ADMIN','Admin',1);</v>
      </c>
    </row>
    <row r="138" spans="1:7" x14ac:dyDescent="0.3">
      <c r="A138" s="63"/>
      <c r="B138" s="32" t="str">
        <f t="shared" si="12"/>
        <v>INSERT INTO CODE(DD_MAIN,DD_KEY,DD_VALUE,ORD) VALUES('AUTH','TEACHER','강사','2');</v>
      </c>
      <c r="C138" s="3" t="s">
        <v>385</v>
      </c>
      <c r="D138" s="9" t="s">
        <v>851</v>
      </c>
      <c r="E138" s="3" t="s">
        <v>849</v>
      </c>
      <c r="F138" s="3">
        <v>2</v>
      </c>
      <c r="G138" s="3" t="str">
        <f>"INSERT INTO CODE VALUES('"&amp;C138&amp;"','"&amp;D138&amp;"','"&amp;E138&amp;"',"&amp;F138&amp;");"</f>
        <v>INSERT INTO CODE VALUES('AUTH','TEACHER','강사',2);</v>
      </c>
    </row>
    <row r="139" spans="1:7" x14ac:dyDescent="0.3">
      <c r="A139" s="63"/>
      <c r="B139" s="32" t="str">
        <f t="shared" si="12"/>
        <v>INSERT INTO CODE(DD_MAIN,DD_KEY,DD_VALUE,ORD) VALUES('AUTH','TUTOR','튜터','3');</v>
      </c>
      <c r="C139" s="3" t="s">
        <v>385</v>
      </c>
      <c r="D139" s="9" t="s">
        <v>852</v>
      </c>
      <c r="E139" s="3" t="s">
        <v>848</v>
      </c>
      <c r="F139" s="3">
        <v>3</v>
      </c>
      <c r="G139" s="3" t="str">
        <f>"INSERT INTO CODE VALUES('"&amp;C139&amp;"','"&amp;D139&amp;"','"&amp;E139&amp;"',"&amp;F139&amp;");"</f>
        <v>INSERT INTO CODE VALUES('AUTH','TUTOR','튜터',3);</v>
      </c>
    </row>
    <row r="140" spans="1:7" x14ac:dyDescent="0.3">
      <c r="A140" s="63"/>
      <c r="B140" s="32" t="str">
        <f t="shared" si="12"/>
        <v>INSERT INTO CODE(DD_MAIN,DD_KEY,DD_VALUE,ORD) VALUES('AUTH','USER','사용자','4');</v>
      </c>
      <c r="C140" s="3" t="s">
        <v>385</v>
      </c>
      <c r="D140" s="9" t="s">
        <v>853</v>
      </c>
      <c r="E140" s="3" t="s">
        <v>331</v>
      </c>
      <c r="F140" s="3">
        <v>4</v>
      </c>
      <c r="G140" s="3" t="str">
        <f>"INSERT INTO CODE VALUES('"&amp;C140&amp;"','"&amp;D140&amp;"','"&amp;E140&amp;"',"&amp;F140&amp;");"</f>
        <v>INSERT INTO CODE VALUES('AUTH','USER','사용자',4);</v>
      </c>
    </row>
    <row r="141" spans="1:7" x14ac:dyDescent="0.3">
      <c r="A141" s="63"/>
      <c r="B141" s="32" t="str">
        <f t="shared" si="12"/>
        <v>INSERT INTO CODE(DD_MAIN,DD_KEY,DD_VALUE,ORD) VALUES('REG_STATUS','Y','승인요청','1');</v>
      </c>
      <c r="C141" s="3" t="s">
        <v>333</v>
      </c>
      <c r="D141" s="9" t="s">
        <v>207</v>
      </c>
      <c r="E141" s="3" t="s">
        <v>334</v>
      </c>
      <c r="F141" s="3">
        <v>1</v>
      </c>
      <c r="G141" s="3" t="str">
        <f t="shared" ref="G141:G145" si="13">"INSERT INTO CODE VALUES('"&amp;C141&amp;"','"&amp;D141&amp;"','"&amp;E141&amp;"',"&amp;F141&amp;");"</f>
        <v>INSERT INTO CODE VALUES('REG_STATUS','Y','승인요청',1);</v>
      </c>
    </row>
    <row r="142" spans="1:7" x14ac:dyDescent="0.3">
      <c r="A142" s="63"/>
      <c r="B142" s="32" t="str">
        <f t="shared" si="12"/>
        <v>INSERT INTO CODE(DD_MAIN,DD_KEY,DD_VALUE,ORD) VALUES('REG_STATUS','B','현금입금','1');</v>
      </c>
      <c r="C142" s="3" t="s">
        <v>333</v>
      </c>
      <c r="D142" s="9" t="s">
        <v>856</v>
      </c>
      <c r="E142" s="3" t="s">
        <v>857</v>
      </c>
      <c r="F142" s="3">
        <v>1</v>
      </c>
      <c r="G142" s="3" t="str">
        <f t="shared" ref="G142" si="14">"INSERT INTO CODE VALUES('"&amp;C142&amp;"','"&amp;D142&amp;"','"&amp;E142&amp;"',"&amp;F142&amp;");"</f>
        <v>INSERT INTO CODE VALUES('REG_STATUS','B','현금입금',1);</v>
      </c>
    </row>
    <row r="143" spans="1:7" x14ac:dyDescent="0.3">
      <c r="A143" s="63"/>
      <c r="B143" s="32" t="str">
        <f t="shared" si="12"/>
        <v>INSERT INTO CODE(DD_MAIN,DD_KEY,DD_VALUE,ORD) VALUES('REG_STATUS','A','승인','2');</v>
      </c>
      <c r="C143" s="3" t="s">
        <v>333</v>
      </c>
      <c r="D143" s="9" t="s">
        <v>335</v>
      </c>
      <c r="E143" s="3" t="s">
        <v>336</v>
      </c>
      <c r="F143" s="3">
        <v>2</v>
      </c>
      <c r="G143" s="3" t="str">
        <f t="shared" si="13"/>
        <v>INSERT INTO CODE VALUES('REG_STATUS','A','승인',2);</v>
      </c>
    </row>
    <row r="144" spans="1:7" x14ac:dyDescent="0.3">
      <c r="A144" s="63"/>
      <c r="B144" s="32" t="str">
        <f t="shared" si="12"/>
        <v>INSERT INTO CODE(DD_MAIN,DD_KEY,DD_VALUE,ORD) VALUES('REG_STATUS','C','거절','3');</v>
      </c>
      <c r="C144" s="3" t="s">
        <v>333</v>
      </c>
      <c r="D144" s="9" t="s">
        <v>508</v>
      </c>
      <c r="E144" s="3" t="s">
        <v>337</v>
      </c>
      <c r="F144" s="3">
        <v>3</v>
      </c>
      <c r="G144" s="3" t="str">
        <f t="shared" si="13"/>
        <v>INSERT INTO CODE VALUES('REG_STATUS','C','거절',3);</v>
      </c>
    </row>
    <row r="145" spans="1:7" x14ac:dyDescent="0.3">
      <c r="A145" s="63"/>
      <c r="B145" s="32" t="str">
        <f t="shared" si="12"/>
        <v>INSERT INTO CODE(DD_MAIN,DD_KEY,DD_VALUE,ORD) VALUES('REG_STATUS','R','환불','4');</v>
      </c>
      <c r="C145" s="3" t="s">
        <v>333</v>
      </c>
      <c r="D145" s="9" t="s">
        <v>533</v>
      </c>
      <c r="E145" s="3" t="s">
        <v>424</v>
      </c>
      <c r="F145" s="3">
        <v>4</v>
      </c>
      <c r="G145" s="3" t="str">
        <f t="shared" si="13"/>
        <v>INSERT INTO CODE VALUES('REG_STATUS','R','환불',4);</v>
      </c>
    </row>
    <row r="146" spans="1:7" x14ac:dyDescent="0.3">
      <c r="A146" s="63"/>
      <c r="B146" s="32" t="str">
        <f t="shared" si="12"/>
        <v>INSERT INTO CODE(DD_MAIN,DD_KEY,DD_VALUE,ORD) VALUES('PAYMENT_KIND','CARD','카드','3');</v>
      </c>
      <c r="C146" s="3" t="s">
        <v>858</v>
      </c>
      <c r="D146" s="9" t="s">
        <v>859</v>
      </c>
      <c r="E146" s="3" t="s">
        <v>861</v>
      </c>
      <c r="F146" s="3">
        <v>3</v>
      </c>
      <c r="G146" s="3" t="str">
        <f t="shared" ref="G146:G147" si="15">"INSERT INTO CODE VALUES('"&amp;C146&amp;"','"&amp;D146&amp;"','"&amp;E146&amp;"',"&amp;F146&amp;");"</f>
        <v>INSERT INTO CODE VALUES('PAYMENT_KIND','CARD','카드',3);</v>
      </c>
    </row>
    <row r="147" spans="1:7" x14ac:dyDescent="0.3">
      <c r="A147" s="63"/>
      <c r="B147" s="32" t="str">
        <f t="shared" si="12"/>
        <v>INSERT INTO CODE(DD_MAIN,DD_KEY,DD_VALUE,ORD) VALUES('PAYMENT_KIND','CASH','은행','4');</v>
      </c>
      <c r="C147" s="3" t="s">
        <v>858</v>
      </c>
      <c r="D147" s="9" t="s">
        <v>862</v>
      </c>
      <c r="E147" s="3" t="s">
        <v>860</v>
      </c>
      <c r="F147" s="3">
        <v>4</v>
      </c>
      <c r="G147" s="3" t="str">
        <f t="shared" si="15"/>
        <v>INSERT INTO CODE VALUES('PAYMENT_KIND','CASH','은행',4);</v>
      </c>
    </row>
    <row r="148" spans="1:7" x14ac:dyDescent="0.3">
      <c r="A148" s="63"/>
      <c r="C148" s="3"/>
      <c r="D148" s="9"/>
      <c r="E148" s="3"/>
      <c r="F148" s="3"/>
      <c r="G148" s="3"/>
    </row>
    <row r="149" spans="1:7" x14ac:dyDescent="0.3">
      <c r="A149" s="63"/>
      <c r="B149" s="32" t="str">
        <f t="shared" ref="B149" si="16">"INSERT INTO CODE("&amp;$C$130&amp;","&amp;$D$130&amp;","&amp;$E$130&amp;","&amp;$F$130&amp;") VALUES('"&amp;C149&amp;"','"&amp;D149&amp;"','"&amp;E149&amp;"','"&amp;F149&amp;"');"</f>
        <v>INSERT INTO CODE(DD_MAIN,DD_KEY,DD_VALUE,ORD) VALUES('PAYMENT_KIND2','100000000000','신용카드','1');</v>
      </c>
      <c r="C149" s="3" t="s">
        <v>971</v>
      </c>
      <c r="D149" s="9" t="s">
        <v>958</v>
      </c>
      <c r="E149" s="3" t="s">
        <v>956</v>
      </c>
      <c r="F149" s="3">
        <v>1</v>
      </c>
      <c r="G149" s="3" t="str">
        <f t="shared" ref="G149:G155" si="17">"INSERT INTO CODE VALUES('"&amp;C149&amp;"','"&amp;D149&amp;"','"&amp;E149&amp;"',"&amp;F149&amp;");"</f>
        <v>INSERT INTO CODE VALUES('PAYMENT_KIND2','100000000000','신용카드',1);</v>
      </c>
    </row>
    <row r="150" spans="1:7" x14ac:dyDescent="0.3">
      <c r="A150" s="63"/>
      <c r="B150" s="32" t="str">
        <f t="shared" ref="B150:B155" si="18">"INSERT INTO CODE("&amp;$C$130&amp;","&amp;$D$130&amp;","&amp;$E$130&amp;","&amp;$F$130&amp;") VALUES('"&amp;C150&amp;"','"&amp;D150&amp;"','"&amp;E150&amp;"','"&amp;F150&amp;"');"</f>
        <v>INSERT INTO CODE(DD_MAIN,DD_KEY,DD_VALUE,ORD) VALUES('PAYMENT_KIND2','010000000000','계좌이체','2');</v>
      </c>
      <c r="C150" s="3" t="s">
        <v>957</v>
      </c>
      <c r="D150" s="9" t="s">
        <v>959</v>
      </c>
      <c r="E150" s="3" t="s">
        <v>960</v>
      </c>
      <c r="F150" s="3">
        <v>2</v>
      </c>
      <c r="G150" s="3" t="str">
        <f t="shared" si="17"/>
        <v>INSERT INTO CODE VALUES('PAYMENT_KIND2','010000000000','계좌이체',2);</v>
      </c>
    </row>
    <row r="151" spans="1:7" x14ac:dyDescent="0.3">
      <c r="A151" s="63"/>
      <c r="B151" s="32" t="str">
        <f t="shared" si="18"/>
        <v>INSERT INTO CODE(DD_MAIN,DD_KEY,DD_VALUE,ORD) VALUES('PAYMENT_KIND2','001000000000','가상계좌','3');</v>
      </c>
      <c r="C151" s="3" t="s">
        <v>957</v>
      </c>
      <c r="D151" s="9" t="s">
        <v>961</v>
      </c>
      <c r="E151" s="3" t="s">
        <v>962</v>
      </c>
      <c r="F151" s="3">
        <v>3</v>
      </c>
      <c r="G151" s="3" t="str">
        <f t="shared" si="17"/>
        <v>INSERT INTO CODE VALUES('PAYMENT_KIND2','001000000000','가상계좌',3);</v>
      </c>
    </row>
    <row r="152" spans="1:7" x14ac:dyDescent="0.3">
      <c r="A152" s="63"/>
      <c r="B152" s="32" t="str">
        <f t="shared" si="18"/>
        <v>INSERT INTO CODE(DD_MAIN,DD_KEY,DD_VALUE,ORD) VALUES('PAYMENT_KIND2','000100000000','포인트','4');</v>
      </c>
      <c r="C152" s="3" t="s">
        <v>957</v>
      </c>
      <c r="D152" s="9" t="s">
        <v>963</v>
      </c>
      <c r="E152" s="3" t="s">
        <v>964</v>
      </c>
      <c r="F152" s="3">
        <v>4</v>
      </c>
      <c r="G152" s="3" t="str">
        <f t="shared" si="17"/>
        <v>INSERT INTO CODE VALUES('PAYMENT_KIND2','000100000000','포인트',4);</v>
      </c>
    </row>
    <row r="153" spans="1:7" x14ac:dyDescent="0.3">
      <c r="A153" s="63"/>
      <c r="B153" s="32" t="str">
        <f t="shared" si="18"/>
        <v>INSERT INTO CODE(DD_MAIN,DD_KEY,DD_VALUE,ORD) VALUES('PAYMENT_KIND2','000010000000','휴대폰','5');</v>
      </c>
      <c r="C153" s="3" t="s">
        <v>957</v>
      </c>
      <c r="D153" s="9" t="s">
        <v>965</v>
      </c>
      <c r="E153" s="3" t="s">
        <v>966</v>
      </c>
      <c r="F153" s="3">
        <v>5</v>
      </c>
      <c r="G153" s="3" t="str">
        <f t="shared" si="17"/>
        <v>INSERT INTO CODE VALUES('PAYMENT_KIND2','000010000000','휴대폰',5);</v>
      </c>
    </row>
    <row r="154" spans="1:7" x14ac:dyDescent="0.3">
      <c r="A154" s="63"/>
      <c r="B154" s="32" t="str">
        <f t="shared" si="18"/>
        <v>INSERT INTO CODE(DD_MAIN,DD_KEY,DD_VALUE,ORD) VALUES('PAYMENT_KIND2','000000001000','상품권','6');</v>
      </c>
      <c r="C154" s="3" t="s">
        <v>957</v>
      </c>
      <c r="D154" s="9" t="s">
        <v>967</v>
      </c>
      <c r="E154" s="3" t="s">
        <v>968</v>
      </c>
      <c r="F154" s="3">
        <v>6</v>
      </c>
      <c r="G154" s="3" t="str">
        <f t="shared" si="17"/>
        <v>INSERT INTO CODE VALUES('PAYMENT_KIND2','000000001000','상품권',6);</v>
      </c>
    </row>
    <row r="155" spans="1:7" x14ac:dyDescent="0.3">
      <c r="A155" s="63"/>
      <c r="B155" s="32" t="str">
        <f t="shared" si="18"/>
        <v>INSERT INTO CODE(DD_MAIN,DD_KEY,DD_VALUE,ORD) VALUES('PAYMENT_KIND2','000000000010','ARS','7');</v>
      </c>
      <c r="C155" s="3" t="s">
        <v>957</v>
      </c>
      <c r="D155" s="9" t="s">
        <v>969</v>
      </c>
      <c r="E155" s="3" t="s">
        <v>970</v>
      </c>
      <c r="F155" s="3">
        <v>7</v>
      </c>
      <c r="G155" s="3" t="str">
        <f t="shared" si="17"/>
        <v>INSERT INTO CODE VALUES('PAYMENT_KIND2','000000000010','ARS',7);</v>
      </c>
    </row>
    <row r="156" spans="1:7" x14ac:dyDescent="0.3">
      <c r="A156" s="63"/>
      <c r="B156" s="32" t="str">
        <f t="shared" ref="B156:B157" si="19">"INSERT INTO CODE("&amp;$C$130&amp;","&amp;$D$130&amp;","&amp;$E$130&amp;","&amp;$F$130&amp;") VALUES('"&amp;C156&amp;"','"&amp;D156&amp;"','"&amp;E156&amp;"','"&amp;F156&amp;"');"</f>
        <v>INSERT INTO CODE(DD_MAIN,DD_KEY,DD_VALUE,ORD) VALUES('PAYMENT_KIND2','CARD','카드','8');</v>
      </c>
      <c r="C156" s="3" t="s">
        <v>957</v>
      </c>
      <c r="D156" s="9" t="s">
        <v>859</v>
      </c>
      <c r="E156" s="3" t="s">
        <v>861</v>
      </c>
      <c r="F156" s="3">
        <v>8</v>
      </c>
      <c r="G156" s="3"/>
    </row>
    <row r="157" spans="1:7" x14ac:dyDescent="0.3">
      <c r="A157" s="63"/>
      <c r="B157" s="32" t="str">
        <f t="shared" si="19"/>
        <v>INSERT INTO CODE(DD_MAIN,DD_KEY,DD_VALUE,ORD) VALUES('PAYMENT_KIND2','CASH','은행','9');</v>
      </c>
      <c r="C157" s="3" t="s">
        <v>957</v>
      </c>
      <c r="D157" s="9" t="s">
        <v>862</v>
      </c>
      <c r="E157" s="3" t="s">
        <v>492</v>
      </c>
      <c r="F157" s="3">
        <v>9</v>
      </c>
      <c r="G157" s="3"/>
    </row>
    <row r="158" spans="1:7" x14ac:dyDescent="0.3">
      <c r="A158" s="63"/>
      <c r="C158" s="3"/>
      <c r="D158" s="9"/>
      <c r="E158" s="3"/>
      <c r="F158" s="3"/>
      <c r="G158" s="3"/>
    </row>
    <row r="159" spans="1:7" x14ac:dyDescent="0.3">
      <c r="A159" s="63"/>
      <c r="C159" s="3"/>
      <c r="D159" s="1"/>
      <c r="E159" s="19"/>
      <c r="F159" s="1"/>
      <c r="G159" s="3"/>
    </row>
    <row r="160" spans="1:7" x14ac:dyDescent="0.3">
      <c r="A160" s="63"/>
      <c r="C160" s="3" t="s">
        <v>332</v>
      </c>
      <c r="D160" s="9" t="s">
        <v>429</v>
      </c>
      <c r="E160" s="3" t="s">
        <v>428</v>
      </c>
      <c r="F160" s="3">
        <v>1</v>
      </c>
      <c r="G160" s="3" t="str">
        <f t="shared" ref="G160:G162" si="20">"INSERT INTO CODE VALUES('"&amp;C160&amp;"','"&amp;D160&amp;"','"&amp;E160&amp;"',"&amp;F160&amp;");"</f>
        <v>INSERT INTO CODE VALUES('COURSE_STATUS','G_BEFORE','모집전',1);</v>
      </c>
    </row>
    <row r="161" spans="1:7" x14ac:dyDescent="0.3">
      <c r="A161" s="63"/>
      <c r="C161" s="3" t="s">
        <v>332</v>
      </c>
      <c r="D161" s="9" t="s">
        <v>422</v>
      </c>
      <c r="E161" s="3" t="s">
        <v>414</v>
      </c>
      <c r="F161" s="3">
        <v>2</v>
      </c>
      <c r="G161" s="3" t="str">
        <f t="shared" si="20"/>
        <v>INSERT INTO CODE VALUES('COURSE_STATUS','G_ING','모집중',2);</v>
      </c>
    </row>
    <row r="162" spans="1:7" x14ac:dyDescent="0.3">
      <c r="A162" s="63"/>
      <c r="C162" s="3" t="s">
        <v>332</v>
      </c>
      <c r="D162" s="9" t="s">
        <v>478</v>
      </c>
      <c r="E162" s="3" t="s">
        <v>479</v>
      </c>
      <c r="F162" s="3">
        <v>3</v>
      </c>
      <c r="G162" s="3" t="str">
        <f t="shared" si="20"/>
        <v>INSERT INTO CODE VALUES('COURSE_STATUS','P_BEFORE','강좌 진행전',3);</v>
      </c>
    </row>
    <row r="163" spans="1:7" x14ac:dyDescent="0.3">
      <c r="A163" s="63"/>
      <c r="C163" s="3" t="s">
        <v>332</v>
      </c>
      <c r="D163" s="9" t="s">
        <v>423</v>
      </c>
      <c r="E163" s="3" t="s">
        <v>415</v>
      </c>
      <c r="F163" s="3">
        <v>4</v>
      </c>
      <c r="G163" s="3" t="str">
        <f>"INSERT INTO CODE VALUES('"&amp;C163&amp;"','"&amp;D163&amp;"','"&amp;E163&amp;"',"&amp;F163&amp;");"</f>
        <v>INSERT INTO CODE VALUES('COURSE_STATUS','P_ING','강좌 진행중',4);</v>
      </c>
    </row>
    <row r="164" spans="1:7" x14ac:dyDescent="0.3">
      <c r="A164" s="63"/>
      <c r="C164" s="3" t="s">
        <v>332</v>
      </c>
      <c r="D164" s="9" t="s">
        <v>421</v>
      </c>
      <c r="E164" s="3" t="s">
        <v>418</v>
      </c>
      <c r="F164" s="3">
        <v>5</v>
      </c>
      <c r="G164" s="3" t="str">
        <f t="shared" ref="G164" si="21">"INSERT INTO CODE VALUES('"&amp;C164&amp;"','"&amp;D164&amp;"','"&amp;E164&amp;"',"&amp;F164&amp;");"</f>
        <v>INSERT INTO CODE VALUES('COURSE_STATUS','COMPLETE','강좌 완료',5);</v>
      </c>
    </row>
    <row r="165" spans="1:7" x14ac:dyDescent="0.3">
      <c r="A165" s="63"/>
      <c r="C165" s="3" t="s">
        <v>332</v>
      </c>
      <c r="D165" s="9" t="s">
        <v>419</v>
      </c>
      <c r="E165" s="3" t="s">
        <v>416</v>
      </c>
      <c r="F165" s="3">
        <v>6</v>
      </c>
      <c r="G165" s="3" t="str">
        <f>"INSERT INTO CODE VALUES('"&amp;C165&amp;"','"&amp;D165&amp;"','"&amp;E165&amp;"',"&amp;F165&amp;");"</f>
        <v>INSERT INTO CODE VALUES('COURSE_STATUS','CLOSE','강좌 종강',6);</v>
      </c>
    </row>
    <row r="166" spans="1:7" x14ac:dyDescent="0.3">
      <c r="A166" s="63"/>
      <c r="C166" s="3" t="s">
        <v>332</v>
      </c>
      <c r="D166" s="9" t="s">
        <v>420</v>
      </c>
      <c r="E166" s="3" t="s">
        <v>417</v>
      </c>
      <c r="F166" s="3">
        <v>7</v>
      </c>
      <c r="G166" s="3" t="str">
        <f>"INSERT INTO CODE VALUES('"&amp;C166&amp;"','"&amp;D166&amp;"','"&amp;E166&amp;"',"&amp;F166&amp;");"</f>
        <v>INSERT INTO CODE VALUES('COURSE_STATUS','CANCEL','강좌 취소',7);</v>
      </c>
    </row>
    <row r="167" spans="1:7" x14ac:dyDescent="0.3">
      <c r="A167" s="63"/>
      <c r="C167" s="3" t="s">
        <v>333</v>
      </c>
      <c r="D167" s="9" t="s">
        <v>207</v>
      </c>
      <c r="E167" s="3" t="s">
        <v>334</v>
      </c>
      <c r="F167" s="3">
        <v>1</v>
      </c>
      <c r="G167" s="3" t="str">
        <f t="shared" ref="G167:G170" si="22">"INSERT INTO CODE VALUES('"&amp;C167&amp;"','"&amp;D167&amp;"','"&amp;E167&amp;"',"&amp;F167&amp;");"</f>
        <v>INSERT INTO CODE VALUES('REG_STATUS','Y','승인요청',1);</v>
      </c>
    </row>
    <row r="168" spans="1:7" x14ac:dyDescent="0.3">
      <c r="A168" s="63"/>
      <c r="C168" s="3" t="s">
        <v>333</v>
      </c>
      <c r="D168" s="9" t="s">
        <v>335</v>
      </c>
      <c r="E168" s="3" t="s">
        <v>336</v>
      </c>
      <c r="F168" s="3">
        <v>2</v>
      </c>
      <c r="G168" s="3" t="str">
        <f t="shared" si="22"/>
        <v>INSERT INTO CODE VALUES('REG_STATUS','A','승인',2);</v>
      </c>
    </row>
    <row r="169" spans="1:7" x14ac:dyDescent="0.3">
      <c r="A169" s="63"/>
      <c r="C169" s="3" t="s">
        <v>333</v>
      </c>
      <c r="D169" s="9" t="s">
        <v>508</v>
      </c>
      <c r="E169" s="3" t="s">
        <v>337</v>
      </c>
      <c r="F169" s="3">
        <v>3</v>
      </c>
      <c r="G169" s="3" t="str">
        <f t="shared" si="22"/>
        <v>INSERT INTO CODE VALUES('REG_STATUS','C','거절',3);</v>
      </c>
    </row>
    <row r="170" spans="1:7" x14ac:dyDescent="0.3">
      <c r="A170" s="63"/>
      <c r="C170" s="3" t="s">
        <v>333</v>
      </c>
      <c r="D170" s="9" t="s">
        <v>533</v>
      </c>
      <c r="E170" s="3" t="s">
        <v>424</v>
      </c>
      <c r="F170" s="3">
        <v>4</v>
      </c>
      <c r="G170" s="3" t="str">
        <f t="shared" si="22"/>
        <v>INSERT INTO CODE VALUES('REG_STATUS','R','환불',4);</v>
      </c>
    </row>
    <row r="171" spans="1:7" x14ac:dyDescent="0.3">
      <c r="A171" s="63"/>
      <c r="B171" s="32" t="str">
        <f t="shared" ref="B171:B177" si="23">"INSERT INTO CODE("&amp;$C$130&amp;","&amp;$D$130&amp;","&amp;$E$130&amp;","&amp;$F$130&amp;") VALUES('"&amp;C171&amp;"','"&amp;D171&amp;"','"&amp;E171&amp;"','"&amp;F171&amp;"');"</f>
        <v>INSERT INTO CODE(DD_MAIN,DD_KEY,DD_VALUE,ORD) VALUES('FAQ','01','홈페이지 이용 문의','1');</v>
      </c>
      <c r="C171" s="3" t="s">
        <v>136</v>
      </c>
      <c r="D171" s="9" t="s">
        <v>366</v>
      </c>
      <c r="E171" s="3" t="s">
        <v>379</v>
      </c>
      <c r="F171" s="3">
        <v>1</v>
      </c>
      <c r="G171" s="3" t="str">
        <f t="shared" ref="G171:G176" si="24">"INSERT INTO CODE VALUES('"&amp;C171&amp;"','"&amp;D171&amp;"','"&amp;E171&amp;"',"&amp;F171&amp;");"</f>
        <v>INSERT INTO CODE VALUES('FAQ','01','홈페이지 이용 문의',1);</v>
      </c>
    </row>
    <row r="172" spans="1:7" x14ac:dyDescent="0.3">
      <c r="A172" s="63"/>
      <c r="B172" s="32" t="str">
        <f t="shared" si="23"/>
        <v>INSERT INTO CODE(DD_MAIN,DD_KEY,DD_VALUE,ORD) VALUES('FAQ','02','수강신청','2');</v>
      </c>
      <c r="C172" s="3" t="s">
        <v>136</v>
      </c>
      <c r="D172" s="9" t="s">
        <v>340</v>
      </c>
      <c r="E172" s="3" t="s">
        <v>380</v>
      </c>
      <c r="F172" s="3">
        <v>2</v>
      </c>
      <c r="G172" s="3" t="str">
        <f t="shared" si="24"/>
        <v>INSERT INTO CODE VALUES('FAQ','02','수강신청',2);</v>
      </c>
    </row>
    <row r="173" spans="1:7" x14ac:dyDescent="0.3">
      <c r="A173" s="63"/>
      <c r="B173" s="32" t="str">
        <f t="shared" si="23"/>
        <v>INSERT INTO CODE(DD_MAIN,DD_KEY,DD_VALUE,ORD) VALUES('FAQ','03','교육일정','3');</v>
      </c>
      <c r="C173" s="3" t="s">
        <v>136</v>
      </c>
      <c r="D173" s="9" t="s">
        <v>369</v>
      </c>
      <c r="E173" s="3" t="s">
        <v>381</v>
      </c>
      <c r="F173" s="3">
        <v>3</v>
      </c>
      <c r="G173" s="3" t="str">
        <f t="shared" si="24"/>
        <v>INSERT INTO CODE VALUES('FAQ','03','교육일정',3);</v>
      </c>
    </row>
    <row r="174" spans="1:7" x14ac:dyDescent="0.3">
      <c r="A174" s="63"/>
      <c r="B174" s="32" t="str">
        <f t="shared" si="23"/>
        <v>INSERT INTO CODE(DD_MAIN,DD_KEY,DD_VALUE,ORD) VALUES('FAQ','04','회원정보관련','4');</v>
      </c>
      <c r="C174" s="3" t="s">
        <v>136</v>
      </c>
      <c r="D174" s="9" t="s">
        <v>371</v>
      </c>
      <c r="E174" s="3" t="s">
        <v>382</v>
      </c>
      <c r="F174" s="3">
        <v>4</v>
      </c>
      <c r="G174" s="3" t="str">
        <f t="shared" si="24"/>
        <v>INSERT INTO CODE VALUES('FAQ','04','회원정보관련',4);</v>
      </c>
    </row>
    <row r="175" spans="1:7" x14ac:dyDescent="0.3">
      <c r="A175" s="63"/>
      <c r="B175" s="32" t="str">
        <f t="shared" si="23"/>
        <v>INSERT INTO CODE(DD_MAIN,DD_KEY,DD_VALUE,ORD) VALUES('FAQ','05','교육상담','5');</v>
      </c>
      <c r="C175" s="3" t="s">
        <v>136</v>
      </c>
      <c r="D175" s="9" t="s">
        <v>373</v>
      </c>
      <c r="E175" s="3" t="s">
        <v>383</v>
      </c>
      <c r="F175" s="3">
        <v>5</v>
      </c>
      <c r="G175" s="3" t="str">
        <f t="shared" si="24"/>
        <v>INSERT INTO CODE VALUES('FAQ','05','교육상담',5);</v>
      </c>
    </row>
    <row r="176" spans="1:7" x14ac:dyDescent="0.3">
      <c r="A176" s="63"/>
      <c r="B176" s="32" t="str">
        <f t="shared" si="23"/>
        <v>INSERT INTO CODE(DD_MAIN,DD_KEY,DD_VALUE,ORD) VALUES('FAQ','06','기타문의','6');</v>
      </c>
      <c r="C176" s="3" t="s">
        <v>136</v>
      </c>
      <c r="D176" s="9" t="s">
        <v>375</v>
      </c>
      <c r="E176" s="3" t="s">
        <v>384</v>
      </c>
      <c r="F176" s="3">
        <v>6</v>
      </c>
      <c r="G176" s="3" t="str">
        <f t="shared" si="24"/>
        <v>INSERT INTO CODE VALUES('FAQ','06','기타문의',6);</v>
      </c>
    </row>
    <row r="177" spans="1:7" x14ac:dyDescent="0.3">
      <c r="A177" s="63"/>
      <c r="B177" s="32" t="str">
        <f t="shared" si="23"/>
        <v>INSERT INTO CODE(DD_MAIN,DD_KEY,DD_VALUE,ORD) VALUES('POINT_KIND','COURSE','과정 수강 적립','1');</v>
      </c>
      <c r="C177" s="3" t="s">
        <v>584</v>
      </c>
      <c r="D177" s="9" t="s">
        <v>64</v>
      </c>
      <c r="E177" s="19" t="s">
        <v>585</v>
      </c>
      <c r="F177" s="3">
        <v>1</v>
      </c>
      <c r="G177" s="3" t="str">
        <f t="shared" ref="G177:G179" si="25">"INSERT INTO CODE VALUES('"&amp;C177&amp;"','"&amp;D177&amp;"','"&amp;E177&amp;"',"&amp;F177&amp;");"</f>
        <v>INSERT INTO CODE VALUES('POINT_KIND','COURSE','과정 수강 적립',1);</v>
      </c>
    </row>
    <row r="178" spans="1:7" x14ac:dyDescent="0.3">
      <c r="A178" s="63"/>
      <c r="B178" s="32" t="str">
        <f t="shared" ref="B178:B179" si="26">"INSERT INTO CODE("&amp;$C$130&amp;","&amp;$D$130&amp;","&amp;$E$130&amp;","&amp;$F$130&amp;") VALUES('"&amp;C178&amp;"','"&amp;D178&amp;"','"&amp;E178&amp;"','"&amp;F178&amp;"');"</f>
        <v>INSERT INTO CODE(DD_MAIN,DD_KEY,DD_VALUE,ORD) VALUES('POINT_KIND','COURSE_REFUND','과정 환불','2');</v>
      </c>
      <c r="C178" s="3" t="s">
        <v>584</v>
      </c>
      <c r="D178" s="9" t="s">
        <v>583</v>
      </c>
      <c r="E178" s="19" t="s">
        <v>586</v>
      </c>
      <c r="F178" s="3">
        <v>2</v>
      </c>
      <c r="G178" s="3" t="str">
        <f t="shared" si="25"/>
        <v>INSERT INTO CODE VALUES('POINT_KIND','COURSE_REFUND','과정 환불',2);</v>
      </c>
    </row>
    <row r="179" spans="1:7" x14ac:dyDescent="0.3">
      <c r="A179" s="63"/>
      <c r="B179" s="32" t="str">
        <f t="shared" si="26"/>
        <v>INSERT INTO CODE(DD_MAIN,DD_KEY,DD_VALUE,ORD) VALUES('POINT_KIND','POSTSCRIPT','수강 후기','3');</v>
      </c>
      <c r="C179" s="3" t="s">
        <v>584</v>
      </c>
      <c r="D179" s="9" t="s">
        <v>587</v>
      </c>
      <c r="E179" s="19" t="s">
        <v>588</v>
      </c>
      <c r="F179" s="3">
        <v>3</v>
      </c>
      <c r="G179" s="3" t="str">
        <f t="shared" si="25"/>
        <v>INSERT INTO CODE VALUES('POINT_KIND','POSTSCRIPT','수강 후기',3);</v>
      </c>
    </row>
    <row r="180" spans="1:7" x14ac:dyDescent="0.3">
      <c r="A180" s="63"/>
      <c r="B180" s="32" t="str">
        <f t="shared" ref="B180:B181" si="27">"INSERT INTO CODE("&amp;$C$130&amp;","&amp;$D$130&amp;","&amp;$E$130&amp;","&amp;$F$130&amp;") VALUES('"&amp;C180&amp;"','"&amp;D180&amp;"','"&amp;E180&amp;"','"&amp;F180&amp;"');"</f>
        <v>INSERT INTO CODE(DD_MAIN,DD_KEY,DD_VALUE,ORD) VALUES('UC_KIND','U','사용자','1');</v>
      </c>
      <c r="C180" s="3" t="s">
        <v>653</v>
      </c>
      <c r="D180" s="1" t="s">
        <v>338</v>
      </c>
      <c r="E180" s="1" t="s">
        <v>331</v>
      </c>
      <c r="F180" s="3">
        <v>1</v>
      </c>
      <c r="G180" s="3" t="str">
        <f t="shared" ref="G180:G181" si="28">"INSERT INTO CODE VALUES('"&amp;C180&amp;"','"&amp;D180&amp;"','"&amp;E180&amp;"',"&amp;F180&amp;");"</f>
        <v>INSERT INTO CODE VALUES('UC_KIND','U','사용자',1);</v>
      </c>
    </row>
    <row r="181" spans="1:7" x14ac:dyDescent="0.3">
      <c r="A181" s="63"/>
      <c r="B181" s="32" t="str">
        <f t="shared" si="27"/>
        <v>INSERT INTO CODE(DD_MAIN,DD_KEY,DD_VALUE,ORD) VALUES('UC_KIND','C','회사','2');</v>
      </c>
      <c r="C181" s="3" t="s">
        <v>653</v>
      </c>
      <c r="D181" s="1" t="s">
        <v>508</v>
      </c>
      <c r="E181" s="19" t="s">
        <v>198</v>
      </c>
      <c r="F181" s="1">
        <v>2</v>
      </c>
      <c r="G181" s="3" t="str">
        <f t="shared" si="28"/>
        <v>INSERT INTO CODE VALUES('UC_KIND','C','회사',2);</v>
      </c>
    </row>
    <row r="182" spans="1:7" x14ac:dyDescent="0.3">
      <c r="A182" s="63"/>
      <c r="B182" s="32" t="str">
        <f t="shared" ref="B182:B201" si="29">"INSERT INTO CODE("&amp;$C$130&amp;","&amp;$D$130&amp;","&amp;$E$130&amp;","&amp;$F$130&amp;") VALUES('"&amp;C182&amp;"','"&amp;D182&amp;"','"&amp;E182&amp;"','"&amp;F182&amp;"');"</f>
        <v>INSERT INTO CODE(DD_MAIN,DD_KEY,DD_VALUE,ORD) VALUES('TEL','02','02','1');</v>
      </c>
      <c r="C182" s="3" t="s">
        <v>339</v>
      </c>
      <c r="D182" s="9" t="s">
        <v>340</v>
      </c>
      <c r="E182" s="9" t="s">
        <v>340</v>
      </c>
      <c r="F182" s="3">
        <v>1</v>
      </c>
      <c r="G182" s="3" t="str">
        <f t="shared" ref="G182:G214" si="30">"INSERT INTO CODE VALUES('"&amp;C182&amp;"','"&amp;D182&amp;"','"&amp;E182&amp;"',"&amp;F182&amp;");"</f>
        <v>INSERT INTO CODE VALUES('TEL','02','02',1);</v>
      </c>
    </row>
    <row r="183" spans="1:7" x14ac:dyDescent="0.3">
      <c r="A183" s="63"/>
      <c r="B183" s="32" t="str">
        <f t="shared" si="29"/>
        <v>INSERT INTO CODE(DD_MAIN,DD_KEY,DD_VALUE,ORD) VALUES('TEL','031','031','2');</v>
      </c>
      <c r="C183" s="3" t="s">
        <v>339</v>
      </c>
      <c r="D183" s="9" t="s">
        <v>341</v>
      </c>
      <c r="E183" s="9" t="s">
        <v>341</v>
      </c>
      <c r="F183" s="3">
        <v>2</v>
      </c>
      <c r="G183" s="3" t="str">
        <f t="shared" si="30"/>
        <v>INSERT INTO CODE VALUES('TEL','031','031',2);</v>
      </c>
    </row>
    <row r="184" spans="1:7" x14ac:dyDescent="0.3">
      <c r="A184" s="63"/>
      <c r="B184" s="32" t="str">
        <f t="shared" si="29"/>
        <v>INSERT INTO CODE(DD_MAIN,DD_KEY,DD_VALUE,ORD) VALUES('TEL','032','032','3');</v>
      </c>
      <c r="C184" s="3" t="s">
        <v>339</v>
      </c>
      <c r="D184" s="9" t="s">
        <v>342</v>
      </c>
      <c r="E184" s="9" t="s">
        <v>342</v>
      </c>
      <c r="F184" s="3">
        <v>3</v>
      </c>
      <c r="G184" s="3" t="str">
        <f t="shared" si="30"/>
        <v>INSERT INTO CODE VALUES('TEL','032','032',3);</v>
      </c>
    </row>
    <row r="185" spans="1:7" x14ac:dyDescent="0.3">
      <c r="A185" s="63"/>
      <c r="B185" s="32" t="str">
        <f t="shared" si="29"/>
        <v>INSERT INTO CODE(DD_MAIN,DD_KEY,DD_VALUE,ORD) VALUES('TEL','033','033','4');</v>
      </c>
      <c r="C185" s="3" t="s">
        <v>339</v>
      </c>
      <c r="D185" s="9" t="s">
        <v>343</v>
      </c>
      <c r="E185" s="9" t="s">
        <v>343</v>
      </c>
      <c r="F185" s="3">
        <v>4</v>
      </c>
      <c r="G185" s="3" t="str">
        <f t="shared" si="30"/>
        <v>INSERT INTO CODE VALUES('TEL','033','033',4);</v>
      </c>
    </row>
    <row r="186" spans="1:7" x14ac:dyDescent="0.3">
      <c r="A186" s="63"/>
      <c r="B186" s="32" t="str">
        <f t="shared" si="29"/>
        <v>INSERT INTO CODE(DD_MAIN,DD_KEY,DD_VALUE,ORD) VALUES('TEL','041','041','5');</v>
      </c>
      <c r="C186" s="3" t="s">
        <v>339</v>
      </c>
      <c r="D186" s="9" t="s">
        <v>344</v>
      </c>
      <c r="E186" s="9" t="s">
        <v>344</v>
      </c>
      <c r="F186" s="3">
        <v>5</v>
      </c>
      <c r="G186" s="3" t="str">
        <f t="shared" si="30"/>
        <v>INSERT INTO CODE VALUES('TEL','041','041',5);</v>
      </c>
    </row>
    <row r="187" spans="1:7" x14ac:dyDescent="0.3">
      <c r="A187" s="63"/>
      <c r="B187" s="32" t="str">
        <f t="shared" si="29"/>
        <v>INSERT INTO CODE(DD_MAIN,DD_KEY,DD_VALUE,ORD) VALUES('TEL','042','042','6');</v>
      </c>
      <c r="C187" s="3" t="s">
        <v>339</v>
      </c>
      <c r="D187" s="9" t="s">
        <v>345</v>
      </c>
      <c r="E187" s="9" t="s">
        <v>345</v>
      </c>
      <c r="F187" s="3">
        <v>6</v>
      </c>
      <c r="G187" s="3" t="str">
        <f t="shared" si="30"/>
        <v>INSERT INTO CODE VALUES('TEL','042','042',6);</v>
      </c>
    </row>
    <row r="188" spans="1:7" x14ac:dyDescent="0.3">
      <c r="A188" s="63"/>
      <c r="B188" s="32" t="str">
        <f t="shared" si="29"/>
        <v>INSERT INTO CODE(DD_MAIN,DD_KEY,DD_VALUE,ORD) VALUES('TEL','043','043','7');</v>
      </c>
      <c r="C188" s="3" t="s">
        <v>339</v>
      </c>
      <c r="D188" s="9" t="s">
        <v>346</v>
      </c>
      <c r="E188" s="9" t="s">
        <v>346</v>
      </c>
      <c r="F188" s="3">
        <v>7</v>
      </c>
      <c r="G188" s="3" t="str">
        <f t="shared" si="30"/>
        <v>INSERT INTO CODE VALUES('TEL','043','043',7);</v>
      </c>
    </row>
    <row r="189" spans="1:7" x14ac:dyDescent="0.3">
      <c r="A189" s="63"/>
      <c r="B189" s="32" t="str">
        <f t="shared" si="29"/>
        <v>INSERT INTO CODE(DD_MAIN,DD_KEY,DD_VALUE,ORD) VALUES('TEL','0502','0502','8');</v>
      </c>
      <c r="C189" s="3" t="s">
        <v>339</v>
      </c>
      <c r="D189" s="9" t="s">
        <v>347</v>
      </c>
      <c r="E189" s="9" t="s">
        <v>347</v>
      </c>
      <c r="F189" s="3">
        <v>8</v>
      </c>
      <c r="G189" s="3" t="str">
        <f t="shared" si="30"/>
        <v>INSERT INTO CODE VALUES('TEL','0502','0502',8);</v>
      </c>
    </row>
    <row r="190" spans="1:7" x14ac:dyDescent="0.3">
      <c r="A190" s="63"/>
      <c r="B190" s="32" t="str">
        <f t="shared" si="29"/>
        <v>INSERT INTO CODE(DD_MAIN,DD_KEY,DD_VALUE,ORD) VALUES('TEL','0505','0505','9');</v>
      </c>
      <c r="C190" s="3" t="s">
        <v>339</v>
      </c>
      <c r="D190" s="9" t="s">
        <v>348</v>
      </c>
      <c r="E190" s="9" t="s">
        <v>348</v>
      </c>
      <c r="F190" s="3">
        <v>9</v>
      </c>
      <c r="G190" s="3" t="str">
        <f t="shared" si="30"/>
        <v>INSERT INTO CODE VALUES('TEL','0505','0505',9);</v>
      </c>
    </row>
    <row r="191" spans="1:7" x14ac:dyDescent="0.3">
      <c r="A191" s="63"/>
      <c r="B191" s="32" t="str">
        <f t="shared" si="29"/>
        <v>INSERT INTO CODE(DD_MAIN,DD_KEY,DD_VALUE,ORD) VALUES('TEL','0506','0506','10');</v>
      </c>
      <c r="C191" s="3" t="s">
        <v>339</v>
      </c>
      <c r="D191" s="9" t="s">
        <v>349</v>
      </c>
      <c r="E191" s="9" t="s">
        <v>349</v>
      </c>
      <c r="F191" s="3">
        <v>10</v>
      </c>
      <c r="G191" s="3" t="str">
        <f t="shared" si="30"/>
        <v>INSERT INTO CODE VALUES('TEL','0506','0506',10);</v>
      </c>
    </row>
    <row r="192" spans="1:7" x14ac:dyDescent="0.3">
      <c r="A192" s="63"/>
      <c r="B192" s="32" t="str">
        <f t="shared" si="29"/>
        <v>INSERT INTO CODE(DD_MAIN,DD_KEY,DD_VALUE,ORD) VALUES('TEL','051','051','11');</v>
      </c>
      <c r="C192" s="3" t="s">
        <v>339</v>
      </c>
      <c r="D192" s="9" t="s">
        <v>350</v>
      </c>
      <c r="E192" s="9" t="s">
        <v>350</v>
      </c>
      <c r="F192" s="3">
        <v>11</v>
      </c>
      <c r="G192" s="3" t="str">
        <f t="shared" si="30"/>
        <v>INSERT INTO CODE VALUES('TEL','051','051',11);</v>
      </c>
    </row>
    <row r="193" spans="1:7" x14ac:dyDescent="0.3">
      <c r="A193" s="63"/>
      <c r="B193" s="32" t="str">
        <f t="shared" si="29"/>
        <v>INSERT INTO CODE(DD_MAIN,DD_KEY,DD_VALUE,ORD) VALUES('TEL','052','052','12');</v>
      </c>
      <c r="C193" s="3" t="s">
        <v>339</v>
      </c>
      <c r="D193" s="9" t="s">
        <v>351</v>
      </c>
      <c r="E193" s="9" t="s">
        <v>351</v>
      </c>
      <c r="F193" s="3">
        <v>12</v>
      </c>
      <c r="G193" s="3" t="str">
        <f t="shared" si="30"/>
        <v>INSERT INTO CODE VALUES('TEL','052','052',12);</v>
      </c>
    </row>
    <row r="194" spans="1:7" x14ac:dyDescent="0.3">
      <c r="A194" s="63"/>
      <c r="B194" s="32" t="str">
        <f t="shared" si="29"/>
        <v>INSERT INTO CODE(DD_MAIN,DD_KEY,DD_VALUE,ORD) VALUES('TEL','053','053','13');</v>
      </c>
      <c r="C194" s="3" t="s">
        <v>339</v>
      </c>
      <c r="D194" s="9" t="s">
        <v>352</v>
      </c>
      <c r="E194" s="9" t="s">
        <v>352</v>
      </c>
      <c r="F194" s="3">
        <v>13</v>
      </c>
      <c r="G194" s="3" t="str">
        <f t="shared" si="30"/>
        <v>INSERT INTO CODE VALUES('TEL','053','053',13);</v>
      </c>
    </row>
    <row r="195" spans="1:7" x14ac:dyDescent="0.3">
      <c r="A195" s="63"/>
      <c r="B195" s="32" t="str">
        <f t="shared" si="29"/>
        <v>INSERT INTO CODE(DD_MAIN,DD_KEY,DD_VALUE,ORD) VALUES('TEL','054','054','14');</v>
      </c>
      <c r="C195" s="3" t="s">
        <v>339</v>
      </c>
      <c r="D195" s="9" t="s">
        <v>353</v>
      </c>
      <c r="E195" s="9" t="s">
        <v>353</v>
      </c>
      <c r="F195" s="3">
        <v>14</v>
      </c>
      <c r="G195" s="3" t="str">
        <f t="shared" si="30"/>
        <v>INSERT INTO CODE VALUES('TEL','054','054',14);</v>
      </c>
    </row>
    <row r="196" spans="1:7" x14ac:dyDescent="0.3">
      <c r="A196" s="63"/>
      <c r="B196" s="32" t="str">
        <f t="shared" si="29"/>
        <v>INSERT INTO CODE(DD_MAIN,DD_KEY,DD_VALUE,ORD) VALUES('TEL','055','055','15');</v>
      </c>
      <c r="C196" s="3" t="s">
        <v>339</v>
      </c>
      <c r="D196" s="9" t="s">
        <v>354</v>
      </c>
      <c r="E196" s="9" t="s">
        <v>354</v>
      </c>
      <c r="F196" s="3">
        <v>15</v>
      </c>
      <c r="G196" s="3" t="str">
        <f t="shared" si="30"/>
        <v>INSERT INTO CODE VALUES('TEL','055','055',15);</v>
      </c>
    </row>
    <row r="197" spans="1:7" x14ac:dyDescent="0.3">
      <c r="A197" s="63"/>
      <c r="B197" s="32" t="str">
        <f t="shared" si="29"/>
        <v>INSERT INTO CODE(DD_MAIN,DD_KEY,DD_VALUE,ORD) VALUES('TEL','061','061','16');</v>
      </c>
      <c r="C197" s="3" t="s">
        <v>339</v>
      </c>
      <c r="D197" s="9" t="s">
        <v>355</v>
      </c>
      <c r="E197" s="9" t="s">
        <v>355</v>
      </c>
      <c r="F197" s="3">
        <v>16</v>
      </c>
      <c r="G197" s="3" t="str">
        <f t="shared" si="30"/>
        <v>INSERT INTO CODE VALUES('TEL','061','061',16);</v>
      </c>
    </row>
    <row r="198" spans="1:7" x14ac:dyDescent="0.3">
      <c r="A198" s="63"/>
      <c r="B198" s="32" t="str">
        <f t="shared" si="29"/>
        <v>INSERT INTO CODE(DD_MAIN,DD_KEY,DD_VALUE,ORD) VALUES('TEL','062','062','17');</v>
      </c>
      <c r="C198" s="3" t="s">
        <v>339</v>
      </c>
      <c r="D198" s="9" t="s">
        <v>356</v>
      </c>
      <c r="E198" s="9" t="s">
        <v>356</v>
      </c>
      <c r="F198" s="3">
        <v>17</v>
      </c>
      <c r="G198" s="3" t="str">
        <f t="shared" si="30"/>
        <v>INSERT INTO CODE VALUES('TEL','062','062',17);</v>
      </c>
    </row>
    <row r="199" spans="1:7" x14ac:dyDescent="0.3">
      <c r="A199" s="63"/>
      <c r="B199" s="32" t="str">
        <f t="shared" si="29"/>
        <v>INSERT INTO CODE(DD_MAIN,DD_KEY,DD_VALUE,ORD) VALUES('TEL','063','063','18');</v>
      </c>
      <c r="C199" s="3" t="s">
        <v>339</v>
      </c>
      <c r="D199" s="9" t="s">
        <v>357</v>
      </c>
      <c r="E199" s="9" t="s">
        <v>357</v>
      </c>
      <c r="F199" s="3">
        <v>18</v>
      </c>
      <c r="G199" s="3" t="str">
        <f t="shared" si="30"/>
        <v>INSERT INTO CODE VALUES('TEL','063','063',18);</v>
      </c>
    </row>
    <row r="200" spans="1:7" x14ac:dyDescent="0.3">
      <c r="A200" s="63"/>
      <c r="B200" s="32" t="str">
        <f t="shared" si="29"/>
        <v>INSERT INTO CODE(DD_MAIN,DD_KEY,DD_VALUE,ORD) VALUES('TEL','064','064','19');</v>
      </c>
      <c r="C200" s="3" t="s">
        <v>339</v>
      </c>
      <c r="D200" s="9" t="s">
        <v>358</v>
      </c>
      <c r="E200" s="9" t="s">
        <v>358</v>
      </c>
      <c r="F200" s="3">
        <v>19</v>
      </c>
      <c r="G200" s="3" t="str">
        <f t="shared" si="30"/>
        <v>INSERT INTO CODE VALUES('TEL','064','064',19);</v>
      </c>
    </row>
    <row r="201" spans="1:7" x14ac:dyDescent="0.3">
      <c r="A201" s="63"/>
      <c r="B201" s="32" t="str">
        <f t="shared" si="29"/>
        <v>INSERT INTO CODE(DD_MAIN,DD_KEY,DD_VALUE,ORD) VALUES('TEL','070','070','20');</v>
      </c>
      <c r="C201" s="3" t="s">
        <v>339</v>
      </c>
      <c r="D201" s="9" t="s">
        <v>359</v>
      </c>
      <c r="E201" s="9" t="s">
        <v>359</v>
      </c>
      <c r="F201" s="3">
        <v>20</v>
      </c>
      <c r="G201" s="3" t="str">
        <f t="shared" si="30"/>
        <v>INSERT INTO CODE VALUES('TEL','070','070',20);</v>
      </c>
    </row>
    <row r="202" spans="1:7" x14ac:dyDescent="0.3">
      <c r="A202" s="63"/>
      <c r="B202" s="32" t="str">
        <f t="shared" ref="B202:B207" si="31">"INSERT INTO CODE("&amp;$C$130&amp;","&amp;$D$130&amp;","&amp;$E$130&amp;","&amp;$F$130&amp;") VALUES('"&amp;C202&amp;"','"&amp;D202&amp;"','"&amp;E202&amp;"','"&amp;F202&amp;"');"</f>
        <v>INSERT INTO CODE(DD_MAIN,DD_KEY,DD_VALUE,ORD) VALUES('MOBILE','010','010','1');</v>
      </c>
      <c r="C202" s="3" t="s">
        <v>123</v>
      </c>
      <c r="D202" s="9" t="s">
        <v>360</v>
      </c>
      <c r="E202" s="9" t="s">
        <v>360</v>
      </c>
      <c r="F202" s="3">
        <v>1</v>
      </c>
      <c r="G202" s="3" t="str">
        <f t="shared" si="30"/>
        <v>INSERT INTO CODE VALUES('MOBILE','010','010',1);</v>
      </c>
    </row>
    <row r="203" spans="1:7" x14ac:dyDescent="0.3">
      <c r="A203" s="63"/>
      <c r="B203" s="32" t="str">
        <f t="shared" si="31"/>
        <v>INSERT INTO CODE(DD_MAIN,DD_KEY,DD_VALUE,ORD) VALUES('MOBILE','011','011','2');</v>
      </c>
      <c r="C203" s="3" t="s">
        <v>123</v>
      </c>
      <c r="D203" s="9" t="s">
        <v>361</v>
      </c>
      <c r="E203" s="9" t="s">
        <v>361</v>
      </c>
      <c r="F203" s="3">
        <v>2</v>
      </c>
      <c r="G203" s="3" t="str">
        <f t="shared" si="30"/>
        <v>INSERT INTO CODE VALUES('MOBILE','011','011',2);</v>
      </c>
    </row>
    <row r="204" spans="1:7" x14ac:dyDescent="0.3">
      <c r="A204" s="63"/>
      <c r="B204" s="32" t="str">
        <f t="shared" si="31"/>
        <v>INSERT INTO CODE(DD_MAIN,DD_KEY,DD_VALUE,ORD) VALUES('MOBILE','016','016','3');</v>
      </c>
      <c r="C204" s="3" t="s">
        <v>123</v>
      </c>
      <c r="D204" s="9" t="s">
        <v>362</v>
      </c>
      <c r="E204" s="9" t="s">
        <v>362</v>
      </c>
      <c r="F204" s="3">
        <v>3</v>
      </c>
      <c r="G204" s="3" t="str">
        <f t="shared" si="30"/>
        <v>INSERT INTO CODE VALUES('MOBILE','016','016',3);</v>
      </c>
    </row>
    <row r="205" spans="1:7" x14ac:dyDescent="0.3">
      <c r="A205" s="63"/>
      <c r="B205" s="32" t="str">
        <f t="shared" si="31"/>
        <v>INSERT INTO CODE(DD_MAIN,DD_KEY,DD_VALUE,ORD) VALUES('MOBILE','017','017','4');</v>
      </c>
      <c r="C205" s="3" t="s">
        <v>123</v>
      </c>
      <c r="D205" s="9" t="s">
        <v>363</v>
      </c>
      <c r="E205" s="9" t="s">
        <v>363</v>
      </c>
      <c r="F205" s="3">
        <v>4</v>
      </c>
      <c r="G205" s="3" t="str">
        <f t="shared" si="30"/>
        <v>INSERT INTO CODE VALUES('MOBILE','017','017',4);</v>
      </c>
    </row>
    <row r="206" spans="1:7" x14ac:dyDescent="0.3">
      <c r="A206" s="63"/>
      <c r="B206" s="32" t="str">
        <f t="shared" si="31"/>
        <v>INSERT INTO CODE(DD_MAIN,DD_KEY,DD_VALUE,ORD) VALUES('MOBILE','018','018','5');</v>
      </c>
      <c r="C206" s="3" t="s">
        <v>123</v>
      </c>
      <c r="D206" s="9" t="s">
        <v>364</v>
      </c>
      <c r="E206" s="9" t="s">
        <v>364</v>
      </c>
      <c r="F206" s="3">
        <v>5</v>
      </c>
      <c r="G206" s="3" t="str">
        <f t="shared" si="30"/>
        <v>INSERT INTO CODE VALUES('MOBILE','018','018',5);</v>
      </c>
    </row>
    <row r="207" spans="1:7" x14ac:dyDescent="0.3">
      <c r="A207" s="63"/>
      <c r="B207" s="32" t="str">
        <f t="shared" si="31"/>
        <v>INSERT INTO CODE(DD_MAIN,DD_KEY,DD_VALUE,ORD) VALUES('MOBILE','019','019','6');</v>
      </c>
      <c r="C207" s="3" t="s">
        <v>123</v>
      </c>
      <c r="D207" s="9" t="s">
        <v>365</v>
      </c>
      <c r="E207" s="9" t="s">
        <v>365</v>
      </c>
      <c r="F207" s="3">
        <v>6</v>
      </c>
      <c r="G207" s="3" t="str">
        <f t="shared" si="30"/>
        <v>INSERT INTO CODE VALUES('MOBILE','019','019',6);</v>
      </c>
    </row>
    <row r="208" spans="1:7" x14ac:dyDescent="0.3">
      <c r="A208" s="63"/>
      <c r="B208" s="32" t="str">
        <f t="shared" ref="B208:B214" si="32">"INSERT INTO CODE("&amp;$C$130&amp;","&amp;$D$130&amp;","&amp;$E$130&amp;","&amp;$F$130&amp;") VALUES('"&amp;C208&amp;"','"&amp;D208&amp;"','"&amp;E208&amp;"','"&amp;F208&amp;"');"</f>
        <v>INSERT INTO CODE(DD_MAIN,DD_KEY,DD_VALUE,ORD) VALUES('JOB','01','사원','1');</v>
      </c>
      <c r="C208" s="3" t="s">
        <v>122</v>
      </c>
      <c r="D208" s="9" t="s">
        <v>366</v>
      </c>
      <c r="E208" s="3" t="s">
        <v>367</v>
      </c>
      <c r="F208" s="3">
        <v>1</v>
      </c>
      <c r="G208" s="3" t="str">
        <f t="shared" si="30"/>
        <v>INSERT INTO CODE VALUES('JOB','01','사원',1);</v>
      </c>
    </row>
    <row r="209" spans="1:7" x14ac:dyDescent="0.3">
      <c r="A209" s="63"/>
      <c r="B209" s="32" t="str">
        <f t="shared" si="32"/>
        <v>INSERT INTO CODE(DD_MAIN,DD_KEY,DD_VALUE,ORD) VALUES('JOB','02','대리','2');</v>
      </c>
      <c r="C209" s="3" t="s">
        <v>122</v>
      </c>
      <c r="D209" s="9" t="s">
        <v>340</v>
      </c>
      <c r="E209" s="3" t="s">
        <v>368</v>
      </c>
      <c r="F209" s="3">
        <v>2</v>
      </c>
      <c r="G209" s="3" t="str">
        <f t="shared" si="30"/>
        <v>INSERT INTO CODE VALUES('JOB','02','대리',2);</v>
      </c>
    </row>
    <row r="210" spans="1:7" x14ac:dyDescent="0.3">
      <c r="A210" s="63"/>
      <c r="B210" s="32" t="str">
        <f t="shared" si="32"/>
        <v>INSERT INTO CODE(DD_MAIN,DD_KEY,DD_VALUE,ORD) VALUES('JOB','03','과장','3');</v>
      </c>
      <c r="C210" s="3" t="s">
        <v>122</v>
      </c>
      <c r="D210" s="9" t="s">
        <v>369</v>
      </c>
      <c r="E210" s="3" t="s">
        <v>370</v>
      </c>
      <c r="F210" s="3">
        <v>3</v>
      </c>
      <c r="G210" s="3" t="str">
        <f t="shared" si="30"/>
        <v>INSERT INTO CODE VALUES('JOB','03','과장',3);</v>
      </c>
    </row>
    <row r="211" spans="1:7" x14ac:dyDescent="0.3">
      <c r="A211" s="63"/>
      <c r="B211" s="32" t="str">
        <f t="shared" si="32"/>
        <v>INSERT INTO CODE(DD_MAIN,DD_KEY,DD_VALUE,ORD) VALUES('JOB','04','차장','4');</v>
      </c>
      <c r="C211" s="3" t="s">
        <v>122</v>
      </c>
      <c r="D211" s="9" t="s">
        <v>371</v>
      </c>
      <c r="E211" s="3" t="s">
        <v>372</v>
      </c>
      <c r="F211" s="3">
        <v>4</v>
      </c>
      <c r="G211" s="3" t="str">
        <f t="shared" si="30"/>
        <v>INSERT INTO CODE VALUES('JOB','04','차장',4);</v>
      </c>
    </row>
    <row r="212" spans="1:7" x14ac:dyDescent="0.3">
      <c r="A212" s="63"/>
      <c r="B212" s="32" t="str">
        <f t="shared" si="32"/>
        <v>INSERT INTO CODE(DD_MAIN,DD_KEY,DD_VALUE,ORD) VALUES('JOB','05','부장','5');</v>
      </c>
      <c r="C212" s="3" t="s">
        <v>122</v>
      </c>
      <c r="D212" s="9" t="s">
        <v>373</v>
      </c>
      <c r="E212" s="3" t="s">
        <v>374</v>
      </c>
      <c r="F212" s="3">
        <v>5</v>
      </c>
      <c r="G212" s="3" t="str">
        <f t="shared" si="30"/>
        <v>INSERT INTO CODE VALUES('JOB','05','부장',5);</v>
      </c>
    </row>
    <row r="213" spans="1:7" x14ac:dyDescent="0.3">
      <c r="A213" s="63"/>
      <c r="B213" s="32" t="str">
        <f t="shared" si="32"/>
        <v>INSERT INTO CODE(DD_MAIN,DD_KEY,DD_VALUE,ORD) VALUES('JOB','06','임원','6');</v>
      </c>
      <c r="C213" s="3" t="s">
        <v>122</v>
      </c>
      <c r="D213" s="9" t="s">
        <v>375</v>
      </c>
      <c r="E213" s="3" t="s">
        <v>376</v>
      </c>
      <c r="F213" s="3">
        <v>6</v>
      </c>
      <c r="G213" s="3" t="str">
        <f t="shared" si="30"/>
        <v>INSERT INTO CODE VALUES('JOB','06','임원',6);</v>
      </c>
    </row>
    <row r="214" spans="1:7" x14ac:dyDescent="0.3">
      <c r="A214" s="63"/>
      <c r="B214" s="32" t="str">
        <f t="shared" si="32"/>
        <v>INSERT INTO CODE(DD_MAIN,DD_KEY,DD_VALUE,ORD) VALUES('JOB','07','기타','7');</v>
      </c>
      <c r="C214" s="3" t="s">
        <v>122</v>
      </c>
      <c r="D214" s="9" t="s">
        <v>377</v>
      </c>
      <c r="E214" s="3" t="s">
        <v>378</v>
      </c>
      <c r="F214" s="3">
        <v>7</v>
      </c>
      <c r="G214" s="3" t="str">
        <f t="shared" si="30"/>
        <v>INSERT INTO CODE VALUES('JOB','07','기타',7);</v>
      </c>
    </row>
    <row r="215" spans="1:7" x14ac:dyDescent="0.3">
      <c r="A215" s="63"/>
    </row>
    <row r="216" spans="1:7" x14ac:dyDescent="0.3">
      <c r="A216" s="63"/>
      <c r="B216" s="32" t="str">
        <f t="shared" ref="B216:B218" si="33">"INSERT INTO CODE("&amp;$C$130&amp;","&amp;$D$130&amp;","&amp;$E$130&amp;","&amp;$F$130&amp;") VALUES('"&amp;C216&amp;"','"&amp;D216&amp;"','"&amp;E216&amp;"','"&amp;F216&amp;"');"</f>
        <v>INSERT INTO CODE(DD_MAIN,DD_KEY,DD_VALUE,ORD) VALUES('ADMIN_AUH','A','Admin','1');</v>
      </c>
      <c r="C216" s="3" t="s">
        <v>876</v>
      </c>
      <c r="D216" s="9" t="s">
        <v>877</v>
      </c>
      <c r="E216" s="3" t="s">
        <v>878</v>
      </c>
      <c r="F216" s="3">
        <v>1</v>
      </c>
      <c r="G216" s="3" t="str">
        <f t="shared" ref="G216" si="34">"INSERT INTO CODE VALUES('"&amp;C216&amp;"','"&amp;D216&amp;"','"&amp;E216&amp;"',"&amp;F216&amp;");"</f>
        <v>INSERT INTO CODE VALUES('ADMIN_AUH','A','Admin',1);</v>
      </c>
    </row>
    <row r="217" spans="1:7" x14ac:dyDescent="0.3">
      <c r="A217" s="63"/>
      <c r="B217" s="32" t="str">
        <f t="shared" si="33"/>
        <v>INSERT INTO CODE(DD_MAIN,DD_KEY,DD_VALUE,ORD) VALUES('ADMIN_AUH','C','Contents Admin','2');</v>
      </c>
      <c r="C217" s="3" t="s">
        <v>876</v>
      </c>
      <c r="D217" s="9" t="s">
        <v>879</v>
      </c>
      <c r="E217" s="3" t="s">
        <v>880</v>
      </c>
      <c r="F217" s="3">
        <v>2</v>
      </c>
      <c r="G217" s="3" t="str">
        <f t="shared" ref="G217:G218" si="35">"INSERT INTO CODE VALUES('"&amp;C217&amp;"','"&amp;D217&amp;"','"&amp;E217&amp;"',"&amp;F217&amp;");"</f>
        <v>INSERT INTO CODE VALUES('ADMIN_AUH','C','Contents Admin',2);</v>
      </c>
    </row>
    <row r="218" spans="1:7" x14ac:dyDescent="0.3">
      <c r="A218" s="63"/>
      <c r="B218" s="32" t="str">
        <f t="shared" si="33"/>
        <v>INSERT INTO CODE(DD_MAIN,DD_KEY,DD_VALUE,ORD) VALUES('ADMIN_AUH','M','Manage Admin','3');</v>
      </c>
      <c r="C218" s="3" t="s">
        <v>876</v>
      </c>
      <c r="D218" s="9" t="s">
        <v>881</v>
      </c>
      <c r="E218" s="3" t="s">
        <v>882</v>
      </c>
      <c r="F218" s="3">
        <v>3</v>
      </c>
      <c r="G218" s="3" t="str">
        <f t="shared" si="35"/>
        <v>INSERT INTO CODE VALUES('ADMIN_AUH','M','Manage Admin',3);</v>
      </c>
    </row>
    <row r="219" spans="1:7" x14ac:dyDescent="0.3">
      <c r="A219" s="63"/>
    </row>
    <row r="220" spans="1:7" x14ac:dyDescent="0.3">
      <c r="A220" s="63"/>
      <c r="B220" s="32" t="str">
        <f t="shared" ref="B220:B221" si="36">"INSERT INTO CODE("&amp;$C$130&amp;","&amp;$D$130&amp;","&amp;$E$130&amp;","&amp;$F$130&amp;") VALUES('"&amp;C220&amp;"','"&amp;D220&amp;"','"&amp;E220&amp;"','"&amp;F220&amp;"');"</f>
        <v>INSERT INTO CODE(DD_MAIN,DD_KEY,DD_VALUE,ORD) VALUES('SEX','M','남','1');</v>
      </c>
      <c r="C220" s="3" t="s">
        <v>883</v>
      </c>
      <c r="D220" s="9" t="s">
        <v>884</v>
      </c>
      <c r="E220" s="3" t="s">
        <v>886</v>
      </c>
      <c r="F220" s="3">
        <v>1</v>
      </c>
      <c r="G220" s="3" t="str">
        <f t="shared" ref="G220:G221" si="37">"INSERT INTO CODE VALUES('"&amp;C220&amp;"','"&amp;D220&amp;"','"&amp;E220&amp;"',"&amp;F220&amp;");"</f>
        <v>INSERT INTO CODE VALUES('SEX','M','남',1);</v>
      </c>
    </row>
    <row r="221" spans="1:7" x14ac:dyDescent="0.3">
      <c r="B221" s="32" t="str">
        <f t="shared" si="36"/>
        <v>INSERT INTO CODE(DD_MAIN,DD_KEY,DD_VALUE,ORD) VALUES('SEX','F','여','2');</v>
      </c>
      <c r="C221" s="3" t="s">
        <v>883</v>
      </c>
      <c r="D221" s="9" t="s">
        <v>885</v>
      </c>
      <c r="E221" s="3" t="s">
        <v>887</v>
      </c>
      <c r="F221" s="3">
        <v>2</v>
      </c>
      <c r="G221" s="3" t="str">
        <f t="shared" si="37"/>
        <v>INSERT INTO CODE VALUES('SEX','F','여',2);</v>
      </c>
    </row>
    <row r="223" spans="1:7" x14ac:dyDescent="0.3">
      <c r="B223" s="32" t="str">
        <f t="shared" ref="B223:B224" si="38">"INSERT INTO CODE("&amp;$C$130&amp;","&amp;$D$130&amp;","&amp;$E$130&amp;","&amp;$F$130&amp;") VALUES('"&amp;C223&amp;"','"&amp;D223&amp;"','"&amp;E223&amp;"','"&amp;F223&amp;"');"</f>
        <v>INSERT INTO CODE(DD_MAIN,DD_KEY,DD_VALUE,ORD) VALUES('WEEK_COST_YN','N','과정별','1');</v>
      </c>
      <c r="C223" s="3" t="s">
        <v>911</v>
      </c>
      <c r="D223" s="9" t="s">
        <v>912</v>
      </c>
      <c r="E223" s="3" t="s">
        <v>950</v>
      </c>
      <c r="F223" s="3">
        <v>1</v>
      </c>
      <c r="G223" s="3" t="str">
        <f t="shared" ref="G223:G224" si="39">"INSERT INTO CODE VALUES('"&amp;C223&amp;"','"&amp;D223&amp;"','"&amp;E223&amp;"',"&amp;F223&amp;");"</f>
        <v>INSERT INTO CODE VALUES('WEEK_COST_YN','N','과정별',1);</v>
      </c>
    </row>
    <row r="224" spans="1:7" x14ac:dyDescent="0.3">
      <c r="B224" s="32" t="str">
        <f t="shared" si="38"/>
        <v>INSERT INTO CODE(DD_MAIN,DD_KEY,DD_VALUE,ORD) VALUES('WEEK_COST_YN','Y','차시별','2');</v>
      </c>
      <c r="C224" s="3" t="s">
        <v>911</v>
      </c>
      <c r="D224" s="9" t="s">
        <v>913</v>
      </c>
      <c r="E224" s="3" t="s">
        <v>951</v>
      </c>
      <c r="F224" s="3">
        <v>2</v>
      </c>
      <c r="G224" s="3" t="str">
        <f t="shared" si="39"/>
        <v>INSERT INTO CODE VALUES('WEEK_COST_YN','Y','차시별',2);</v>
      </c>
    </row>
  </sheetData>
  <mergeCells count="7">
    <mergeCell ref="A130:A220"/>
    <mergeCell ref="A52:A72"/>
    <mergeCell ref="A2:A29"/>
    <mergeCell ref="A30:A35"/>
    <mergeCell ref="A36:A41"/>
    <mergeCell ref="A42:A51"/>
    <mergeCell ref="A73:A115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B16" sqref="B16"/>
    </sheetView>
  </sheetViews>
  <sheetFormatPr defaultRowHeight="16.5" x14ac:dyDescent="0.3"/>
  <cols>
    <col min="1" max="1" width="11.125" customWidth="1"/>
    <col min="2" max="2" width="68.375" bestFit="1" customWidth="1"/>
    <col min="3" max="3" width="43.75" customWidth="1"/>
  </cols>
  <sheetData>
    <row r="1" spans="1:3" x14ac:dyDescent="0.3">
      <c r="A1" t="s">
        <v>955</v>
      </c>
      <c r="B1" t="s">
        <v>953</v>
      </c>
    </row>
    <row r="2" spans="1:3" x14ac:dyDescent="0.3">
      <c r="B2" t="s">
        <v>954</v>
      </c>
    </row>
    <row r="4" spans="1:3" ht="66" x14ac:dyDescent="0.3">
      <c r="A4" t="s">
        <v>1004</v>
      </c>
      <c r="B4" s="41" t="s">
        <v>1008</v>
      </c>
    </row>
    <row r="6" spans="1:3" x14ac:dyDescent="0.3">
      <c r="B6" s="3" t="s">
        <v>1032</v>
      </c>
      <c r="C6" s="3" t="s">
        <v>1010</v>
      </c>
    </row>
    <row r="7" spans="1:3" x14ac:dyDescent="0.3">
      <c r="B7" s="3" t="s">
        <v>1034</v>
      </c>
      <c r="C7" s="3" t="s">
        <v>1067</v>
      </c>
    </row>
    <row r="8" spans="1:3" x14ac:dyDescent="0.3">
      <c r="B8" s="3" t="s">
        <v>1009</v>
      </c>
      <c r="C8" s="3" t="s">
        <v>1066</v>
      </c>
    </row>
    <row r="9" spans="1:3" x14ac:dyDescent="0.3">
      <c r="B9" s="3" t="s">
        <v>1033</v>
      </c>
      <c r="C9" s="3" t="s">
        <v>1065</v>
      </c>
    </row>
    <row r="10" spans="1:3" x14ac:dyDescent="0.3">
      <c r="B10" s="3"/>
      <c r="C10" s="3"/>
    </row>
    <row r="11" spans="1:3" x14ac:dyDescent="0.3">
      <c r="B11" s="3" t="s">
        <v>1063</v>
      </c>
      <c r="C11" s="3" t="s">
        <v>1064</v>
      </c>
    </row>
    <row r="12" spans="1:3" x14ac:dyDescent="0.3">
      <c r="A12" s="70"/>
      <c r="B12" s="3" t="s">
        <v>1068</v>
      </c>
      <c r="C12" s="3" t="s">
        <v>1054</v>
      </c>
    </row>
    <row r="13" spans="1:3" x14ac:dyDescent="0.3">
      <c r="A13" s="71"/>
      <c r="B13" s="3" t="s">
        <v>1059</v>
      </c>
      <c r="C13" s="3" t="s">
        <v>1056</v>
      </c>
    </row>
    <row r="14" spans="1:3" x14ac:dyDescent="0.3">
      <c r="A14" s="71"/>
      <c r="B14" s="3" t="s">
        <v>1060</v>
      </c>
      <c r="C14" s="3" t="s">
        <v>1055</v>
      </c>
    </row>
    <row r="15" spans="1:3" x14ac:dyDescent="0.3">
      <c r="A15" s="71"/>
      <c r="B15" s="3" t="s">
        <v>1057</v>
      </c>
      <c r="C15" s="3" t="s">
        <v>1049</v>
      </c>
    </row>
    <row r="16" spans="1:3" x14ac:dyDescent="0.3">
      <c r="A16" s="71"/>
      <c r="B16" s="3" t="s">
        <v>1062</v>
      </c>
      <c r="C16" s="3" t="s">
        <v>1062</v>
      </c>
    </row>
    <row r="17" spans="1:4" x14ac:dyDescent="0.3">
      <c r="A17" s="71"/>
      <c r="B17" s="3" t="s">
        <v>1050</v>
      </c>
      <c r="C17" s="3" t="s">
        <v>1050</v>
      </c>
      <c r="D17" t="s">
        <v>1058</v>
      </c>
    </row>
    <row r="18" spans="1:4" x14ac:dyDescent="0.3">
      <c r="A18" s="71"/>
      <c r="B18" s="3" t="s">
        <v>1051</v>
      </c>
      <c r="C18" s="3" t="s">
        <v>1051</v>
      </c>
    </row>
    <row r="19" spans="1:4" x14ac:dyDescent="0.3">
      <c r="A19" s="71"/>
      <c r="B19" s="3" t="s">
        <v>1052</v>
      </c>
      <c r="C19" s="3" t="s">
        <v>1052</v>
      </c>
    </row>
    <row r="20" spans="1:4" x14ac:dyDescent="0.3">
      <c r="A20" s="71"/>
      <c r="B20" s="3" t="s">
        <v>1053</v>
      </c>
      <c r="C20" s="3" t="s">
        <v>1053</v>
      </c>
    </row>
    <row r="21" spans="1:4" x14ac:dyDescent="0.3">
      <c r="B21" s="3"/>
      <c r="C21" s="3"/>
    </row>
    <row r="22" spans="1:4" ht="181.5" x14ac:dyDescent="0.3">
      <c r="B22" s="41" t="s">
        <v>1048</v>
      </c>
    </row>
    <row r="24" spans="1:4" x14ac:dyDescent="0.3">
      <c r="B24" t="s">
        <v>1047</v>
      </c>
    </row>
    <row r="25" spans="1:4" ht="82.5" x14ac:dyDescent="0.3">
      <c r="B25" s="41" t="s">
        <v>1046</v>
      </c>
    </row>
    <row r="26" spans="1:4" x14ac:dyDescent="0.3">
      <c r="B26" t="s">
        <v>1039</v>
      </c>
    </row>
  </sheetData>
  <mergeCells count="1">
    <mergeCell ref="A12:A2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"/>
  <sheetViews>
    <sheetView workbookViewId="0">
      <selection sqref="A1:B2"/>
    </sheetView>
  </sheetViews>
  <sheetFormatPr defaultRowHeight="12" x14ac:dyDescent="0.3"/>
  <cols>
    <col min="1" max="1" width="11.875" style="1" bestFit="1" customWidth="1"/>
    <col min="2" max="2" width="83.625" style="1" customWidth="1"/>
    <col min="3" max="16384" width="9" style="1"/>
  </cols>
  <sheetData>
    <row r="1" spans="2:2" x14ac:dyDescent="0.3">
      <c r="B1" s="39"/>
    </row>
    <row r="2" spans="2:2" x14ac:dyDescent="0.3">
      <c r="B2" s="3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Drop Table</vt:lpstr>
      <vt:lpstr>Table</vt:lpstr>
      <vt:lpstr>Data</vt:lpstr>
      <vt:lpstr>테이블 변경</vt:lpstr>
      <vt:lpstr>환경설정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limsm</cp:lastModifiedBy>
  <dcterms:created xsi:type="dcterms:W3CDTF">2013-03-20T11:22:52Z</dcterms:created>
  <dcterms:modified xsi:type="dcterms:W3CDTF">2014-10-14T12:31:41Z</dcterms:modified>
</cp:coreProperties>
</file>