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https://universityofexeteruk-my.sharepoint.com/personal/xiaoyu_yan_exeter_ac_uk/Documents/Projects/Lin/Paper writing/Thesis/Supplymentary materials/"/>
    </mc:Choice>
  </mc:AlternateContent>
  <xr:revisionPtr revIDLastSave="0" documentId="10_ncr:8_{2589CBED-C47A-EC44-B9E5-9A914FE9419A}" xr6:coauthVersionLast="47" xr6:coauthVersionMax="47" xr10:uidLastSave="{00000000-0000-0000-0000-000000000000}"/>
  <bookViews>
    <workbookView xWindow="-45100" yWindow="4560" windowWidth="43300" windowHeight="22720" firstSheet="1" activeTab="3" xr2:uid="{00000000-000D-0000-FFFF-FFFF00000000}"/>
  </bookViews>
  <sheets>
    <sheet name="Introduction" sheetId="16" r:id="rId1"/>
    <sheet name="CentralLineMethodTable" sheetId="3" r:id="rId2"/>
    <sheet name="home_catergory" sheetId="4" state="hidden" r:id="rId3"/>
    <sheet name="BoQ" sheetId="2" r:id="rId4"/>
    <sheet name="flat1919to1944" sheetId="8" r:id="rId5"/>
    <sheet name="flat1945to1964" sheetId="5" r:id="rId6"/>
    <sheet name="flat1965to1980" sheetId="6" r:id="rId7"/>
    <sheet name="flatpost1980" sheetId="7" r:id="rId8"/>
    <sheet name="house1919to1944" sheetId="14" r:id="rId9"/>
    <sheet name="house1945to1964" sheetId="11" r:id="rId10"/>
    <sheet name="house1965to1980" sheetId="12" r:id="rId11"/>
    <sheet name="housepost1980" sheetId="15" r:id="rId12"/>
    <sheet name="bungalow1945to1964" sheetId="17" r:id="rId13"/>
    <sheet name="bungalow1965to1980" sheetId="18" r:id="rId14"/>
    <sheet name="bungalowpost1980" sheetId="19" r:id="rId15"/>
  </sheets>
  <externalReferences>
    <externalReference r:id="rId16"/>
  </externalReferences>
  <definedNames>
    <definedName name="_xlnm._FilterDatabase" localSheetId="3" hidden="1">BoQ!$A$2:$AB$234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39" i="15" l="1"/>
  <c r="L16" i="15" s="1"/>
  <c r="H33" i="15"/>
  <c r="G16" i="15"/>
  <c r="H16" i="15" s="1"/>
  <c r="G15" i="15"/>
  <c r="H15" i="15" s="1"/>
  <c r="L6" i="15"/>
  <c r="H5" i="15" s="1"/>
  <c r="H39" i="19"/>
  <c r="L16" i="19" s="1"/>
  <c r="H33" i="19"/>
  <c r="H20" i="19"/>
  <c r="L17" i="19" s="1"/>
  <c r="H16" i="19"/>
  <c r="H15" i="19"/>
  <c r="L6" i="19"/>
  <c r="H30" i="19" s="1"/>
  <c r="H5" i="19"/>
  <c r="H44" i="19" s="1"/>
  <c r="L11" i="19" s="1"/>
  <c r="H20" i="18"/>
  <c r="L17" i="18" s="1"/>
  <c r="H16" i="18"/>
  <c r="H15" i="18"/>
  <c r="L6" i="18"/>
  <c r="H10" i="18" s="1"/>
  <c r="H5" i="18"/>
  <c r="H44" i="18" s="1"/>
  <c r="L4" i="18"/>
  <c r="H39" i="18" s="1"/>
  <c r="L16" i="18" s="1"/>
  <c r="H39" i="17"/>
  <c r="L16" i="17" s="1"/>
  <c r="H33" i="17"/>
  <c r="H20" i="17"/>
  <c r="L17" i="17" s="1"/>
  <c r="H16" i="17"/>
  <c r="H15" i="17"/>
  <c r="L6" i="17"/>
  <c r="H11" i="17" s="1"/>
  <c r="H5" i="17"/>
  <c r="H44" i="17" s="1"/>
  <c r="H44" i="15" l="1"/>
  <c r="L13" i="15"/>
  <c r="H42" i="15"/>
  <c r="L10" i="15" s="1"/>
  <c r="H20" i="15"/>
  <c r="L17" i="15" s="1"/>
  <c r="H9" i="15"/>
  <c r="H10" i="15"/>
  <c r="H27" i="15"/>
  <c r="L15" i="15" s="1"/>
  <c r="H30" i="15"/>
  <c r="H11" i="15"/>
  <c r="H27" i="19"/>
  <c r="L15" i="19" s="1"/>
  <c r="H10" i="19"/>
  <c r="H11" i="19"/>
  <c r="H42" i="19"/>
  <c r="L10" i="19" s="1"/>
  <c r="L13" i="19"/>
  <c r="H9" i="19"/>
  <c r="H11" i="18"/>
  <c r="H42" i="18"/>
  <c r="L10" i="18" s="1"/>
  <c r="H27" i="18"/>
  <c r="L15" i="18" s="1"/>
  <c r="H9" i="18"/>
  <c r="H30" i="18"/>
  <c r="L11" i="18" s="1"/>
  <c r="H33" i="18"/>
  <c r="L13" i="18" s="1"/>
  <c r="H9" i="17"/>
  <c r="H30" i="17"/>
  <c r="L11" i="17" s="1"/>
  <c r="H42" i="17"/>
  <c r="L10" i="17" s="1"/>
  <c r="L13" i="17"/>
  <c r="H27" i="17"/>
  <c r="L15" i="17" s="1"/>
  <c r="H10" i="17"/>
  <c r="H23" i="15" l="1"/>
  <c r="L12" i="15" s="1"/>
  <c r="L14" i="15"/>
  <c r="L11" i="15"/>
  <c r="L14" i="19"/>
  <c r="H23" i="19"/>
  <c r="L12" i="19" s="1"/>
  <c r="L14" i="18"/>
  <c r="H23" i="18"/>
  <c r="L12" i="18" s="1"/>
  <c r="L14" i="17"/>
  <c r="H23" i="17"/>
  <c r="L12" i="17"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H54" i="3"/>
  <c r="AB231" i="2" l="1" a="1"/>
  <c r="AB231" i="2" s="1"/>
  <c r="AA231" i="2" a="1"/>
  <c r="AA231" i="2" s="1"/>
  <c r="Z231" i="2" a="1"/>
  <c r="Z231" i="2" s="1"/>
  <c r="AC231" i="2" a="1"/>
  <c r="AC231" i="2" s="1"/>
  <c r="Y231" i="2" a="1"/>
  <c r="Y231" i="2" s="1"/>
  <c r="X231" i="2" a="1"/>
  <c r="X231" i="2" s="1"/>
  <c r="V231" i="2" a="1"/>
  <c r="V231" i="2" s="1"/>
  <c r="T231" i="2" a="1"/>
  <c r="T231" i="2" s="1"/>
  <c r="R231" i="2" a="1"/>
  <c r="R231" i="2" s="1"/>
  <c r="N231" i="2" a="1"/>
  <c r="N231" i="2" s="1"/>
  <c r="J231" i="2" a="1"/>
  <c r="J231" i="2" s="1"/>
  <c r="P231" i="2" a="1"/>
  <c r="P231" i="2" s="1"/>
  <c r="L231" i="2" a="1"/>
  <c r="L231" i="2" s="1"/>
  <c r="AA175" i="2" a="1"/>
  <c r="AA175" i="2" s="1"/>
  <c r="Z175" i="2" a="1"/>
  <c r="Z175" i="2" s="1"/>
  <c r="Y175" i="2" a="1"/>
  <c r="Y175" i="2" s="1"/>
  <c r="AB175" i="2" a="1"/>
  <c r="AB175" i="2" s="1"/>
  <c r="AC175" i="2" a="1"/>
  <c r="AC175" i="2" s="1"/>
  <c r="X175" i="2" a="1"/>
  <c r="X175" i="2" s="1"/>
  <c r="V175" i="2" a="1"/>
  <c r="V175" i="2" s="1"/>
  <c r="T175" i="2" a="1"/>
  <c r="T175" i="2" s="1"/>
  <c r="R175" i="2" a="1"/>
  <c r="R175" i="2" s="1"/>
  <c r="P175" i="2" a="1"/>
  <c r="P175" i="2" s="1"/>
  <c r="J175" i="2" a="1"/>
  <c r="J175" i="2" s="1"/>
  <c r="N175" i="2" a="1"/>
  <c r="N175" i="2" s="1"/>
  <c r="L175" i="2" a="1"/>
  <c r="L175" i="2" s="1"/>
  <c r="AA127" i="2" a="1"/>
  <c r="AA127" i="2" s="1"/>
  <c r="Z127" i="2" a="1"/>
  <c r="Z127" i="2" s="1"/>
  <c r="Y127" i="2" a="1"/>
  <c r="Y127" i="2" s="1"/>
  <c r="AC127" i="2" a="1"/>
  <c r="AC127" i="2" s="1"/>
  <c r="AB127" i="2" a="1"/>
  <c r="AB127" i="2" s="1"/>
  <c r="X127" i="2" a="1"/>
  <c r="X127" i="2" s="1"/>
  <c r="V127" i="2" a="1"/>
  <c r="V127" i="2" s="1"/>
  <c r="T127" i="2" a="1"/>
  <c r="T127" i="2" s="1"/>
  <c r="R127" i="2" a="1"/>
  <c r="R127" i="2" s="1"/>
  <c r="P127" i="2" a="1"/>
  <c r="P127" i="2" s="1"/>
  <c r="L127" i="2" a="1"/>
  <c r="L127" i="2" s="1"/>
  <c r="N127" i="2" a="1"/>
  <c r="N127" i="2" s="1"/>
  <c r="J127" i="2" a="1"/>
  <c r="J127" i="2" s="1"/>
  <c r="AA79" i="2" a="1"/>
  <c r="AA79" i="2" s="1"/>
  <c r="Z79" i="2" a="1"/>
  <c r="Z79" i="2" s="1"/>
  <c r="Y79" i="2" a="1"/>
  <c r="Y79" i="2" s="1"/>
  <c r="AB79" i="2" a="1"/>
  <c r="AB79" i="2" s="1"/>
  <c r="X79" i="2" a="1"/>
  <c r="X79" i="2" s="1"/>
  <c r="V79" i="2" a="1"/>
  <c r="V79" i="2" s="1"/>
  <c r="AC79" i="2" a="1"/>
  <c r="AC79" i="2" s="1"/>
  <c r="T79" i="2" a="1"/>
  <c r="T79" i="2" s="1"/>
  <c r="R79" i="2" a="1"/>
  <c r="R79" i="2" s="1"/>
  <c r="P79" i="2" a="1"/>
  <c r="P79" i="2" s="1"/>
  <c r="L79" i="2" a="1"/>
  <c r="L79" i="2" s="1"/>
  <c r="N79" i="2" a="1"/>
  <c r="N79" i="2" s="1"/>
  <c r="J79" i="2" a="1"/>
  <c r="J79" i="2" s="1"/>
  <c r="AC23" i="2" a="1"/>
  <c r="AC23" i="2" s="1"/>
  <c r="AA23" i="2" a="1"/>
  <c r="AA23" i="2" s="1"/>
  <c r="Z23" i="2" a="1"/>
  <c r="Z23" i="2" s="1"/>
  <c r="AB23" i="2" a="1"/>
  <c r="AB23" i="2" s="1"/>
  <c r="X23" i="2" a="1"/>
  <c r="X23" i="2" s="1"/>
  <c r="V23" i="2" a="1"/>
  <c r="V23" i="2" s="1"/>
  <c r="T23" i="2" a="1"/>
  <c r="T23" i="2" s="1"/>
  <c r="Y23" i="2" a="1"/>
  <c r="Y23" i="2" s="1"/>
  <c r="R23" i="2" a="1"/>
  <c r="R23" i="2" s="1"/>
  <c r="P23" i="2" a="1"/>
  <c r="P23" i="2" s="1"/>
  <c r="N23" i="2" a="1"/>
  <c r="N23" i="2" s="1"/>
  <c r="J23" i="2" a="1"/>
  <c r="J23" i="2" s="1"/>
  <c r="L23" i="2" a="1"/>
  <c r="L23" i="2" s="1"/>
  <c r="Y230" i="2" a="1"/>
  <c r="Y230" i="2" s="1"/>
  <c r="AC230" i="2" a="1"/>
  <c r="AC230" i="2" s="1"/>
  <c r="AB230" i="2" a="1"/>
  <c r="AB230" i="2" s="1"/>
  <c r="Z230" i="2" a="1"/>
  <c r="Z230" i="2" s="1"/>
  <c r="AA230" i="2" a="1"/>
  <c r="AA230" i="2" s="1"/>
  <c r="X230" i="2" a="1"/>
  <c r="X230" i="2" s="1"/>
  <c r="V230" i="2" a="1"/>
  <c r="V230" i="2" s="1"/>
  <c r="P230" i="2" a="1"/>
  <c r="P230" i="2" s="1"/>
  <c r="R230" i="2" a="1"/>
  <c r="R230" i="2" s="1"/>
  <c r="T230" i="2" a="1"/>
  <c r="T230" i="2" s="1"/>
  <c r="J230" i="2" a="1"/>
  <c r="J230" i="2" s="1"/>
  <c r="L230" i="2" a="1"/>
  <c r="L230" i="2" s="1"/>
  <c r="N230" i="2" a="1"/>
  <c r="N230" i="2" s="1"/>
  <c r="Y222" i="2" a="1"/>
  <c r="Y222" i="2" s="1"/>
  <c r="Z222" i="2" a="1"/>
  <c r="Z222" i="2" s="1"/>
  <c r="AA222" i="2" a="1"/>
  <c r="AA222" i="2" s="1"/>
  <c r="AB222" i="2" a="1"/>
  <c r="AB222" i="2" s="1"/>
  <c r="AC222" i="2" a="1"/>
  <c r="AC222" i="2" s="1"/>
  <c r="V222" i="2" a="1"/>
  <c r="V222" i="2" s="1"/>
  <c r="X222" i="2" a="1"/>
  <c r="X222" i="2" s="1"/>
  <c r="R222" i="2" a="1"/>
  <c r="R222" i="2" s="1"/>
  <c r="J222" i="2" a="1"/>
  <c r="J222" i="2" s="1"/>
  <c r="N222" i="2" a="1"/>
  <c r="N222" i="2" s="1"/>
  <c r="P222" i="2" a="1"/>
  <c r="P222" i="2" s="1"/>
  <c r="T222" i="2" a="1"/>
  <c r="T222" i="2" s="1"/>
  <c r="L222" i="2" a="1"/>
  <c r="L222" i="2" s="1"/>
  <c r="Y206" i="2" a="1"/>
  <c r="Y206" i="2" s="1"/>
  <c r="AC206" i="2" a="1"/>
  <c r="AC206" i="2" s="1"/>
  <c r="AB206" i="2" a="1"/>
  <c r="AB206" i="2" s="1"/>
  <c r="AA206" i="2" a="1"/>
  <c r="AA206" i="2" s="1"/>
  <c r="X206" i="2" a="1"/>
  <c r="X206" i="2" s="1"/>
  <c r="Z206" i="2" a="1"/>
  <c r="Z206" i="2" s="1"/>
  <c r="V206" i="2" a="1"/>
  <c r="V206" i="2" s="1"/>
  <c r="T206" i="2" a="1"/>
  <c r="T206" i="2" s="1"/>
  <c r="P206" i="2" a="1"/>
  <c r="P206" i="2" s="1"/>
  <c r="L206" i="2" a="1"/>
  <c r="L206" i="2" s="1"/>
  <c r="J206" i="2" a="1"/>
  <c r="J206" i="2" s="1"/>
  <c r="R206" i="2" a="1"/>
  <c r="R206" i="2" s="1"/>
  <c r="N206" i="2" a="1"/>
  <c r="N206" i="2" s="1"/>
  <c r="Y198" i="2" a="1"/>
  <c r="Y198" i="2" s="1"/>
  <c r="AC198" i="2" a="1"/>
  <c r="AC198" i="2" s="1"/>
  <c r="AB198" i="2" a="1"/>
  <c r="AB198" i="2" s="1"/>
  <c r="V198" i="2" a="1"/>
  <c r="V198" i="2" s="1"/>
  <c r="Z198" i="2" a="1"/>
  <c r="Z198" i="2" s="1"/>
  <c r="X198" i="2" a="1"/>
  <c r="X198" i="2" s="1"/>
  <c r="AA198" i="2" a="1"/>
  <c r="AA198" i="2" s="1"/>
  <c r="R198" i="2" a="1"/>
  <c r="R198" i="2" s="1"/>
  <c r="T198" i="2" a="1"/>
  <c r="T198" i="2" s="1"/>
  <c r="P198" i="2" a="1"/>
  <c r="P198" i="2" s="1"/>
  <c r="L198" i="2" a="1"/>
  <c r="L198" i="2" s="1"/>
  <c r="N198" i="2" a="1"/>
  <c r="N198" i="2" s="1"/>
  <c r="J198" i="2" a="1"/>
  <c r="J198" i="2" s="1"/>
  <c r="Y190" i="2" a="1"/>
  <c r="Y190" i="2" s="1"/>
  <c r="AB190" i="2" a="1"/>
  <c r="AB190" i="2" s="1"/>
  <c r="AA190" i="2" a="1"/>
  <c r="AA190" i="2" s="1"/>
  <c r="X190" i="2" a="1"/>
  <c r="X190" i="2" s="1"/>
  <c r="V190" i="2" a="1"/>
  <c r="V190" i="2" s="1"/>
  <c r="Z190" i="2" a="1"/>
  <c r="Z190" i="2" s="1"/>
  <c r="AC190" i="2" a="1"/>
  <c r="AC190" i="2" s="1"/>
  <c r="R190" i="2" a="1"/>
  <c r="R190" i="2" s="1"/>
  <c r="P190" i="2" a="1"/>
  <c r="P190" i="2" s="1"/>
  <c r="N190" i="2" a="1"/>
  <c r="N190" i="2" s="1"/>
  <c r="T190" i="2" a="1"/>
  <c r="T190" i="2" s="1"/>
  <c r="L190" i="2" a="1"/>
  <c r="L190" i="2" s="1"/>
  <c r="J190" i="2" a="1"/>
  <c r="J190" i="2" s="1"/>
  <c r="Y174" i="2" a="1"/>
  <c r="Y174" i="2" s="1"/>
  <c r="AC174" i="2" a="1"/>
  <c r="AC174" i="2" s="1"/>
  <c r="AB174" i="2" a="1"/>
  <c r="AB174" i="2" s="1"/>
  <c r="X174" i="2" a="1"/>
  <c r="X174" i="2" s="1"/>
  <c r="AA174" i="2" a="1"/>
  <c r="AA174" i="2" s="1"/>
  <c r="T174" i="2" a="1"/>
  <c r="T174" i="2" s="1"/>
  <c r="Z174" i="2" a="1"/>
  <c r="Z174" i="2" s="1"/>
  <c r="P174" i="2" a="1"/>
  <c r="P174" i="2" s="1"/>
  <c r="L174" i="2" a="1"/>
  <c r="L174" i="2" s="1"/>
  <c r="N174" i="2" a="1"/>
  <c r="N174" i="2" s="1"/>
  <c r="V174" i="2" a="1"/>
  <c r="V174" i="2" s="1"/>
  <c r="R174" i="2" a="1"/>
  <c r="R174" i="2" s="1"/>
  <c r="J174" i="2" a="1"/>
  <c r="J174" i="2" s="1"/>
  <c r="Y150" i="2" a="1"/>
  <c r="Y150" i="2" s="1"/>
  <c r="AB150" i="2" a="1"/>
  <c r="AB150" i="2" s="1"/>
  <c r="AC150" i="2" a="1"/>
  <c r="AC150" i="2" s="1"/>
  <c r="AA150" i="2" a="1"/>
  <c r="AA150" i="2" s="1"/>
  <c r="X150" i="2" a="1"/>
  <c r="X150" i="2" s="1"/>
  <c r="V150" i="2" a="1"/>
  <c r="V150" i="2" s="1"/>
  <c r="Z150" i="2" a="1"/>
  <c r="Z150" i="2" s="1"/>
  <c r="P150" i="2" a="1"/>
  <c r="P150" i="2" s="1"/>
  <c r="L150" i="2" a="1"/>
  <c r="L150" i="2" s="1"/>
  <c r="R150" i="2" a="1"/>
  <c r="R150" i="2" s="1"/>
  <c r="J150" i="2" a="1"/>
  <c r="J150" i="2" s="1"/>
  <c r="N150" i="2" a="1"/>
  <c r="N150" i="2" s="1"/>
  <c r="T150" i="2" a="1"/>
  <c r="T150" i="2" s="1"/>
  <c r="Y134" i="2" a="1"/>
  <c r="Y134" i="2" s="1"/>
  <c r="AC134" i="2" a="1"/>
  <c r="AC134" i="2" s="1"/>
  <c r="AB134" i="2" a="1"/>
  <c r="AB134" i="2" s="1"/>
  <c r="X134" i="2" a="1"/>
  <c r="X134" i="2" s="1"/>
  <c r="V134" i="2" a="1"/>
  <c r="V134" i="2" s="1"/>
  <c r="AA134" i="2" a="1"/>
  <c r="AA134" i="2" s="1"/>
  <c r="Z134" i="2" a="1"/>
  <c r="Z134" i="2" s="1"/>
  <c r="R134" i="2" a="1"/>
  <c r="R134" i="2" s="1"/>
  <c r="P134" i="2" a="1"/>
  <c r="P134" i="2" s="1"/>
  <c r="T134" i="2" a="1"/>
  <c r="T134" i="2" s="1"/>
  <c r="L134" i="2" a="1"/>
  <c r="L134" i="2" s="1"/>
  <c r="N134" i="2" a="1"/>
  <c r="N134" i="2" s="1"/>
  <c r="J134" i="2" a="1"/>
  <c r="J134" i="2" s="1"/>
  <c r="Y126" i="2" a="1"/>
  <c r="Y126" i="2" s="1"/>
  <c r="AB126" i="2" a="1"/>
  <c r="AB126" i="2" s="1"/>
  <c r="Z126" i="2" a="1"/>
  <c r="Z126" i="2" s="1"/>
  <c r="AA126" i="2" a="1"/>
  <c r="AA126" i="2" s="1"/>
  <c r="AC126" i="2" a="1"/>
  <c r="AC126" i="2" s="1"/>
  <c r="X126" i="2" a="1"/>
  <c r="X126" i="2" s="1"/>
  <c r="V126" i="2" a="1"/>
  <c r="V126" i="2" s="1"/>
  <c r="R126" i="2" a="1"/>
  <c r="R126" i="2" s="1"/>
  <c r="P126" i="2" a="1"/>
  <c r="P126" i="2" s="1"/>
  <c r="T126" i="2" a="1"/>
  <c r="T126" i="2" s="1"/>
  <c r="N126" i="2" a="1"/>
  <c r="N126" i="2" s="1"/>
  <c r="J126" i="2" a="1"/>
  <c r="J126" i="2" s="1"/>
  <c r="L126" i="2" a="1"/>
  <c r="L126" i="2" s="1"/>
  <c r="Y110" i="2" a="1"/>
  <c r="Y110" i="2" s="1"/>
  <c r="AB110" i="2" a="1"/>
  <c r="AB110" i="2" s="1"/>
  <c r="AC110" i="2" a="1"/>
  <c r="AC110" i="2" s="1"/>
  <c r="X110" i="2" a="1"/>
  <c r="X110" i="2" s="1"/>
  <c r="Z110" i="2" a="1"/>
  <c r="Z110" i="2" s="1"/>
  <c r="AA110" i="2" a="1"/>
  <c r="AA110" i="2" s="1"/>
  <c r="V110" i="2" a="1"/>
  <c r="V110" i="2" s="1"/>
  <c r="T110" i="2" a="1"/>
  <c r="T110" i="2" s="1"/>
  <c r="N110" i="2" a="1"/>
  <c r="N110" i="2" s="1"/>
  <c r="R110" i="2" a="1"/>
  <c r="R110" i="2" s="1"/>
  <c r="L110" i="2" a="1"/>
  <c r="L110" i="2" s="1"/>
  <c r="P110" i="2" a="1"/>
  <c r="P110" i="2" s="1"/>
  <c r="J110" i="2" a="1"/>
  <c r="J110" i="2" s="1"/>
  <c r="Y94" i="2" a="1"/>
  <c r="Y94" i="2" s="1"/>
  <c r="AB94" i="2" a="1"/>
  <c r="AB94" i="2" s="1"/>
  <c r="Z94" i="2" a="1"/>
  <c r="Z94" i="2" s="1"/>
  <c r="AA94" i="2" a="1"/>
  <c r="AA94" i="2" s="1"/>
  <c r="X94" i="2" a="1"/>
  <c r="X94" i="2" s="1"/>
  <c r="V94" i="2" a="1"/>
  <c r="V94" i="2" s="1"/>
  <c r="AC94" i="2" a="1"/>
  <c r="AC94" i="2" s="1"/>
  <c r="P94" i="2" a="1"/>
  <c r="P94" i="2" s="1"/>
  <c r="R94" i="2" a="1"/>
  <c r="R94" i="2" s="1"/>
  <c r="J94" i="2" a="1"/>
  <c r="J94" i="2" s="1"/>
  <c r="T94" i="2" a="1"/>
  <c r="T94" i="2" s="1"/>
  <c r="N94" i="2" a="1"/>
  <c r="N94" i="2" s="1"/>
  <c r="L94" i="2" a="1"/>
  <c r="L94" i="2" s="1"/>
  <c r="Y78" i="2" a="1"/>
  <c r="Y78" i="2" s="1"/>
  <c r="AB78" i="2" a="1"/>
  <c r="AB78" i="2" s="1"/>
  <c r="AC78" i="2" a="1"/>
  <c r="AC78" i="2" s="1"/>
  <c r="Z78" i="2" a="1"/>
  <c r="Z78" i="2" s="1"/>
  <c r="X78" i="2" a="1"/>
  <c r="X78" i="2" s="1"/>
  <c r="AA78" i="2" a="1"/>
  <c r="AA78" i="2" s="1"/>
  <c r="V78" i="2" a="1"/>
  <c r="V78" i="2" s="1"/>
  <c r="N78" i="2" a="1"/>
  <c r="N78" i="2" s="1"/>
  <c r="T78" i="2" a="1"/>
  <c r="T78" i="2" s="1"/>
  <c r="P78" i="2" a="1"/>
  <c r="P78" i="2" s="1"/>
  <c r="L78" i="2" a="1"/>
  <c r="L78" i="2" s="1"/>
  <c r="J78" i="2" a="1"/>
  <c r="J78" i="2" s="1"/>
  <c r="R78" i="2" a="1"/>
  <c r="R78" i="2" s="1"/>
  <c r="Y70" i="2" a="1"/>
  <c r="Y70" i="2" s="1"/>
  <c r="AC70" i="2" a="1"/>
  <c r="AC70" i="2" s="1"/>
  <c r="AB70" i="2" a="1"/>
  <c r="AB70" i="2" s="1"/>
  <c r="X70" i="2" a="1"/>
  <c r="X70" i="2" s="1"/>
  <c r="V70" i="2" a="1"/>
  <c r="V70" i="2" s="1"/>
  <c r="Z70" i="2" a="1"/>
  <c r="Z70" i="2" s="1"/>
  <c r="R70" i="2" a="1"/>
  <c r="R70" i="2" s="1"/>
  <c r="AA70" i="2" a="1"/>
  <c r="AA70" i="2" s="1"/>
  <c r="T70" i="2" a="1"/>
  <c r="T70" i="2" s="1"/>
  <c r="N70" i="2" a="1"/>
  <c r="N70" i="2" s="1"/>
  <c r="L70" i="2" a="1"/>
  <c r="L70" i="2" s="1"/>
  <c r="P70" i="2" a="1"/>
  <c r="P70" i="2" s="1"/>
  <c r="J70" i="2" a="1"/>
  <c r="J70" i="2" s="1"/>
  <c r="AC62" i="2" a="1"/>
  <c r="AC62" i="2" s="1"/>
  <c r="Y62" i="2" a="1"/>
  <c r="Y62" i="2" s="1"/>
  <c r="AB62" i="2" a="1"/>
  <c r="AB62" i="2" s="1"/>
  <c r="Z62" i="2" a="1"/>
  <c r="Z62" i="2" s="1"/>
  <c r="AA62" i="2" a="1"/>
  <c r="AA62" i="2" s="1"/>
  <c r="X62" i="2" a="1"/>
  <c r="X62" i="2" s="1"/>
  <c r="V62" i="2" a="1"/>
  <c r="V62" i="2" s="1"/>
  <c r="P62" i="2" a="1"/>
  <c r="P62" i="2" s="1"/>
  <c r="T62" i="2" a="1"/>
  <c r="T62" i="2" s="1"/>
  <c r="R62" i="2" a="1"/>
  <c r="R62" i="2" s="1"/>
  <c r="N62" i="2" a="1"/>
  <c r="N62" i="2" s="1"/>
  <c r="J62" i="2" a="1"/>
  <c r="J62" i="2" s="1"/>
  <c r="L62" i="2" a="1"/>
  <c r="L62" i="2" s="1"/>
  <c r="AC46" i="2" a="1"/>
  <c r="AC46" i="2" s="1"/>
  <c r="Y46" i="2" a="1"/>
  <c r="Y46" i="2" s="1"/>
  <c r="AB46" i="2" a="1"/>
  <c r="AB46" i="2" s="1"/>
  <c r="Z46" i="2" a="1"/>
  <c r="Z46" i="2" s="1"/>
  <c r="X46" i="2" a="1"/>
  <c r="X46" i="2" s="1"/>
  <c r="AA46" i="2" a="1"/>
  <c r="AA46" i="2" s="1"/>
  <c r="V46" i="2" a="1"/>
  <c r="V46" i="2" s="1"/>
  <c r="T46" i="2" a="1"/>
  <c r="T46" i="2" s="1"/>
  <c r="J46" i="2" a="1"/>
  <c r="J46" i="2" s="1"/>
  <c r="P46" i="2" a="1"/>
  <c r="P46" i="2" s="1"/>
  <c r="L46" i="2" a="1"/>
  <c r="L46" i="2" s="1"/>
  <c r="N46" i="2" a="1"/>
  <c r="N46" i="2" s="1"/>
  <c r="R46" i="2" a="1"/>
  <c r="R46" i="2" s="1"/>
  <c r="AC38" i="2" a="1"/>
  <c r="AC38" i="2" s="1"/>
  <c r="Y38" i="2" a="1"/>
  <c r="Y38" i="2" s="1"/>
  <c r="AB38" i="2" a="1"/>
  <c r="AB38" i="2" s="1"/>
  <c r="X38" i="2" a="1"/>
  <c r="X38" i="2" s="1"/>
  <c r="Z38" i="2" a="1"/>
  <c r="Z38" i="2" s="1"/>
  <c r="V38" i="2" a="1"/>
  <c r="V38" i="2" s="1"/>
  <c r="AA38" i="2" a="1"/>
  <c r="AA38" i="2" s="1"/>
  <c r="T38" i="2" a="1"/>
  <c r="T38" i="2" s="1"/>
  <c r="R38" i="2" a="1"/>
  <c r="R38" i="2" s="1"/>
  <c r="N38" i="2" a="1"/>
  <c r="N38" i="2" s="1"/>
  <c r="P38" i="2" a="1"/>
  <c r="P38" i="2" s="1"/>
  <c r="J38" i="2" a="1"/>
  <c r="J38" i="2" s="1"/>
  <c r="L38" i="2" a="1"/>
  <c r="L38" i="2" s="1"/>
  <c r="AC30" i="2" a="1"/>
  <c r="AC30" i="2" s="1"/>
  <c r="Y30" i="2" a="1"/>
  <c r="Y30" i="2" s="1"/>
  <c r="AB30" i="2" a="1"/>
  <c r="AB30" i="2" s="1"/>
  <c r="AA30" i="2" a="1"/>
  <c r="AA30" i="2" s="1"/>
  <c r="X30" i="2" a="1"/>
  <c r="X30" i="2" s="1"/>
  <c r="T30" i="2" a="1"/>
  <c r="T30" i="2" s="1"/>
  <c r="V30" i="2" a="1"/>
  <c r="V30" i="2" s="1"/>
  <c r="Z30" i="2" a="1"/>
  <c r="Z30" i="2" s="1"/>
  <c r="P30" i="2" a="1"/>
  <c r="P30" i="2" s="1"/>
  <c r="R30" i="2" a="1"/>
  <c r="R30" i="2" s="1"/>
  <c r="N30" i="2" a="1"/>
  <c r="N30" i="2" s="1"/>
  <c r="J30" i="2" a="1"/>
  <c r="J30" i="2" s="1"/>
  <c r="L30" i="2" a="1"/>
  <c r="L30" i="2" s="1"/>
  <c r="AC14" i="2" a="1"/>
  <c r="AC14" i="2" s="1"/>
  <c r="Y14" i="2" a="1"/>
  <c r="Y14" i="2" s="1"/>
  <c r="AB14" i="2" a="1"/>
  <c r="AB14" i="2" s="1"/>
  <c r="Z14" i="2" a="1"/>
  <c r="Z14" i="2" s="1"/>
  <c r="X14" i="2" a="1"/>
  <c r="X14" i="2" s="1"/>
  <c r="AA14" i="2" a="1"/>
  <c r="AA14" i="2" s="1"/>
  <c r="V14" i="2" a="1"/>
  <c r="V14" i="2" s="1"/>
  <c r="N14" i="2" a="1"/>
  <c r="N14" i="2" s="1"/>
  <c r="T14" i="2" a="1"/>
  <c r="T14" i="2" s="1"/>
  <c r="J14" i="2" a="1"/>
  <c r="J14" i="2" s="1"/>
  <c r="R14" i="2" a="1"/>
  <c r="R14" i="2" s="1"/>
  <c r="P14" i="2" a="1"/>
  <c r="P14" i="2" s="1"/>
  <c r="L14" i="2" a="1"/>
  <c r="L14" i="2" s="1"/>
  <c r="AC6" i="2" a="1"/>
  <c r="AC6" i="2" s="1"/>
  <c r="Y6" i="2" a="1"/>
  <c r="Y6" i="2" s="1"/>
  <c r="AB6" i="2" a="1"/>
  <c r="AB6" i="2" s="1"/>
  <c r="X6" i="2" a="1"/>
  <c r="X6" i="2" s="1"/>
  <c r="V6" i="2" a="1"/>
  <c r="V6" i="2" s="1"/>
  <c r="AA6" i="2" a="1"/>
  <c r="AA6" i="2" s="1"/>
  <c r="Z6" i="2" a="1"/>
  <c r="Z6" i="2" s="1"/>
  <c r="T6" i="2" a="1"/>
  <c r="T6" i="2" s="1"/>
  <c r="R6" i="2" a="1"/>
  <c r="R6" i="2" s="1"/>
  <c r="N6" i="2" a="1"/>
  <c r="N6" i="2" s="1"/>
  <c r="P6" i="2" a="1"/>
  <c r="P6" i="2" s="1"/>
  <c r="J6" i="2" a="1"/>
  <c r="J6" i="2" s="1"/>
  <c r="L6" i="2" a="1"/>
  <c r="L6" i="2" s="1"/>
  <c r="Y228" i="2" a="1"/>
  <c r="Y228" i="2" s="1"/>
  <c r="AC228" i="2" a="1"/>
  <c r="AC228" i="2" s="1"/>
  <c r="AA228" i="2" a="1"/>
  <c r="AA228" i="2" s="1"/>
  <c r="AB228" i="2" a="1"/>
  <c r="AB228" i="2" s="1"/>
  <c r="Z228" i="2" a="1"/>
  <c r="Z228" i="2" s="1"/>
  <c r="X228" i="2" a="1"/>
  <c r="X228" i="2" s="1"/>
  <c r="P228" i="2" a="1"/>
  <c r="P228" i="2" s="1"/>
  <c r="T228" i="2" a="1"/>
  <c r="T228" i="2" s="1"/>
  <c r="V228" i="2" a="1"/>
  <c r="V228" i="2" s="1"/>
  <c r="N228" i="2" a="1"/>
  <c r="N228" i="2" s="1"/>
  <c r="L228" i="2" a="1"/>
  <c r="L228" i="2" s="1"/>
  <c r="R228" i="2" a="1"/>
  <c r="R228" i="2" s="1"/>
  <c r="J228" i="2" a="1"/>
  <c r="J228" i="2" s="1"/>
  <c r="Y220" i="2" a="1"/>
  <c r="Y220" i="2" s="1"/>
  <c r="AC220" i="2" a="1"/>
  <c r="AC220" i="2" s="1"/>
  <c r="AA220" i="2" a="1"/>
  <c r="AA220" i="2" s="1"/>
  <c r="AB220" i="2" a="1"/>
  <c r="AB220" i="2" s="1"/>
  <c r="Z220" i="2" a="1"/>
  <c r="Z220" i="2" s="1"/>
  <c r="X220" i="2" a="1"/>
  <c r="X220" i="2" s="1"/>
  <c r="V220" i="2" a="1"/>
  <c r="V220" i="2" s="1"/>
  <c r="R220" i="2" a="1"/>
  <c r="R220" i="2" s="1"/>
  <c r="T220" i="2" a="1"/>
  <c r="T220" i="2" s="1"/>
  <c r="N220" i="2" a="1"/>
  <c r="N220" i="2" s="1"/>
  <c r="L220" i="2" a="1"/>
  <c r="L220" i="2" s="1"/>
  <c r="J220" i="2" a="1"/>
  <c r="J220" i="2" s="1"/>
  <c r="P220" i="2" a="1"/>
  <c r="P220" i="2" s="1"/>
  <c r="Y212" i="2" a="1"/>
  <c r="Y212" i="2" s="1"/>
  <c r="AB212" i="2" a="1"/>
  <c r="AB212" i="2" s="1"/>
  <c r="AA212" i="2" a="1"/>
  <c r="AA212" i="2" s="1"/>
  <c r="AC212" i="2" a="1"/>
  <c r="AC212" i="2" s="1"/>
  <c r="Z212" i="2" a="1"/>
  <c r="Z212" i="2" s="1"/>
  <c r="X212" i="2" a="1"/>
  <c r="X212" i="2" s="1"/>
  <c r="V212" i="2" a="1"/>
  <c r="V212" i="2" s="1"/>
  <c r="P212" i="2" a="1"/>
  <c r="P212" i="2" s="1"/>
  <c r="R212" i="2" a="1"/>
  <c r="R212" i="2" s="1"/>
  <c r="N212" i="2" a="1"/>
  <c r="N212" i="2" s="1"/>
  <c r="L212" i="2" a="1"/>
  <c r="L212" i="2" s="1"/>
  <c r="J212" i="2" a="1"/>
  <c r="J212" i="2" s="1"/>
  <c r="T212" i="2" a="1"/>
  <c r="T212" i="2" s="1"/>
  <c r="Y204" i="2" a="1"/>
  <c r="Y204" i="2" s="1"/>
  <c r="AC204" i="2" a="1"/>
  <c r="AC204" i="2" s="1"/>
  <c r="AA204" i="2" a="1"/>
  <c r="AA204" i="2" s="1"/>
  <c r="Z204" i="2" a="1"/>
  <c r="Z204" i="2" s="1"/>
  <c r="AB204" i="2" a="1"/>
  <c r="AB204" i="2" s="1"/>
  <c r="V204" i="2" a="1"/>
  <c r="V204" i="2" s="1"/>
  <c r="X204" i="2" a="1"/>
  <c r="X204" i="2" s="1"/>
  <c r="N204" i="2" a="1"/>
  <c r="N204" i="2" s="1"/>
  <c r="L204" i="2" a="1"/>
  <c r="L204" i="2" s="1"/>
  <c r="J204" i="2" a="1"/>
  <c r="J204" i="2" s="1"/>
  <c r="T204" i="2" a="1"/>
  <c r="T204" i="2" s="1"/>
  <c r="R204" i="2" a="1"/>
  <c r="R204" i="2" s="1"/>
  <c r="P204" i="2" a="1"/>
  <c r="P204" i="2" s="1"/>
  <c r="Y196" i="2" a="1"/>
  <c r="Y196" i="2" s="1"/>
  <c r="AB196" i="2" a="1"/>
  <c r="AB196" i="2" s="1"/>
  <c r="AC196" i="2" a="1"/>
  <c r="AC196" i="2" s="1"/>
  <c r="AA196" i="2" a="1"/>
  <c r="AA196" i="2" s="1"/>
  <c r="V196" i="2" a="1"/>
  <c r="V196" i="2" s="1"/>
  <c r="Z196" i="2" a="1"/>
  <c r="Z196" i="2" s="1"/>
  <c r="P196" i="2" a="1"/>
  <c r="P196" i="2" s="1"/>
  <c r="X196" i="2" a="1"/>
  <c r="X196" i="2" s="1"/>
  <c r="T196" i="2" a="1"/>
  <c r="T196" i="2" s="1"/>
  <c r="N196" i="2" a="1"/>
  <c r="N196" i="2" s="1"/>
  <c r="L196" i="2" a="1"/>
  <c r="L196" i="2" s="1"/>
  <c r="J196" i="2" a="1"/>
  <c r="J196" i="2" s="1"/>
  <c r="R196" i="2" a="1"/>
  <c r="R196" i="2" s="1"/>
  <c r="Y188" i="2" a="1"/>
  <c r="Y188" i="2" s="1"/>
  <c r="AC188" i="2" a="1"/>
  <c r="AC188" i="2" s="1"/>
  <c r="AB188" i="2" a="1"/>
  <c r="AB188" i="2" s="1"/>
  <c r="AA188" i="2" a="1"/>
  <c r="AA188" i="2" s="1"/>
  <c r="X188" i="2" a="1"/>
  <c r="X188" i="2" s="1"/>
  <c r="V188" i="2" a="1"/>
  <c r="V188" i="2" s="1"/>
  <c r="Z188" i="2" a="1"/>
  <c r="Z188" i="2" s="1"/>
  <c r="R188" i="2" a="1"/>
  <c r="R188" i="2" s="1"/>
  <c r="P188" i="2" a="1"/>
  <c r="P188" i="2" s="1"/>
  <c r="T188" i="2" a="1"/>
  <c r="T188" i="2" s="1"/>
  <c r="N188" i="2" a="1"/>
  <c r="N188" i="2" s="1"/>
  <c r="L188" i="2" a="1"/>
  <c r="L188" i="2" s="1"/>
  <c r="J188" i="2" a="1"/>
  <c r="J188" i="2" s="1"/>
  <c r="Y180" i="2" a="1"/>
  <c r="Y180" i="2" s="1"/>
  <c r="AB180" i="2" a="1"/>
  <c r="AB180" i="2" s="1"/>
  <c r="AA180" i="2" a="1"/>
  <c r="AA180" i="2" s="1"/>
  <c r="V180" i="2" a="1"/>
  <c r="V180" i="2" s="1"/>
  <c r="AC180" i="2" a="1"/>
  <c r="AC180" i="2" s="1"/>
  <c r="Z180" i="2" a="1"/>
  <c r="Z180" i="2" s="1"/>
  <c r="X180" i="2" a="1"/>
  <c r="X180" i="2" s="1"/>
  <c r="P180" i="2" a="1"/>
  <c r="P180" i="2" s="1"/>
  <c r="R180" i="2" a="1"/>
  <c r="R180" i="2" s="1"/>
  <c r="N180" i="2" a="1"/>
  <c r="N180" i="2" s="1"/>
  <c r="L180" i="2" a="1"/>
  <c r="L180" i="2" s="1"/>
  <c r="T180" i="2" a="1"/>
  <c r="T180" i="2" s="1"/>
  <c r="J180" i="2" a="1"/>
  <c r="J180" i="2" s="1"/>
  <c r="Y172" i="2" a="1"/>
  <c r="Y172" i="2" s="1"/>
  <c r="AB172" i="2" a="1"/>
  <c r="AB172" i="2" s="1"/>
  <c r="AC172" i="2" a="1"/>
  <c r="AC172" i="2" s="1"/>
  <c r="AA172" i="2" a="1"/>
  <c r="AA172" i="2" s="1"/>
  <c r="Z172" i="2" a="1"/>
  <c r="Z172" i="2" s="1"/>
  <c r="X172" i="2" a="1"/>
  <c r="X172" i="2" s="1"/>
  <c r="V172" i="2" a="1"/>
  <c r="V172" i="2" s="1"/>
  <c r="P172" i="2" a="1"/>
  <c r="P172" i="2" s="1"/>
  <c r="N172" i="2" a="1"/>
  <c r="N172" i="2" s="1"/>
  <c r="L172" i="2" a="1"/>
  <c r="L172" i="2" s="1"/>
  <c r="T172" i="2" a="1"/>
  <c r="T172" i="2" s="1"/>
  <c r="R172" i="2" a="1"/>
  <c r="R172" i="2" s="1"/>
  <c r="J172" i="2" a="1"/>
  <c r="J172" i="2" s="1"/>
  <c r="Y164" i="2" a="1"/>
  <c r="Y164" i="2" s="1"/>
  <c r="AB164" i="2" a="1"/>
  <c r="AB164" i="2" s="1"/>
  <c r="AC164" i="2" a="1"/>
  <c r="AC164" i="2" s="1"/>
  <c r="AA164" i="2" a="1"/>
  <c r="AA164" i="2" s="1"/>
  <c r="Z164" i="2" a="1"/>
  <c r="Z164" i="2" s="1"/>
  <c r="V164" i="2" a="1"/>
  <c r="V164" i="2" s="1"/>
  <c r="P164" i="2" a="1"/>
  <c r="P164" i="2" s="1"/>
  <c r="T164" i="2" a="1"/>
  <c r="T164" i="2" s="1"/>
  <c r="X164" i="2" a="1"/>
  <c r="X164" i="2" s="1"/>
  <c r="N164" i="2" a="1"/>
  <c r="N164" i="2" s="1"/>
  <c r="L164" i="2" a="1"/>
  <c r="L164" i="2" s="1"/>
  <c r="R164" i="2" a="1"/>
  <c r="R164" i="2" s="1"/>
  <c r="J164" i="2" a="1"/>
  <c r="J164" i="2" s="1"/>
  <c r="Y156" i="2" a="1"/>
  <c r="Y156" i="2" s="1"/>
  <c r="AC156" i="2" a="1"/>
  <c r="AC156" i="2" s="1"/>
  <c r="AB156" i="2" a="1"/>
  <c r="AB156" i="2" s="1"/>
  <c r="AA156" i="2" a="1"/>
  <c r="AA156" i="2" s="1"/>
  <c r="Z156" i="2" a="1"/>
  <c r="Z156" i="2" s="1"/>
  <c r="X156" i="2" a="1"/>
  <c r="X156" i="2" s="1"/>
  <c r="R156" i="2" a="1"/>
  <c r="R156" i="2" s="1"/>
  <c r="V156" i="2" a="1"/>
  <c r="V156" i="2" s="1"/>
  <c r="T156" i="2" a="1"/>
  <c r="T156" i="2" s="1"/>
  <c r="N156" i="2" a="1"/>
  <c r="N156" i="2" s="1"/>
  <c r="L156" i="2" a="1"/>
  <c r="L156" i="2" s="1"/>
  <c r="P156" i="2" a="1"/>
  <c r="P156" i="2" s="1"/>
  <c r="J156" i="2" a="1"/>
  <c r="J156" i="2" s="1"/>
  <c r="Y148" i="2" a="1"/>
  <c r="Y148" i="2" s="1"/>
  <c r="AB148" i="2" a="1"/>
  <c r="AB148" i="2" s="1"/>
  <c r="AA148" i="2" a="1"/>
  <c r="AA148" i="2" s="1"/>
  <c r="Z148" i="2" a="1"/>
  <c r="Z148" i="2" s="1"/>
  <c r="AC148" i="2" a="1"/>
  <c r="AC148" i="2" s="1"/>
  <c r="V148" i="2" a="1"/>
  <c r="V148" i="2" s="1"/>
  <c r="X148" i="2" a="1"/>
  <c r="X148" i="2" s="1"/>
  <c r="P148" i="2" a="1"/>
  <c r="P148" i="2" s="1"/>
  <c r="R148" i="2" a="1"/>
  <c r="R148" i="2" s="1"/>
  <c r="N148" i="2" a="1"/>
  <c r="N148" i="2" s="1"/>
  <c r="L148" i="2" a="1"/>
  <c r="L148" i="2" s="1"/>
  <c r="J148" i="2" a="1"/>
  <c r="J148" i="2" s="1"/>
  <c r="T148" i="2" a="1"/>
  <c r="T148" i="2" s="1"/>
  <c r="Y140" i="2" a="1"/>
  <c r="Y140" i="2" s="1"/>
  <c r="AC140" i="2" a="1"/>
  <c r="AC140" i="2" s="1"/>
  <c r="AA140" i="2" a="1"/>
  <c r="AA140" i="2" s="1"/>
  <c r="Z140" i="2" a="1"/>
  <c r="Z140" i="2" s="1"/>
  <c r="AB140" i="2" a="1"/>
  <c r="AB140" i="2" s="1"/>
  <c r="X140" i="2" a="1"/>
  <c r="X140" i="2" s="1"/>
  <c r="V140" i="2" a="1"/>
  <c r="V140" i="2" s="1"/>
  <c r="N140" i="2" a="1"/>
  <c r="N140" i="2" s="1"/>
  <c r="L140" i="2" a="1"/>
  <c r="L140" i="2" s="1"/>
  <c r="R140" i="2" a="1"/>
  <c r="R140" i="2" s="1"/>
  <c r="J140" i="2" a="1"/>
  <c r="J140" i="2" s="1"/>
  <c r="T140" i="2" a="1"/>
  <c r="T140" i="2" s="1"/>
  <c r="P140" i="2" a="1"/>
  <c r="P140" i="2" s="1"/>
  <c r="Y132" i="2" a="1"/>
  <c r="Y132" i="2" s="1"/>
  <c r="AB132" i="2" a="1"/>
  <c r="AB132" i="2" s="1"/>
  <c r="AC132" i="2" a="1"/>
  <c r="AC132" i="2" s="1"/>
  <c r="AA132" i="2" a="1"/>
  <c r="AA132" i="2" s="1"/>
  <c r="Z132" i="2" a="1"/>
  <c r="Z132" i="2" s="1"/>
  <c r="V132" i="2" a="1"/>
  <c r="V132" i="2" s="1"/>
  <c r="P132" i="2" a="1"/>
  <c r="P132" i="2" s="1"/>
  <c r="T132" i="2" a="1"/>
  <c r="T132" i="2" s="1"/>
  <c r="N132" i="2" a="1"/>
  <c r="N132" i="2" s="1"/>
  <c r="L132" i="2" a="1"/>
  <c r="L132" i="2" s="1"/>
  <c r="X132" i="2" a="1"/>
  <c r="X132" i="2" s="1"/>
  <c r="J132" i="2" a="1"/>
  <c r="J132" i="2" s="1"/>
  <c r="R132" i="2" a="1"/>
  <c r="R132" i="2" s="1"/>
  <c r="Y124" i="2" a="1"/>
  <c r="Y124" i="2" s="1"/>
  <c r="AC124" i="2" a="1"/>
  <c r="AC124" i="2" s="1"/>
  <c r="AB124" i="2" a="1"/>
  <c r="AB124" i="2" s="1"/>
  <c r="Z124" i="2" a="1"/>
  <c r="Z124" i="2" s="1"/>
  <c r="AA124" i="2" a="1"/>
  <c r="AA124" i="2" s="1"/>
  <c r="X124" i="2" a="1"/>
  <c r="X124" i="2" s="1"/>
  <c r="V124" i="2" a="1"/>
  <c r="V124" i="2" s="1"/>
  <c r="N124" i="2" a="1"/>
  <c r="N124" i="2" s="1"/>
  <c r="R124" i="2" a="1"/>
  <c r="R124" i="2" s="1"/>
  <c r="P124" i="2" a="1"/>
  <c r="P124" i="2" s="1"/>
  <c r="T124" i="2" a="1"/>
  <c r="T124" i="2" s="1"/>
  <c r="L124" i="2" a="1"/>
  <c r="L124" i="2" s="1"/>
  <c r="J124" i="2" a="1"/>
  <c r="J124" i="2" s="1"/>
  <c r="Y116" i="2" a="1"/>
  <c r="Y116" i="2" s="1"/>
  <c r="AC116" i="2" a="1"/>
  <c r="AC116" i="2" s="1"/>
  <c r="AA116" i="2" a="1"/>
  <c r="AA116" i="2" s="1"/>
  <c r="V116" i="2" a="1"/>
  <c r="V116" i="2" s="1"/>
  <c r="AB116" i="2" a="1"/>
  <c r="AB116" i="2" s="1"/>
  <c r="Z116" i="2" a="1"/>
  <c r="Z116" i="2" s="1"/>
  <c r="X116" i="2" a="1"/>
  <c r="X116" i="2" s="1"/>
  <c r="P116" i="2" a="1"/>
  <c r="P116" i="2" s="1"/>
  <c r="R116" i="2" a="1"/>
  <c r="R116" i="2" s="1"/>
  <c r="L116" i="2" a="1"/>
  <c r="L116" i="2" s="1"/>
  <c r="T116" i="2" a="1"/>
  <c r="T116" i="2" s="1"/>
  <c r="N116" i="2" a="1"/>
  <c r="N116" i="2" s="1"/>
  <c r="J116" i="2" a="1"/>
  <c r="J116" i="2" s="1"/>
  <c r="Y108" i="2" a="1"/>
  <c r="Y108" i="2" s="1"/>
  <c r="AB108" i="2" a="1"/>
  <c r="AB108" i="2" s="1"/>
  <c r="AC108" i="2" a="1"/>
  <c r="AC108" i="2" s="1"/>
  <c r="AA108" i="2" a="1"/>
  <c r="AA108" i="2" s="1"/>
  <c r="Z108" i="2" a="1"/>
  <c r="Z108" i="2" s="1"/>
  <c r="X108" i="2" a="1"/>
  <c r="X108" i="2" s="1"/>
  <c r="V108" i="2" a="1"/>
  <c r="V108" i="2" s="1"/>
  <c r="P108" i="2" a="1"/>
  <c r="P108" i="2" s="1"/>
  <c r="L108" i="2" a="1"/>
  <c r="L108" i="2" s="1"/>
  <c r="R108" i="2" a="1"/>
  <c r="R108" i="2" s="1"/>
  <c r="N108" i="2" a="1"/>
  <c r="N108" i="2" s="1"/>
  <c r="J108" i="2" a="1"/>
  <c r="J108" i="2" s="1"/>
  <c r="T108" i="2" a="1"/>
  <c r="T108" i="2" s="1"/>
  <c r="Y100" i="2" a="1"/>
  <c r="Y100" i="2" s="1"/>
  <c r="AB100" i="2" a="1"/>
  <c r="AB100" i="2" s="1"/>
  <c r="AC100" i="2" a="1"/>
  <c r="AC100" i="2" s="1"/>
  <c r="AA100" i="2" a="1"/>
  <c r="AA100" i="2" s="1"/>
  <c r="Z100" i="2" a="1"/>
  <c r="Z100" i="2" s="1"/>
  <c r="V100" i="2" a="1"/>
  <c r="V100" i="2" s="1"/>
  <c r="T100" i="2" a="1"/>
  <c r="T100" i="2" s="1"/>
  <c r="L100" i="2" a="1"/>
  <c r="L100" i="2" s="1"/>
  <c r="R100" i="2" a="1"/>
  <c r="R100" i="2" s="1"/>
  <c r="N100" i="2" a="1"/>
  <c r="N100" i="2" s="1"/>
  <c r="P100" i="2" a="1"/>
  <c r="P100" i="2" s="1"/>
  <c r="X100" i="2" a="1"/>
  <c r="X100" i="2" s="1"/>
  <c r="J100" i="2" a="1"/>
  <c r="J100" i="2" s="1"/>
  <c r="Y92" i="2" a="1"/>
  <c r="Y92" i="2" s="1"/>
  <c r="AC92" i="2" a="1"/>
  <c r="AC92" i="2" s="1"/>
  <c r="AB92" i="2" a="1"/>
  <c r="AB92" i="2" s="1"/>
  <c r="AA92" i="2" a="1"/>
  <c r="AA92" i="2" s="1"/>
  <c r="Z92" i="2" a="1"/>
  <c r="Z92" i="2" s="1"/>
  <c r="X92" i="2" a="1"/>
  <c r="X92" i="2" s="1"/>
  <c r="R92" i="2" a="1"/>
  <c r="R92" i="2" s="1"/>
  <c r="T92" i="2" a="1"/>
  <c r="T92" i="2" s="1"/>
  <c r="L92" i="2" a="1"/>
  <c r="L92" i="2" s="1"/>
  <c r="J92" i="2" a="1"/>
  <c r="J92" i="2" s="1"/>
  <c r="V92" i="2" a="1"/>
  <c r="V92" i="2" s="1"/>
  <c r="N92" i="2" a="1"/>
  <c r="N92" i="2" s="1"/>
  <c r="P92" i="2" a="1"/>
  <c r="P92" i="2" s="1"/>
  <c r="Y84" i="2" a="1"/>
  <c r="Y84" i="2" s="1"/>
  <c r="AB84" i="2" a="1"/>
  <c r="AB84" i="2" s="1"/>
  <c r="AA84" i="2" a="1"/>
  <c r="AA84" i="2" s="1"/>
  <c r="AC84" i="2" a="1"/>
  <c r="AC84" i="2" s="1"/>
  <c r="Z84" i="2" a="1"/>
  <c r="Z84" i="2" s="1"/>
  <c r="V84" i="2" a="1"/>
  <c r="V84" i="2" s="1"/>
  <c r="T84" i="2" a="1"/>
  <c r="T84" i="2" s="1"/>
  <c r="X84" i="2" a="1"/>
  <c r="X84" i="2" s="1"/>
  <c r="P84" i="2" a="1"/>
  <c r="P84" i="2" s="1"/>
  <c r="R84" i="2" a="1"/>
  <c r="R84" i="2" s="1"/>
  <c r="L84" i="2" a="1"/>
  <c r="L84" i="2" s="1"/>
  <c r="J84" i="2" a="1"/>
  <c r="J84" i="2" s="1"/>
  <c r="N84" i="2" a="1"/>
  <c r="N84" i="2" s="1"/>
  <c r="Y76" i="2" a="1"/>
  <c r="Y76" i="2" s="1"/>
  <c r="AC76" i="2" a="1"/>
  <c r="AC76" i="2" s="1"/>
  <c r="AA76" i="2" a="1"/>
  <c r="AA76" i="2" s="1"/>
  <c r="Z76" i="2" a="1"/>
  <c r="Z76" i="2" s="1"/>
  <c r="AB76" i="2" a="1"/>
  <c r="AB76" i="2" s="1"/>
  <c r="X76" i="2" a="1"/>
  <c r="X76" i="2" s="1"/>
  <c r="T76" i="2" a="1"/>
  <c r="T76" i="2" s="1"/>
  <c r="V76" i="2" a="1"/>
  <c r="V76" i="2" s="1"/>
  <c r="P76" i="2" a="1"/>
  <c r="P76" i="2" s="1"/>
  <c r="L76" i="2" a="1"/>
  <c r="L76" i="2" s="1"/>
  <c r="J76" i="2" a="1"/>
  <c r="J76" i="2" s="1"/>
  <c r="R76" i="2" a="1"/>
  <c r="R76" i="2" s="1"/>
  <c r="N76" i="2" a="1"/>
  <c r="N76" i="2" s="1"/>
  <c r="Y68" i="2" a="1"/>
  <c r="Y68" i="2" s="1"/>
  <c r="AB68" i="2" a="1"/>
  <c r="AB68" i="2" s="1"/>
  <c r="AC68" i="2" a="1"/>
  <c r="AC68" i="2" s="1"/>
  <c r="AA68" i="2" a="1"/>
  <c r="AA68" i="2" s="1"/>
  <c r="T68" i="2" a="1"/>
  <c r="T68" i="2" s="1"/>
  <c r="Z68" i="2" a="1"/>
  <c r="Z68" i="2" s="1"/>
  <c r="V68" i="2" a="1"/>
  <c r="V68" i="2" s="1"/>
  <c r="X68" i="2" a="1"/>
  <c r="X68" i="2" s="1"/>
  <c r="N68" i="2" a="1"/>
  <c r="N68" i="2" s="1"/>
  <c r="L68" i="2" a="1"/>
  <c r="L68" i="2" s="1"/>
  <c r="R68" i="2" a="1"/>
  <c r="R68" i="2" s="1"/>
  <c r="J68" i="2" a="1"/>
  <c r="J68" i="2" s="1"/>
  <c r="P68" i="2" a="1"/>
  <c r="P68" i="2" s="1"/>
  <c r="Y60" i="2" a="1"/>
  <c r="Y60" i="2" s="1"/>
  <c r="AB60" i="2" a="1"/>
  <c r="AB60" i="2" s="1"/>
  <c r="Z60" i="2" a="1"/>
  <c r="Z60" i="2" s="1"/>
  <c r="AA60" i="2" a="1"/>
  <c r="AA60" i="2" s="1"/>
  <c r="T60" i="2" a="1"/>
  <c r="T60" i="2" s="1"/>
  <c r="AC60" i="2" a="1"/>
  <c r="AC60" i="2" s="1"/>
  <c r="X60" i="2" a="1"/>
  <c r="X60" i="2" s="1"/>
  <c r="V60" i="2" a="1"/>
  <c r="V60" i="2" s="1"/>
  <c r="N60" i="2" a="1"/>
  <c r="N60" i="2" s="1"/>
  <c r="R60" i="2" a="1"/>
  <c r="R60" i="2" s="1"/>
  <c r="L60" i="2" a="1"/>
  <c r="L60" i="2" s="1"/>
  <c r="J60" i="2" a="1"/>
  <c r="J60" i="2" s="1"/>
  <c r="P60" i="2" a="1"/>
  <c r="P60" i="2" s="1"/>
  <c r="Y52" i="2" a="1"/>
  <c r="Y52" i="2" s="1"/>
  <c r="AC52" i="2" a="1"/>
  <c r="AC52" i="2" s="1"/>
  <c r="AB52" i="2" a="1"/>
  <c r="AB52" i="2" s="1"/>
  <c r="Z52" i="2" a="1"/>
  <c r="Z52" i="2" s="1"/>
  <c r="AA52" i="2" a="1"/>
  <c r="AA52" i="2" s="1"/>
  <c r="V52" i="2" a="1"/>
  <c r="V52" i="2" s="1"/>
  <c r="T52" i="2" a="1"/>
  <c r="T52" i="2" s="1"/>
  <c r="X52" i="2" a="1"/>
  <c r="X52" i="2" s="1"/>
  <c r="P52" i="2" a="1"/>
  <c r="P52" i="2" s="1"/>
  <c r="R52" i="2" a="1"/>
  <c r="R52" i="2" s="1"/>
  <c r="L52" i="2" a="1"/>
  <c r="L52" i="2" s="1"/>
  <c r="J52" i="2" a="1"/>
  <c r="J52" i="2" s="1"/>
  <c r="N52" i="2" a="1"/>
  <c r="N52" i="2" s="1"/>
  <c r="Y44" i="2" a="1"/>
  <c r="Y44" i="2" s="1"/>
  <c r="AC44" i="2" a="1"/>
  <c r="AC44" i="2" s="1"/>
  <c r="AA44" i="2" a="1"/>
  <c r="AA44" i="2" s="1"/>
  <c r="Z44" i="2" a="1"/>
  <c r="Z44" i="2" s="1"/>
  <c r="X44" i="2" a="1"/>
  <c r="X44" i="2" s="1"/>
  <c r="V44" i="2" a="1"/>
  <c r="V44" i="2" s="1"/>
  <c r="T44" i="2" a="1"/>
  <c r="T44" i="2" s="1"/>
  <c r="AB44" i="2" a="1"/>
  <c r="AB44" i="2" s="1"/>
  <c r="N44" i="2" a="1"/>
  <c r="N44" i="2" s="1"/>
  <c r="P44" i="2" a="1"/>
  <c r="P44" i="2" s="1"/>
  <c r="L44" i="2" a="1"/>
  <c r="L44" i="2" s="1"/>
  <c r="J44" i="2" a="1"/>
  <c r="J44" i="2" s="1"/>
  <c r="R44" i="2" a="1"/>
  <c r="R44" i="2" s="1"/>
  <c r="Y36" i="2" a="1"/>
  <c r="Y36" i="2" s="1"/>
  <c r="AC36" i="2" a="1"/>
  <c r="AC36" i="2" s="1"/>
  <c r="AB36" i="2" a="1"/>
  <c r="AB36" i="2" s="1"/>
  <c r="Z36" i="2" a="1"/>
  <c r="Z36" i="2" s="1"/>
  <c r="AA36" i="2" a="1"/>
  <c r="AA36" i="2" s="1"/>
  <c r="T36" i="2" a="1"/>
  <c r="T36" i="2" s="1"/>
  <c r="V36" i="2" a="1"/>
  <c r="V36" i="2" s="1"/>
  <c r="X36" i="2" a="1"/>
  <c r="X36" i="2" s="1"/>
  <c r="L36" i="2" a="1"/>
  <c r="L36" i="2" s="1"/>
  <c r="J36" i="2" a="1"/>
  <c r="J36" i="2" s="1"/>
  <c r="P36" i="2" a="1"/>
  <c r="P36" i="2" s="1"/>
  <c r="N36" i="2" a="1"/>
  <c r="N36" i="2" s="1"/>
  <c r="R36" i="2" a="1"/>
  <c r="R36" i="2" s="1"/>
  <c r="Y28" i="2" a="1"/>
  <c r="Y28" i="2" s="1"/>
  <c r="AB28" i="2" a="1"/>
  <c r="AB28" i="2" s="1"/>
  <c r="Z28" i="2" a="1"/>
  <c r="Z28" i="2" s="1"/>
  <c r="AA28" i="2" a="1"/>
  <c r="AA28" i="2" s="1"/>
  <c r="AC28" i="2" a="1"/>
  <c r="AC28" i="2" s="1"/>
  <c r="X28" i="2" a="1"/>
  <c r="X28" i="2" s="1"/>
  <c r="T28" i="2" a="1"/>
  <c r="T28" i="2" s="1"/>
  <c r="N28" i="2" a="1"/>
  <c r="N28" i="2" s="1"/>
  <c r="R28" i="2" a="1"/>
  <c r="R28" i="2" s="1"/>
  <c r="L28" i="2" a="1"/>
  <c r="L28" i="2" s="1"/>
  <c r="J28" i="2" a="1"/>
  <c r="J28" i="2" s="1"/>
  <c r="V28" i="2" a="1"/>
  <c r="V28" i="2" s="1"/>
  <c r="P28" i="2" a="1"/>
  <c r="P28" i="2" s="1"/>
  <c r="Y20" i="2" a="1"/>
  <c r="Y20" i="2" s="1"/>
  <c r="AC20" i="2" a="1"/>
  <c r="AC20" i="2" s="1"/>
  <c r="AB20" i="2" a="1"/>
  <c r="AB20" i="2" s="1"/>
  <c r="Z20" i="2" a="1"/>
  <c r="Z20" i="2" s="1"/>
  <c r="AA20" i="2" a="1"/>
  <c r="AA20" i="2" s="1"/>
  <c r="V20" i="2" a="1"/>
  <c r="V20" i="2" s="1"/>
  <c r="X20" i="2" a="1"/>
  <c r="X20" i="2" s="1"/>
  <c r="T20" i="2" a="1"/>
  <c r="T20" i="2" s="1"/>
  <c r="P20" i="2" a="1"/>
  <c r="P20" i="2" s="1"/>
  <c r="N20" i="2" a="1"/>
  <c r="N20" i="2" s="1"/>
  <c r="R20" i="2" a="1"/>
  <c r="R20" i="2" s="1"/>
  <c r="L20" i="2" a="1"/>
  <c r="L20" i="2" s="1"/>
  <c r="J20" i="2" a="1"/>
  <c r="J20" i="2" s="1"/>
  <c r="Y12" i="2" a="1"/>
  <c r="Y12" i="2" s="1"/>
  <c r="AC12" i="2" a="1"/>
  <c r="AC12" i="2" s="1"/>
  <c r="AA12" i="2" a="1"/>
  <c r="AA12" i="2" s="1"/>
  <c r="AB12" i="2" a="1"/>
  <c r="AB12" i="2" s="1"/>
  <c r="Z12" i="2" a="1"/>
  <c r="Z12" i="2" s="1"/>
  <c r="T12" i="2" a="1"/>
  <c r="T12" i="2" s="1"/>
  <c r="X12" i="2" a="1"/>
  <c r="X12" i="2" s="1"/>
  <c r="V12" i="2" a="1"/>
  <c r="V12" i="2" s="1"/>
  <c r="P12" i="2" a="1"/>
  <c r="P12" i="2" s="1"/>
  <c r="L12" i="2" a="1"/>
  <c r="L12" i="2" s="1"/>
  <c r="J12" i="2" a="1"/>
  <c r="J12" i="2" s="1"/>
  <c r="R12" i="2" a="1"/>
  <c r="R12" i="2" s="1"/>
  <c r="N12" i="2" a="1"/>
  <c r="N12" i="2" s="1"/>
  <c r="Y4" i="2" a="1"/>
  <c r="Y4" i="2" s="1"/>
  <c r="AC4" i="2" a="1"/>
  <c r="AC4" i="2" s="1"/>
  <c r="AB4" i="2" a="1"/>
  <c r="AB4" i="2" s="1"/>
  <c r="Z4" i="2" a="1"/>
  <c r="Z4" i="2" s="1"/>
  <c r="AA4" i="2" a="1"/>
  <c r="AA4" i="2" s="1"/>
  <c r="V4" i="2" a="1"/>
  <c r="V4" i="2" s="1"/>
  <c r="T4" i="2" a="1"/>
  <c r="T4" i="2" s="1"/>
  <c r="N4" i="2" a="1"/>
  <c r="N4" i="2" s="1"/>
  <c r="L4" i="2" a="1"/>
  <c r="L4" i="2" s="1"/>
  <c r="J4" i="2" a="1"/>
  <c r="J4" i="2" s="1"/>
  <c r="X4" i="2" a="1"/>
  <c r="X4" i="2" s="1"/>
  <c r="P4" i="2" a="1"/>
  <c r="P4" i="2" s="1"/>
  <c r="R4" i="2" a="1"/>
  <c r="R4" i="2" s="1"/>
  <c r="AA199" i="2" a="1"/>
  <c r="AA199" i="2" s="1"/>
  <c r="Z199" i="2" a="1"/>
  <c r="Z199" i="2" s="1"/>
  <c r="AC199" i="2" a="1"/>
  <c r="AC199" i="2" s="1"/>
  <c r="Y199" i="2" a="1"/>
  <c r="Y199" i="2" s="1"/>
  <c r="AB199" i="2" a="1"/>
  <c r="AB199" i="2" s="1"/>
  <c r="X199" i="2" a="1"/>
  <c r="X199" i="2" s="1"/>
  <c r="V199" i="2" a="1"/>
  <c r="V199" i="2" s="1"/>
  <c r="T199" i="2" a="1"/>
  <c r="T199" i="2" s="1"/>
  <c r="R199" i="2" a="1"/>
  <c r="R199" i="2" s="1"/>
  <c r="P199" i="2" a="1"/>
  <c r="P199" i="2" s="1"/>
  <c r="N199" i="2" a="1"/>
  <c r="N199" i="2" s="1"/>
  <c r="L199" i="2" a="1"/>
  <c r="L199" i="2" s="1"/>
  <c r="J199" i="2" a="1"/>
  <c r="J199" i="2" s="1"/>
  <c r="AA151" i="2" a="1"/>
  <c r="AA151" i="2" s="1"/>
  <c r="Z151" i="2" a="1"/>
  <c r="Z151" i="2" s="1"/>
  <c r="AB151" i="2" a="1"/>
  <c r="AB151" i="2" s="1"/>
  <c r="AC151" i="2" a="1"/>
  <c r="AC151" i="2" s="1"/>
  <c r="X151" i="2" a="1"/>
  <c r="X151" i="2" s="1"/>
  <c r="V151" i="2" a="1"/>
  <c r="V151" i="2" s="1"/>
  <c r="Y151" i="2" a="1"/>
  <c r="Y151" i="2" s="1"/>
  <c r="T151" i="2" a="1"/>
  <c r="T151" i="2" s="1"/>
  <c r="R151" i="2" a="1"/>
  <c r="R151" i="2" s="1"/>
  <c r="P151" i="2" a="1"/>
  <c r="P151" i="2" s="1"/>
  <c r="L151" i="2" a="1"/>
  <c r="L151" i="2" s="1"/>
  <c r="J151" i="2" a="1"/>
  <c r="J151" i="2" s="1"/>
  <c r="N151" i="2" a="1"/>
  <c r="N151" i="2" s="1"/>
  <c r="AA103" i="2" a="1"/>
  <c r="AA103" i="2" s="1"/>
  <c r="Z103" i="2" a="1"/>
  <c r="Z103" i="2" s="1"/>
  <c r="AC103" i="2" a="1"/>
  <c r="AC103" i="2" s="1"/>
  <c r="Y103" i="2" a="1"/>
  <c r="Y103" i="2" s="1"/>
  <c r="X103" i="2" a="1"/>
  <c r="X103" i="2" s="1"/>
  <c r="V103" i="2" a="1"/>
  <c r="V103" i="2" s="1"/>
  <c r="AB103" i="2" a="1"/>
  <c r="AB103" i="2" s="1"/>
  <c r="T103" i="2" a="1"/>
  <c r="T103" i="2" s="1"/>
  <c r="R103" i="2" a="1"/>
  <c r="R103" i="2" s="1"/>
  <c r="P103" i="2" a="1"/>
  <c r="P103" i="2" s="1"/>
  <c r="J103" i="2" a="1"/>
  <c r="J103" i="2" s="1"/>
  <c r="N103" i="2" a="1"/>
  <c r="N103" i="2" s="1"/>
  <c r="L103" i="2" a="1"/>
  <c r="L103" i="2" s="1"/>
  <c r="AC47" i="2" a="1"/>
  <c r="AC47" i="2" s="1"/>
  <c r="AA47" i="2" a="1"/>
  <c r="AA47" i="2" s="1"/>
  <c r="Z47" i="2" a="1"/>
  <c r="Z47" i="2" s="1"/>
  <c r="Y47" i="2" a="1"/>
  <c r="Y47" i="2" s="1"/>
  <c r="AB47" i="2" a="1"/>
  <c r="AB47" i="2" s="1"/>
  <c r="X47" i="2" a="1"/>
  <c r="X47" i="2" s="1"/>
  <c r="V47" i="2" a="1"/>
  <c r="V47" i="2" s="1"/>
  <c r="T47" i="2" a="1"/>
  <c r="T47" i="2" s="1"/>
  <c r="R47" i="2" a="1"/>
  <c r="R47" i="2" s="1"/>
  <c r="P47" i="2" a="1"/>
  <c r="P47" i="2" s="1"/>
  <c r="J47" i="2" a="1"/>
  <c r="J47" i="2" s="1"/>
  <c r="L47" i="2" a="1"/>
  <c r="L47" i="2" s="1"/>
  <c r="N47" i="2" a="1"/>
  <c r="N47" i="2" s="1"/>
  <c r="AC211" i="2" a="1"/>
  <c r="AC211" i="2" s="1"/>
  <c r="Y211" i="2" a="1"/>
  <c r="Y211" i="2" s="1"/>
  <c r="AB211" i="2" a="1"/>
  <c r="AB211" i="2" s="1"/>
  <c r="AA211" i="2" a="1"/>
  <c r="AA211" i="2" s="1"/>
  <c r="X211" i="2" a="1"/>
  <c r="X211" i="2" s="1"/>
  <c r="T211" i="2" a="1"/>
  <c r="T211" i="2" s="1"/>
  <c r="Z211" i="2" a="1"/>
  <c r="Z211" i="2" s="1"/>
  <c r="R211" i="2" a="1"/>
  <c r="R211" i="2" s="1"/>
  <c r="L211" i="2" a="1"/>
  <c r="L211" i="2" s="1"/>
  <c r="J211" i="2" a="1"/>
  <c r="J211" i="2" s="1"/>
  <c r="V211" i="2" a="1"/>
  <c r="V211" i="2" s="1"/>
  <c r="N211" i="2" a="1"/>
  <c r="N211" i="2" s="1"/>
  <c r="P211" i="2" a="1"/>
  <c r="P211" i="2" s="1"/>
  <c r="AC179" i="2" a="1"/>
  <c r="AC179" i="2" s="1"/>
  <c r="Y179" i="2" a="1"/>
  <c r="Y179" i="2" s="1"/>
  <c r="AB179" i="2" a="1"/>
  <c r="AB179" i="2" s="1"/>
  <c r="AA179" i="2" a="1"/>
  <c r="AA179" i="2" s="1"/>
  <c r="Z179" i="2" a="1"/>
  <c r="Z179" i="2" s="1"/>
  <c r="X179" i="2" a="1"/>
  <c r="X179" i="2" s="1"/>
  <c r="V179" i="2" a="1"/>
  <c r="V179" i="2" s="1"/>
  <c r="T179" i="2" a="1"/>
  <c r="T179" i="2" s="1"/>
  <c r="P179" i="2" a="1"/>
  <c r="P179" i="2" s="1"/>
  <c r="R179" i="2" a="1"/>
  <c r="R179" i="2" s="1"/>
  <c r="L179" i="2" a="1"/>
  <c r="L179" i="2" s="1"/>
  <c r="N179" i="2" a="1"/>
  <c r="N179" i="2" s="1"/>
  <c r="J179" i="2" a="1"/>
  <c r="J179" i="2" s="1"/>
  <c r="AC147" i="2" a="1"/>
  <c r="AC147" i="2" s="1"/>
  <c r="AB147" i="2" a="1"/>
  <c r="AB147" i="2" s="1"/>
  <c r="Y147" i="2" a="1"/>
  <c r="Y147" i="2" s="1"/>
  <c r="AA147" i="2" a="1"/>
  <c r="AA147" i="2" s="1"/>
  <c r="Z147" i="2" a="1"/>
  <c r="Z147" i="2" s="1"/>
  <c r="X147" i="2" a="1"/>
  <c r="X147" i="2" s="1"/>
  <c r="T147" i="2" a="1"/>
  <c r="T147" i="2" s="1"/>
  <c r="V147" i="2" a="1"/>
  <c r="V147" i="2" s="1"/>
  <c r="R147" i="2" a="1"/>
  <c r="R147" i="2" s="1"/>
  <c r="L147" i="2" a="1"/>
  <c r="L147" i="2" s="1"/>
  <c r="J147" i="2" a="1"/>
  <c r="J147" i="2" s="1"/>
  <c r="N147" i="2" a="1"/>
  <c r="N147" i="2" s="1"/>
  <c r="P147" i="2" a="1"/>
  <c r="P147" i="2" s="1"/>
  <c r="Y123" i="2" a="1"/>
  <c r="Y123" i="2" s="1"/>
  <c r="AB123" i="2" a="1"/>
  <c r="AB123" i="2" s="1"/>
  <c r="AC123" i="2" a="1"/>
  <c r="AC123" i="2" s="1"/>
  <c r="X123" i="2" a="1"/>
  <c r="X123" i="2" s="1"/>
  <c r="AA123" i="2" a="1"/>
  <c r="AA123" i="2" s="1"/>
  <c r="Z123" i="2" a="1"/>
  <c r="Z123" i="2" s="1"/>
  <c r="V123" i="2" a="1"/>
  <c r="V123" i="2" s="1"/>
  <c r="R123" i="2" a="1"/>
  <c r="R123" i="2" s="1"/>
  <c r="P123" i="2" a="1"/>
  <c r="P123" i="2" s="1"/>
  <c r="T123" i="2" a="1"/>
  <c r="T123" i="2" s="1"/>
  <c r="N123" i="2" a="1"/>
  <c r="N123" i="2" s="1"/>
  <c r="J123" i="2" a="1"/>
  <c r="J123" i="2" s="1"/>
  <c r="L123" i="2" a="1"/>
  <c r="L123" i="2" s="1"/>
  <c r="AC115" i="2" a="1"/>
  <c r="AC115" i="2" s="1"/>
  <c r="AB115" i="2" a="1"/>
  <c r="AB115" i="2" s="1"/>
  <c r="Y115" i="2" a="1"/>
  <c r="Y115" i="2" s="1"/>
  <c r="Z115" i="2" a="1"/>
  <c r="Z115" i="2" s="1"/>
  <c r="AA115" i="2" a="1"/>
  <c r="AA115" i="2" s="1"/>
  <c r="X115" i="2" a="1"/>
  <c r="X115" i="2" s="1"/>
  <c r="V115" i="2" a="1"/>
  <c r="V115" i="2" s="1"/>
  <c r="T115" i="2" a="1"/>
  <c r="T115" i="2" s="1"/>
  <c r="N115" i="2" a="1"/>
  <c r="N115" i="2" s="1"/>
  <c r="P115" i="2" a="1"/>
  <c r="P115" i="2" s="1"/>
  <c r="R115" i="2" a="1"/>
  <c r="R115" i="2" s="1"/>
  <c r="L115" i="2" a="1"/>
  <c r="L115" i="2" s="1"/>
  <c r="J115" i="2" a="1"/>
  <c r="J115" i="2" s="1"/>
  <c r="AC83" i="2" a="1"/>
  <c r="AC83" i="2" s="1"/>
  <c r="Y83" i="2" a="1"/>
  <c r="Y83" i="2" s="1"/>
  <c r="AB83" i="2" a="1"/>
  <c r="AB83" i="2" s="1"/>
  <c r="AA83" i="2" a="1"/>
  <c r="AA83" i="2" s="1"/>
  <c r="Z83" i="2" a="1"/>
  <c r="Z83" i="2" s="1"/>
  <c r="X83" i="2" a="1"/>
  <c r="X83" i="2" s="1"/>
  <c r="T83" i="2" a="1"/>
  <c r="T83" i="2" s="1"/>
  <c r="P83" i="2" a="1"/>
  <c r="P83" i="2" s="1"/>
  <c r="R83" i="2" a="1"/>
  <c r="R83" i="2" s="1"/>
  <c r="V83" i="2" a="1"/>
  <c r="V83" i="2" s="1"/>
  <c r="L83" i="2" a="1"/>
  <c r="L83" i="2" s="1"/>
  <c r="J83" i="2" a="1"/>
  <c r="J83" i="2" s="1"/>
  <c r="N83" i="2" a="1"/>
  <c r="N83" i="2" s="1"/>
  <c r="AB75" i="2" a="1"/>
  <c r="AB75" i="2" s="1"/>
  <c r="AC75" i="2" a="1"/>
  <c r="AC75" i="2" s="1"/>
  <c r="Y75" i="2" a="1"/>
  <c r="Y75" i="2" s="1"/>
  <c r="AA75" i="2" a="1"/>
  <c r="AA75" i="2" s="1"/>
  <c r="Z75" i="2" a="1"/>
  <c r="Z75" i="2" s="1"/>
  <c r="X75" i="2" a="1"/>
  <c r="X75" i="2" s="1"/>
  <c r="V75" i="2" a="1"/>
  <c r="V75" i="2" s="1"/>
  <c r="R75" i="2" a="1"/>
  <c r="R75" i="2" s="1"/>
  <c r="T75" i="2" a="1"/>
  <c r="T75" i="2" s="1"/>
  <c r="P75" i="2" a="1"/>
  <c r="P75" i="2" s="1"/>
  <c r="N75" i="2" a="1"/>
  <c r="N75" i="2" s="1"/>
  <c r="J75" i="2" a="1"/>
  <c r="J75" i="2" s="1"/>
  <c r="L75" i="2" a="1"/>
  <c r="L75" i="2" s="1"/>
  <c r="Y67" i="2" a="1"/>
  <c r="Y67" i="2" s="1"/>
  <c r="AB67" i="2" a="1"/>
  <c r="AB67" i="2" s="1"/>
  <c r="AC67" i="2" a="1"/>
  <c r="AC67" i="2" s="1"/>
  <c r="Z67" i="2" a="1"/>
  <c r="Z67" i="2" s="1"/>
  <c r="V67" i="2" a="1"/>
  <c r="V67" i="2" s="1"/>
  <c r="P67" i="2" a="1"/>
  <c r="P67" i="2" s="1"/>
  <c r="AA67" i="2" a="1"/>
  <c r="AA67" i="2" s="1"/>
  <c r="T67" i="2" a="1"/>
  <c r="T67" i="2" s="1"/>
  <c r="R67" i="2" a="1"/>
  <c r="R67" i="2" s="1"/>
  <c r="X67" i="2" a="1"/>
  <c r="X67" i="2" s="1"/>
  <c r="N67" i="2" a="1"/>
  <c r="N67" i="2" s="1"/>
  <c r="L67" i="2" a="1"/>
  <c r="L67" i="2" s="1"/>
  <c r="J67" i="2" a="1"/>
  <c r="J67" i="2" s="1"/>
  <c r="AC59" i="2" a="1"/>
  <c r="AC59" i="2" s="1"/>
  <c r="Y59" i="2" a="1"/>
  <c r="Y59" i="2" s="1"/>
  <c r="AB59" i="2" a="1"/>
  <c r="AB59" i="2" s="1"/>
  <c r="AA59" i="2" a="1"/>
  <c r="AA59" i="2" s="1"/>
  <c r="Z59" i="2" a="1"/>
  <c r="Z59" i="2" s="1"/>
  <c r="X59" i="2" a="1"/>
  <c r="X59" i="2" s="1"/>
  <c r="V59" i="2" a="1"/>
  <c r="V59" i="2" s="1"/>
  <c r="P59" i="2" a="1"/>
  <c r="P59" i="2" s="1"/>
  <c r="R59" i="2" a="1"/>
  <c r="R59" i="2" s="1"/>
  <c r="T59" i="2" a="1"/>
  <c r="T59" i="2" s="1"/>
  <c r="N59" i="2" a="1"/>
  <c r="N59" i="2" s="1"/>
  <c r="L59" i="2" a="1"/>
  <c r="L59" i="2" s="1"/>
  <c r="J59" i="2" a="1"/>
  <c r="J59" i="2" s="1"/>
  <c r="AC51" i="2" a="1"/>
  <c r="AC51" i="2" s="1"/>
  <c r="Y51" i="2" a="1"/>
  <c r="Y51" i="2" s="1"/>
  <c r="AB51" i="2" a="1"/>
  <c r="AB51" i="2" s="1"/>
  <c r="AA51" i="2" a="1"/>
  <c r="AA51" i="2" s="1"/>
  <c r="X51" i="2" a="1"/>
  <c r="X51" i="2" s="1"/>
  <c r="V51" i="2" a="1"/>
  <c r="V51" i="2" s="1"/>
  <c r="N51" i="2" a="1"/>
  <c r="N51" i="2" s="1"/>
  <c r="T51" i="2" a="1"/>
  <c r="T51" i="2" s="1"/>
  <c r="P51" i="2" a="1"/>
  <c r="P51" i="2" s="1"/>
  <c r="Z51" i="2" a="1"/>
  <c r="Z51" i="2" s="1"/>
  <c r="R51" i="2" a="1"/>
  <c r="R51" i="2" s="1"/>
  <c r="L51" i="2" a="1"/>
  <c r="L51" i="2" s="1"/>
  <c r="J51" i="2" a="1"/>
  <c r="J51" i="2" s="1"/>
  <c r="AC43" i="2" a="1"/>
  <c r="AC43" i="2" s="1"/>
  <c r="AB43" i="2" a="1"/>
  <c r="AB43" i="2" s="1"/>
  <c r="Y43" i="2" a="1"/>
  <c r="Y43" i="2" s="1"/>
  <c r="Z43" i="2" a="1"/>
  <c r="Z43" i="2" s="1"/>
  <c r="AA43" i="2" a="1"/>
  <c r="AA43" i="2" s="1"/>
  <c r="X43" i="2" a="1"/>
  <c r="X43" i="2" s="1"/>
  <c r="V43" i="2" a="1"/>
  <c r="V43" i="2" s="1"/>
  <c r="R43" i="2" a="1"/>
  <c r="R43" i="2" s="1"/>
  <c r="T43" i="2" a="1"/>
  <c r="T43" i="2" s="1"/>
  <c r="P43" i="2" a="1"/>
  <c r="P43" i="2" s="1"/>
  <c r="J43" i="2" a="1"/>
  <c r="J43" i="2" s="1"/>
  <c r="N43" i="2" a="1"/>
  <c r="N43" i="2" s="1"/>
  <c r="L43" i="2" a="1"/>
  <c r="L43" i="2" s="1"/>
  <c r="AC35" i="2" a="1"/>
  <c r="AC35" i="2" s="1"/>
  <c r="Y35" i="2" a="1"/>
  <c r="Y35" i="2" s="1"/>
  <c r="AB35" i="2" a="1"/>
  <c r="AB35" i="2" s="1"/>
  <c r="Z35" i="2" a="1"/>
  <c r="Z35" i="2" s="1"/>
  <c r="V35" i="2" a="1"/>
  <c r="V35" i="2" s="1"/>
  <c r="AA35" i="2" a="1"/>
  <c r="AA35" i="2" s="1"/>
  <c r="T35" i="2" a="1"/>
  <c r="T35" i="2" s="1"/>
  <c r="P35" i="2" a="1"/>
  <c r="P35" i="2" s="1"/>
  <c r="R35" i="2" a="1"/>
  <c r="R35" i="2" s="1"/>
  <c r="N35" i="2" a="1"/>
  <c r="N35" i="2" s="1"/>
  <c r="X35" i="2" a="1"/>
  <c r="X35" i="2" s="1"/>
  <c r="J35" i="2" a="1"/>
  <c r="J35" i="2" s="1"/>
  <c r="L35" i="2" a="1"/>
  <c r="L35" i="2" s="1"/>
  <c r="AC27" i="2" a="1"/>
  <c r="AC27" i="2" s="1"/>
  <c r="Y27" i="2" a="1"/>
  <c r="Y27" i="2" s="1"/>
  <c r="AB27" i="2" a="1"/>
  <c r="AB27" i="2" s="1"/>
  <c r="X27" i="2" a="1"/>
  <c r="X27" i="2" s="1"/>
  <c r="T27" i="2" a="1"/>
  <c r="T27" i="2" s="1"/>
  <c r="Z27" i="2" a="1"/>
  <c r="Z27" i="2" s="1"/>
  <c r="AA27" i="2" a="1"/>
  <c r="AA27" i="2" s="1"/>
  <c r="V27" i="2" a="1"/>
  <c r="V27" i="2" s="1"/>
  <c r="P27" i="2" a="1"/>
  <c r="P27" i="2" s="1"/>
  <c r="R27" i="2" a="1"/>
  <c r="R27" i="2" s="1"/>
  <c r="L27" i="2" a="1"/>
  <c r="L27" i="2" s="1"/>
  <c r="N27" i="2" a="1"/>
  <c r="N27" i="2" s="1"/>
  <c r="J27" i="2" a="1"/>
  <c r="J27" i="2" s="1"/>
  <c r="AC19" i="2" a="1"/>
  <c r="AC19" i="2" s="1"/>
  <c r="Y19" i="2" a="1"/>
  <c r="Y19" i="2" s="1"/>
  <c r="AA19" i="2" a="1"/>
  <c r="AA19" i="2" s="1"/>
  <c r="AB19" i="2" a="1"/>
  <c r="AB19" i="2" s="1"/>
  <c r="Z19" i="2" a="1"/>
  <c r="Z19" i="2" s="1"/>
  <c r="X19" i="2" a="1"/>
  <c r="X19" i="2" s="1"/>
  <c r="T19" i="2" a="1"/>
  <c r="T19" i="2" s="1"/>
  <c r="P19" i="2" a="1"/>
  <c r="P19" i="2" s="1"/>
  <c r="N19" i="2" a="1"/>
  <c r="N19" i="2" s="1"/>
  <c r="R19" i="2" a="1"/>
  <c r="R19" i="2" s="1"/>
  <c r="L19" i="2" a="1"/>
  <c r="L19" i="2" s="1"/>
  <c r="V19" i="2" a="1"/>
  <c r="V19" i="2" s="1"/>
  <c r="J19" i="2" a="1"/>
  <c r="J19" i="2" s="1"/>
  <c r="AC11" i="2" a="1"/>
  <c r="AC11" i="2" s="1"/>
  <c r="Y11" i="2" a="1"/>
  <c r="Y11" i="2" s="1"/>
  <c r="AB11" i="2" a="1"/>
  <c r="AB11" i="2" s="1"/>
  <c r="Z11" i="2" a="1"/>
  <c r="Z11" i="2" s="1"/>
  <c r="AA11" i="2" a="1"/>
  <c r="AA11" i="2" s="1"/>
  <c r="X11" i="2" a="1"/>
  <c r="X11" i="2" s="1"/>
  <c r="V11" i="2" a="1"/>
  <c r="V11" i="2" s="1"/>
  <c r="T11" i="2" a="1"/>
  <c r="T11" i="2" s="1"/>
  <c r="R11" i="2" a="1"/>
  <c r="R11" i="2" s="1"/>
  <c r="N11" i="2" a="1"/>
  <c r="N11" i="2" s="1"/>
  <c r="P11" i="2" a="1"/>
  <c r="P11" i="2" s="1"/>
  <c r="J11" i="2" a="1"/>
  <c r="J11" i="2" s="1"/>
  <c r="L11" i="2" a="1"/>
  <c r="L11" i="2" s="1"/>
  <c r="AC3" i="2" a="1"/>
  <c r="AC3" i="2" s="1"/>
  <c r="AA3" i="2" a="1"/>
  <c r="AA3" i="2" s="1"/>
  <c r="V3" i="2" a="1"/>
  <c r="V3" i="2" s="1"/>
  <c r="Z3" i="2" a="1"/>
  <c r="Z3" i="2" s="1"/>
  <c r="X3" i="2" a="1"/>
  <c r="X3" i="2" s="1"/>
  <c r="AB3" i="2" a="1"/>
  <c r="AB3" i="2" s="1"/>
  <c r="Y3" i="2" a="1"/>
  <c r="Y3" i="2" s="1"/>
  <c r="R3" i="2" a="1"/>
  <c r="R3" i="2" s="1"/>
  <c r="T3" i="2" a="1"/>
  <c r="T3" i="2" s="1"/>
  <c r="N3" i="2" a="1"/>
  <c r="N3" i="2" s="1"/>
  <c r="L3" i="2" a="1"/>
  <c r="L3" i="2" s="1"/>
  <c r="P3" i="2" a="1"/>
  <c r="P3" i="2" s="1"/>
  <c r="J3" i="2" a="1"/>
  <c r="J3" i="2" s="1"/>
  <c r="AA215" i="2" a="1"/>
  <c r="AA215" i="2" s="1"/>
  <c r="Z215" i="2" a="1"/>
  <c r="Z215" i="2" s="1"/>
  <c r="AC215" i="2" a="1"/>
  <c r="AC215" i="2" s="1"/>
  <c r="X215" i="2" a="1"/>
  <c r="X215" i="2" s="1"/>
  <c r="V215" i="2" a="1"/>
  <c r="V215" i="2" s="1"/>
  <c r="AB215" i="2" a="1"/>
  <c r="AB215" i="2" s="1"/>
  <c r="Y215" i="2" a="1"/>
  <c r="Y215" i="2" s="1"/>
  <c r="T215" i="2" a="1"/>
  <c r="T215" i="2" s="1"/>
  <c r="R215" i="2" a="1"/>
  <c r="R215" i="2" s="1"/>
  <c r="P215" i="2" a="1"/>
  <c r="P215" i="2" s="1"/>
  <c r="N215" i="2" a="1"/>
  <c r="N215" i="2" s="1"/>
  <c r="J215" i="2" a="1"/>
  <c r="J215" i="2" s="1"/>
  <c r="L215" i="2" a="1"/>
  <c r="L215" i="2" s="1"/>
  <c r="AA167" i="2" a="1"/>
  <c r="AA167" i="2" s="1"/>
  <c r="Z167" i="2" a="1"/>
  <c r="Z167" i="2" s="1"/>
  <c r="AC167" i="2" a="1"/>
  <c r="AC167" i="2" s="1"/>
  <c r="Y167" i="2" a="1"/>
  <c r="Y167" i="2" s="1"/>
  <c r="X167" i="2" a="1"/>
  <c r="X167" i="2" s="1"/>
  <c r="V167" i="2" a="1"/>
  <c r="V167" i="2" s="1"/>
  <c r="AB167" i="2" a="1"/>
  <c r="AB167" i="2" s="1"/>
  <c r="T167" i="2" a="1"/>
  <c r="T167" i="2" s="1"/>
  <c r="R167" i="2" a="1"/>
  <c r="R167" i="2" s="1"/>
  <c r="N167" i="2" a="1"/>
  <c r="N167" i="2" s="1"/>
  <c r="J167" i="2" a="1"/>
  <c r="J167" i="2" s="1"/>
  <c r="P167" i="2" a="1"/>
  <c r="P167" i="2" s="1"/>
  <c r="L167" i="2" a="1"/>
  <c r="L167" i="2" s="1"/>
  <c r="AA111" i="2" a="1"/>
  <c r="AA111" i="2" s="1"/>
  <c r="Z111" i="2" a="1"/>
  <c r="Z111" i="2" s="1"/>
  <c r="Y111" i="2" a="1"/>
  <c r="Y111" i="2" s="1"/>
  <c r="AB111" i="2" a="1"/>
  <c r="AB111" i="2" s="1"/>
  <c r="X111" i="2" a="1"/>
  <c r="X111" i="2" s="1"/>
  <c r="V111" i="2" a="1"/>
  <c r="V111" i="2" s="1"/>
  <c r="AC111" i="2" a="1"/>
  <c r="AC111" i="2" s="1"/>
  <c r="T111" i="2" a="1"/>
  <c r="T111" i="2" s="1"/>
  <c r="R111" i="2" a="1"/>
  <c r="R111" i="2" s="1"/>
  <c r="P111" i="2" a="1"/>
  <c r="P111" i="2" s="1"/>
  <c r="J111" i="2" a="1"/>
  <c r="J111" i="2" s="1"/>
  <c r="L111" i="2" a="1"/>
  <c r="L111" i="2" s="1"/>
  <c r="N111" i="2" a="1"/>
  <c r="N111" i="2" s="1"/>
  <c r="AA63" i="2" a="1"/>
  <c r="AA63" i="2" s="1"/>
  <c r="Z63" i="2" a="1"/>
  <c r="Z63" i="2" s="1"/>
  <c r="Y63" i="2" a="1"/>
  <c r="Y63" i="2" s="1"/>
  <c r="AB63" i="2" a="1"/>
  <c r="AB63" i="2" s="1"/>
  <c r="AC63" i="2" a="1"/>
  <c r="AC63" i="2" s="1"/>
  <c r="X63" i="2" a="1"/>
  <c r="X63" i="2" s="1"/>
  <c r="V63" i="2" a="1"/>
  <c r="V63" i="2" s="1"/>
  <c r="T63" i="2" a="1"/>
  <c r="T63" i="2" s="1"/>
  <c r="R63" i="2" a="1"/>
  <c r="R63" i="2" s="1"/>
  <c r="P63" i="2" a="1"/>
  <c r="P63" i="2" s="1"/>
  <c r="L63" i="2" a="1"/>
  <c r="L63" i="2" s="1"/>
  <c r="N63" i="2" a="1"/>
  <c r="N63" i="2" s="1"/>
  <c r="J63" i="2" a="1"/>
  <c r="J63" i="2" s="1"/>
  <c r="AC7" i="2" a="1"/>
  <c r="AC7" i="2" s="1"/>
  <c r="AA7" i="2" a="1"/>
  <c r="AA7" i="2" s="1"/>
  <c r="Z7" i="2" a="1"/>
  <c r="Z7" i="2" s="1"/>
  <c r="Y7" i="2" a="1"/>
  <c r="Y7" i="2" s="1"/>
  <c r="X7" i="2" a="1"/>
  <c r="X7" i="2" s="1"/>
  <c r="V7" i="2" a="1"/>
  <c r="V7" i="2" s="1"/>
  <c r="T7" i="2" a="1"/>
  <c r="T7" i="2" s="1"/>
  <c r="AB7" i="2" a="1"/>
  <c r="AB7" i="2" s="1"/>
  <c r="R7" i="2" a="1"/>
  <c r="R7" i="2" s="1"/>
  <c r="P7" i="2" a="1"/>
  <c r="P7" i="2" s="1"/>
  <c r="N7" i="2" a="1"/>
  <c r="N7" i="2" s="1"/>
  <c r="L7" i="2" a="1"/>
  <c r="L7" i="2" s="1"/>
  <c r="J7" i="2" a="1"/>
  <c r="J7" i="2" s="1"/>
  <c r="AC227" i="2" a="1"/>
  <c r="AC227" i="2" s="1"/>
  <c r="Y227" i="2" a="1"/>
  <c r="Y227" i="2" s="1"/>
  <c r="AA227" i="2" a="1"/>
  <c r="AA227" i="2" s="1"/>
  <c r="V227" i="2" a="1"/>
  <c r="V227" i="2" s="1"/>
  <c r="Z227" i="2" a="1"/>
  <c r="Z227" i="2" s="1"/>
  <c r="AB227" i="2" a="1"/>
  <c r="AB227" i="2" s="1"/>
  <c r="X227" i="2" a="1"/>
  <c r="X227" i="2" s="1"/>
  <c r="R227" i="2" a="1"/>
  <c r="R227" i="2" s="1"/>
  <c r="T227" i="2" a="1"/>
  <c r="T227" i="2" s="1"/>
  <c r="P227" i="2" a="1"/>
  <c r="P227" i="2" s="1"/>
  <c r="N227" i="2" a="1"/>
  <c r="N227" i="2" s="1"/>
  <c r="J227" i="2" a="1"/>
  <c r="J227" i="2" s="1"/>
  <c r="L227" i="2" a="1"/>
  <c r="L227" i="2" s="1"/>
  <c r="AC195" i="2" a="1"/>
  <c r="AC195" i="2" s="1"/>
  <c r="Z195" i="2" a="1"/>
  <c r="Z195" i="2" s="1"/>
  <c r="Y195" i="2" a="1"/>
  <c r="Y195" i="2" s="1"/>
  <c r="AB195" i="2" a="1"/>
  <c r="AB195" i="2" s="1"/>
  <c r="V195" i="2" a="1"/>
  <c r="V195" i="2" s="1"/>
  <c r="AA195" i="2" a="1"/>
  <c r="AA195" i="2" s="1"/>
  <c r="R195" i="2" a="1"/>
  <c r="R195" i="2" s="1"/>
  <c r="X195" i="2" a="1"/>
  <c r="X195" i="2" s="1"/>
  <c r="T195" i="2" a="1"/>
  <c r="T195" i="2" s="1"/>
  <c r="J195" i="2" a="1"/>
  <c r="J195" i="2" s="1"/>
  <c r="P195" i="2" a="1"/>
  <c r="P195" i="2" s="1"/>
  <c r="N195" i="2" a="1"/>
  <c r="N195" i="2" s="1"/>
  <c r="L195" i="2" a="1"/>
  <c r="L195" i="2" s="1"/>
  <c r="AB163" i="2" a="1"/>
  <c r="AB163" i="2" s="1"/>
  <c r="AC163" i="2" a="1"/>
  <c r="AC163" i="2" s="1"/>
  <c r="Y163" i="2" a="1"/>
  <c r="Y163" i="2" s="1"/>
  <c r="Z163" i="2" a="1"/>
  <c r="Z163" i="2" s="1"/>
  <c r="V163" i="2" a="1"/>
  <c r="V163" i="2" s="1"/>
  <c r="AA163" i="2" a="1"/>
  <c r="AA163" i="2" s="1"/>
  <c r="R163" i="2" a="1"/>
  <c r="R163" i="2" s="1"/>
  <c r="T163" i="2" a="1"/>
  <c r="T163" i="2" s="1"/>
  <c r="X163" i="2" a="1"/>
  <c r="X163" i="2" s="1"/>
  <c r="P163" i="2" a="1"/>
  <c r="P163" i="2" s="1"/>
  <c r="L163" i="2" a="1"/>
  <c r="L163" i="2" s="1"/>
  <c r="N163" i="2" a="1"/>
  <c r="N163" i="2" s="1"/>
  <c r="J163" i="2" a="1"/>
  <c r="J163" i="2" s="1"/>
  <c r="AC131" i="2" a="1"/>
  <c r="AC131" i="2" s="1"/>
  <c r="Z131" i="2" a="1"/>
  <c r="Z131" i="2" s="1"/>
  <c r="Y131" i="2" a="1"/>
  <c r="Y131" i="2" s="1"/>
  <c r="AB131" i="2" a="1"/>
  <c r="AB131" i="2" s="1"/>
  <c r="V131" i="2" a="1"/>
  <c r="V131" i="2" s="1"/>
  <c r="AA131" i="2" a="1"/>
  <c r="AA131" i="2" s="1"/>
  <c r="X131" i="2" a="1"/>
  <c r="X131" i="2" s="1"/>
  <c r="R131" i="2" a="1"/>
  <c r="R131" i="2" s="1"/>
  <c r="T131" i="2" a="1"/>
  <c r="T131" i="2" s="1"/>
  <c r="J131" i="2" a="1"/>
  <c r="J131" i="2" s="1"/>
  <c r="L131" i="2" a="1"/>
  <c r="L131" i="2" s="1"/>
  <c r="P131" i="2" a="1"/>
  <c r="P131" i="2" s="1"/>
  <c r="N131" i="2" a="1"/>
  <c r="N131" i="2" s="1"/>
  <c r="AC107" i="2" a="1"/>
  <c r="AC107" i="2" s="1"/>
  <c r="Y107" i="2" a="1"/>
  <c r="Y107" i="2" s="1"/>
  <c r="AB107" i="2" a="1"/>
  <c r="AB107" i="2" s="1"/>
  <c r="AA107" i="2" a="1"/>
  <c r="AA107" i="2" s="1"/>
  <c r="X107" i="2" a="1"/>
  <c r="X107" i="2" s="1"/>
  <c r="V107" i="2" a="1"/>
  <c r="V107" i="2" s="1"/>
  <c r="Z107" i="2" a="1"/>
  <c r="Z107" i="2" s="1"/>
  <c r="R107" i="2" a="1"/>
  <c r="R107" i="2" s="1"/>
  <c r="T107" i="2" a="1"/>
  <c r="T107" i="2" s="1"/>
  <c r="P107" i="2" a="1"/>
  <c r="P107" i="2" s="1"/>
  <c r="L107" i="2" a="1"/>
  <c r="L107" i="2" s="1"/>
  <c r="N107" i="2" a="1"/>
  <c r="N107" i="2" s="1"/>
  <c r="J107" i="2" a="1"/>
  <c r="J107" i="2" s="1"/>
  <c r="AC226" i="2" a="1"/>
  <c r="AC226" i="2" s="1"/>
  <c r="Y226" i="2" a="1"/>
  <c r="Y226" i="2" s="1"/>
  <c r="AA226" i="2" a="1"/>
  <c r="AA226" i="2" s="1"/>
  <c r="AB226" i="2" a="1"/>
  <c r="AB226" i="2" s="1"/>
  <c r="V226" i="2" a="1"/>
  <c r="V226" i="2" s="1"/>
  <c r="X226" i="2" a="1"/>
  <c r="X226" i="2" s="1"/>
  <c r="Z226" i="2" a="1"/>
  <c r="Z226" i="2" s="1"/>
  <c r="R226" i="2" a="1"/>
  <c r="R226" i="2" s="1"/>
  <c r="P226" i="2" a="1"/>
  <c r="P226" i="2" s="1"/>
  <c r="L226" i="2" a="1"/>
  <c r="L226" i="2" s="1"/>
  <c r="T226" i="2" a="1"/>
  <c r="T226" i="2" s="1"/>
  <c r="N226" i="2" a="1"/>
  <c r="N226" i="2" s="1"/>
  <c r="J226" i="2" a="1"/>
  <c r="J226" i="2" s="1"/>
  <c r="AC218" i="2" a="1"/>
  <c r="AC218" i="2" s="1"/>
  <c r="Y218" i="2" a="1"/>
  <c r="Y218" i="2" s="1"/>
  <c r="AB218" i="2" a="1"/>
  <c r="AB218" i="2" s="1"/>
  <c r="AA218" i="2" a="1"/>
  <c r="AA218" i="2" s="1"/>
  <c r="V218" i="2" a="1"/>
  <c r="V218" i="2" s="1"/>
  <c r="Z218" i="2" a="1"/>
  <c r="Z218" i="2" s="1"/>
  <c r="X218" i="2" a="1"/>
  <c r="X218" i="2" s="1"/>
  <c r="T218" i="2" a="1"/>
  <c r="T218" i="2" s="1"/>
  <c r="P218" i="2" a="1"/>
  <c r="P218" i="2" s="1"/>
  <c r="L218" i="2" a="1"/>
  <c r="L218" i="2" s="1"/>
  <c r="J218" i="2" a="1"/>
  <c r="J218" i="2" s="1"/>
  <c r="R218" i="2" a="1"/>
  <c r="R218" i="2" s="1"/>
  <c r="N218" i="2" a="1"/>
  <c r="N218" i="2" s="1"/>
  <c r="AC210" i="2" a="1"/>
  <c r="AC210" i="2" s="1"/>
  <c r="Y210" i="2" a="1"/>
  <c r="Y210" i="2" s="1"/>
  <c r="AB210" i="2" a="1"/>
  <c r="AB210" i="2" s="1"/>
  <c r="AA210" i="2" a="1"/>
  <c r="AA210" i="2" s="1"/>
  <c r="Z210" i="2" a="1"/>
  <c r="Z210" i="2" s="1"/>
  <c r="X210" i="2" a="1"/>
  <c r="X210" i="2" s="1"/>
  <c r="P210" i="2" a="1"/>
  <c r="P210" i="2" s="1"/>
  <c r="V210" i="2" a="1"/>
  <c r="V210" i="2" s="1"/>
  <c r="R210" i="2" a="1"/>
  <c r="R210" i="2" s="1"/>
  <c r="T210" i="2" a="1"/>
  <c r="T210" i="2" s="1"/>
  <c r="N210" i="2" a="1"/>
  <c r="N210" i="2" s="1"/>
  <c r="L210" i="2" a="1"/>
  <c r="L210" i="2" s="1"/>
  <c r="J210" i="2" a="1"/>
  <c r="J210" i="2" s="1"/>
  <c r="AC202" i="2" a="1"/>
  <c r="AC202" i="2" s="1"/>
  <c r="Y202" i="2" a="1"/>
  <c r="Y202" i="2" s="1"/>
  <c r="AB202" i="2" a="1"/>
  <c r="AB202" i="2" s="1"/>
  <c r="AA202" i="2" a="1"/>
  <c r="AA202" i="2" s="1"/>
  <c r="X202" i="2" a="1"/>
  <c r="X202" i="2" s="1"/>
  <c r="Z202" i="2" a="1"/>
  <c r="Z202" i="2" s="1"/>
  <c r="R202" i="2" a="1"/>
  <c r="R202" i="2" s="1"/>
  <c r="V202" i="2" a="1"/>
  <c r="V202" i="2" s="1"/>
  <c r="T202" i="2" a="1"/>
  <c r="T202" i="2" s="1"/>
  <c r="J202" i="2" a="1"/>
  <c r="J202" i="2" s="1"/>
  <c r="L202" i="2" a="1"/>
  <c r="L202" i="2" s="1"/>
  <c r="P202" i="2" a="1"/>
  <c r="P202" i="2" s="1"/>
  <c r="N202" i="2" a="1"/>
  <c r="N202" i="2" s="1"/>
  <c r="AC194" i="2" a="1"/>
  <c r="AC194" i="2" s="1"/>
  <c r="Y194" i="2" a="1"/>
  <c r="Y194" i="2" s="1"/>
  <c r="AB194" i="2" a="1"/>
  <c r="AB194" i="2" s="1"/>
  <c r="AA194" i="2" a="1"/>
  <c r="AA194" i="2" s="1"/>
  <c r="Z194" i="2" a="1"/>
  <c r="Z194" i="2" s="1"/>
  <c r="X194" i="2" a="1"/>
  <c r="X194" i="2" s="1"/>
  <c r="V194" i="2" a="1"/>
  <c r="V194" i="2" s="1"/>
  <c r="P194" i="2" a="1"/>
  <c r="P194" i="2" s="1"/>
  <c r="J194" i="2" a="1"/>
  <c r="J194" i="2" s="1"/>
  <c r="R194" i="2" a="1"/>
  <c r="R194" i="2" s="1"/>
  <c r="L194" i="2" a="1"/>
  <c r="L194" i="2" s="1"/>
  <c r="N194" i="2" a="1"/>
  <c r="N194" i="2" s="1"/>
  <c r="T194" i="2" a="1"/>
  <c r="T194" i="2" s="1"/>
  <c r="AC186" i="2" a="1"/>
  <c r="AC186" i="2" s="1"/>
  <c r="Y186" i="2" a="1"/>
  <c r="Y186" i="2" s="1"/>
  <c r="Z186" i="2" a="1"/>
  <c r="Z186" i="2" s="1"/>
  <c r="AA186" i="2" a="1"/>
  <c r="AA186" i="2" s="1"/>
  <c r="AB186" i="2" a="1"/>
  <c r="AB186" i="2" s="1"/>
  <c r="V186" i="2" a="1"/>
  <c r="V186" i="2" s="1"/>
  <c r="T186" i="2" a="1"/>
  <c r="T186" i="2" s="1"/>
  <c r="R186" i="2" a="1"/>
  <c r="R186" i="2" s="1"/>
  <c r="J186" i="2" a="1"/>
  <c r="J186" i="2" s="1"/>
  <c r="X186" i="2" a="1"/>
  <c r="X186" i="2" s="1"/>
  <c r="L186" i="2" a="1"/>
  <c r="L186" i="2" s="1"/>
  <c r="P186" i="2" a="1"/>
  <c r="P186" i="2" s="1"/>
  <c r="N186" i="2" a="1"/>
  <c r="N186" i="2" s="1"/>
  <c r="AC178" i="2" a="1"/>
  <c r="AC178" i="2" s="1"/>
  <c r="Y178" i="2" a="1"/>
  <c r="Y178" i="2" s="1"/>
  <c r="AB178" i="2" a="1"/>
  <c r="AB178" i="2" s="1"/>
  <c r="AA178" i="2" a="1"/>
  <c r="AA178" i="2" s="1"/>
  <c r="X178" i="2" a="1"/>
  <c r="X178" i="2" s="1"/>
  <c r="V178" i="2" a="1"/>
  <c r="V178" i="2" s="1"/>
  <c r="P178" i="2" a="1"/>
  <c r="P178" i="2" s="1"/>
  <c r="R178" i="2" a="1"/>
  <c r="R178" i="2" s="1"/>
  <c r="Z178" i="2" a="1"/>
  <c r="Z178" i="2" s="1"/>
  <c r="T178" i="2" a="1"/>
  <c r="T178" i="2" s="1"/>
  <c r="J178" i="2" a="1"/>
  <c r="J178" i="2" s="1"/>
  <c r="N178" i="2" a="1"/>
  <c r="N178" i="2" s="1"/>
  <c r="L178" i="2" a="1"/>
  <c r="L178" i="2" s="1"/>
  <c r="AC170" i="2" a="1"/>
  <c r="AC170" i="2" s="1"/>
  <c r="Y170" i="2" a="1"/>
  <c r="Y170" i="2" s="1"/>
  <c r="AB170" i="2" a="1"/>
  <c r="AB170" i="2" s="1"/>
  <c r="AA170" i="2" a="1"/>
  <c r="AA170" i="2" s="1"/>
  <c r="Z170" i="2" a="1"/>
  <c r="Z170" i="2" s="1"/>
  <c r="X170" i="2" a="1"/>
  <c r="X170" i="2" s="1"/>
  <c r="V170" i="2" a="1"/>
  <c r="V170" i="2" s="1"/>
  <c r="P170" i="2" a="1"/>
  <c r="P170" i="2" s="1"/>
  <c r="R170" i="2" a="1"/>
  <c r="R170" i="2" s="1"/>
  <c r="L170" i="2" a="1"/>
  <c r="L170" i="2" s="1"/>
  <c r="T170" i="2" a="1"/>
  <c r="T170" i="2" s="1"/>
  <c r="N170" i="2" a="1"/>
  <c r="N170" i="2" s="1"/>
  <c r="J170" i="2" a="1"/>
  <c r="J170" i="2" s="1"/>
  <c r="AC162" i="2" a="1"/>
  <c r="AC162" i="2" s="1"/>
  <c r="Y162" i="2" a="1"/>
  <c r="Y162" i="2" s="1"/>
  <c r="AA162" i="2" a="1"/>
  <c r="AA162" i="2" s="1"/>
  <c r="AB162" i="2" a="1"/>
  <c r="AB162" i="2" s="1"/>
  <c r="V162" i="2" a="1"/>
  <c r="V162" i="2" s="1"/>
  <c r="X162" i="2" a="1"/>
  <c r="X162" i="2" s="1"/>
  <c r="Z162" i="2" a="1"/>
  <c r="Z162" i="2" s="1"/>
  <c r="P162" i="2" a="1"/>
  <c r="P162" i="2" s="1"/>
  <c r="R162" i="2" a="1"/>
  <c r="R162" i="2" s="1"/>
  <c r="T162" i="2" a="1"/>
  <c r="T162" i="2" s="1"/>
  <c r="L162" i="2" a="1"/>
  <c r="L162" i="2" s="1"/>
  <c r="N162" i="2" a="1"/>
  <c r="N162" i="2" s="1"/>
  <c r="J162" i="2" a="1"/>
  <c r="J162" i="2" s="1"/>
  <c r="AC154" i="2" a="1"/>
  <c r="AC154" i="2" s="1"/>
  <c r="Y154" i="2" a="1"/>
  <c r="Y154" i="2" s="1"/>
  <c r="AB154" i="2" a="1"/>
  <c r="AB154" i="2" s="1"/>
  <c r="AA154" i="2" a="1"/>
  <c r="AA154" i="2" s="1"/>
  <c r="Z154" i="2" a="1"/>
  <c r="Z154" i="2" s="1"/>
  <c r="V154" i="2" a="1"/>
  <c r="V154" i="2" s="1"/>
  <c r="X154" i="2" a="1"/>
  <c r="X154" i="2" s="1"/>
  <c r="T154" i="2" a="1"/>
  <c r="T154" i="2" s="1"/>
  <c r="P154" i="2" a="1"/>
  <c r="P154" i="2" s="1"/>
  <c r="R154" i="2" a="1"/>
  <c r="R154" i="2" s="1"/>
  <c r="L154" i="2" a="1"/>
  <c r="L154" i="2" s="1"/>
  <c r="J154" i="2" a="1"/>
  <c r="J154" i="2" s="1"/>
  <c r="N154" i="2" a="1"/>
  <c r="N154" i="2" s="1"/>
  <c r="AC146" i="2" a="1"/>
  <c r="AC146" i="2" s="1"/>
  <c r="Y146" i="2" a="1"/>
  <c r="Y146" i="2" s="1"/>
  <c r="AB146" i="2" a="1"/>
  <c r="AB146" i="2" s="1"/>
  <c r="AA146" i="2" a="1"/>
  <c r="AA146" i="2" s="1"/>
  <c r="Z146" i="2" a="1"/>
  <c r="Z146" i="2" s="1"/>
  <c r="X146" i="2" a="1"/>
  <c r="X146" i="2" s="1"/>
  <c r="P146" i="2" a="1"/>
  <c r="P146" i="2" s="1"/>
  <c r="V146" i="2" a="1"/>
  <c r="V146" i="2" s="1"/>
  <c r="R146" i="2" a="1"/>
  <c r="R146" i="2" s="1"/>
  <c r="T146" i="2" a="1"/>
  <c r="T146" i="2" s="1"/>
  <c r="N146" i="2" a="1"/>
  <c r="N146" i="2" s="1"/>
  <c r="L146" i="2" a="1"/>
  <c r="L146" i="2" s="1"/>
  <c r="J146" i="2" a="1"/>
  <c r="J146" i="2" s="1"/>
  <c r="AC138" i="2" a="1"/>
  <c r="AC138" i="2" s="1"/>
  <c r="Y138" i="2" a="1"/>
  <c r="Y138" i="2" s="1"/>
  <c r="AB138" i="2" a="1"/>
  <c r="AB138" i="2" s="1"/>
  <c r="AA138" i="2" a="1"/>
  <c r="AA138" i="2" s="1"/>
  <c r="X138" i="2" a="1"/>
  <c r="X138" i="2" s="1"/>
  <c r="R138" i="2" a="1"/>
  <c r="R138" i="2" s="1"/>
  <c r="J138" i="2" a="1"/>
  <c r="J138" i="2" s="1"/>
  <c r="L138" i="2" a="1"/>
  <c r="L138" i="2" s="1"/>
  <c r="T138" i="2" a="1"/>
  <c r="T138" i="2" s="1"/>
  <c r="N138" i="2" a="1"/>
  <c r="N138" i="2" s="1"/>
  <c r="P138" i="2" a="1"/>
  <c r="P138" i="2" s="1"/>
  <c r="V138" i="2" a="1"/>
  <c r="V138" i="2" s="1"/>
  <c r="Z138" i="2" a="1"/>
  <c r="Z138" i="2" s="1"/>
  <c r="AC130" i="2" a="1"/>
  <c r="AC130" i="2" s="1"/>
  <c r="Y130" i="2" a="1"/>
  <c r="Y130" i="2" s="1"/>
  <c r="AB130" i="2" a="1"/>
  <c r="AB130" i="2" s="1"/>
  <c r="AA130" i="2" a="1"/>
  <c r="AA130" i="2" s="1"/>
  <c r="Z130" i="2" a="1"/>
  <c r="Z130" i="2" s="1"/>
  <c r="X130" i="2" a="1"/>
  <c r="X130" i="2" s="1"/>
  <c r="V130" i="2" a="1"/>
  <c r="V130" i="2" s="1"/>
  <c r="P130" i="2" a="1"/>
  <c r="P130" i="2" s="1"/>
  <c r="J130" i="2" a="1"/>
  <c r="J130" i="2" s="1"/>
  <c r="T130" i="2" a="1"/>
  <c r="T130" i="2" s="1"/>
  <c r="L130" i="2" a="1"/>
  <c r="L130" i="2" s="1"/>
  <c r="N130" i="2" a="1"/>
  <c r="N130" i="2" s="1"/>
  <c r="R130" i="2" a="1"/>
  <c r="R130" i="2" s="1"/>
  <c r="AC122" i="2" a="1"/>
  <c r="AC122" i="2" s="1"/>
  <c r="Y122" i="2" a="1"/>
  <c r="Y122" i="2" s="1"/>
  <c r="Z122" i="2" a="1"/>
  <c r="Z122" i="2" s="1"/>
  <c r="AB122" i="2" a="1"/>
  <c r="AB122" i="2" s="1"/>
  <c r="AA122" i="2" a="1"/>
  <c r="AA122" i="2" s="1"/>
  <c r="V122" i="2" a="1"/>
  <c r="V122" i="2" s="1"/>
  <c r="T122" i="2" a="1"/>
  <c r="T122" i="2" s="1"/>
  <c r="X122" i="2" a="1"/>
  <c r="X122" i="2" s="1"/>
  <c r="N122" i="2" a="1"/>
  <c r="N122" i="2" s="1"/>
  <c r="P122" i="2" a="1"/>
  <c r="P122" i="2" s="1"/>
  <c r="J122" i="2" a="1"/>
  <c r="J122" i="2" s="1"/>
  <c r="R122" i="2" a="1"/>
  <c r="R122" i="2" s="1"/>
  <c r="L122" i="2" a="1"/>
  <c r="L122" i="2" s="1"/>
  <c r="AC114" i="2" a="1"/>
  <c r="AC114" i="2" s="1"/>
  <c r="Y114" i="2" a="1"/>
  <c r="Y114" i="2" s="1"/>
  <c r="AB114" i="2" a="1"/>
  <c r="AB114" i="2" s="1"/>
  <c r="AA114" i="2" a="1"/>
  <c r="AA114" i="2" s="1"/>
  <c r="X114" i="2" a="1"/>
  <c r="X114" i="2" s="1"/>
  <c r="V114" i="2" a="1"/>
  <c r="V114" i="2" s="1"/>
  <c r="P114" i="2" a="1"/>
  <c r="P114" i="2" s="1"/>
  <c r="R114" i="2" a="1"/>
  <c r="R114" i="2" s="1"/>
  <c r="T114" i="2" a="1"/>
  <c r="T114" i="2" s="1"/>
  <c r="N114" i="2" a="1"/>
  <c r="N114" i="2" s="1"/>
  <c r="J114" i="2" a="1"/>
  <c r="J114" i="2" s="1"/>
  <c r="Z114" i="2" a="1"/>
  <c r="Z114" i="2" s="1"/>
  <c r="L114" i="2" a="1"/>
  <c r="L114" i="2" s="1"/>
  <c r="AC106" i="2" a="1"/>
  <c r="AC106" i="2" s="1"/>
  <c r="Y106" i="2" a="1"/>
  <c r="Y106" i="2" s="1"/>
  <c r="AB106" i="2" a="1"/>
  <c r="AB106" i="2" s="1"/>
  <c r="Z106" i="2" a="1"/>
  <c r="Z106" i="2" s="1"/>
  <c r="AA106" i="2" a="1"/>
  <c r="AA106" i="2" s="1"/>
  <c r="X106" i="2" a="1"/>
  <c r="X106" i="2" s="1"/>
  <c r="V106" i="2" a="1"/>
  <c r="V106" i="2" s="1"/>
  <c r="N106" i="2" a="1"/>
  <c r="N106" i="2" s="1"/>
  <c r="P106" i="2" a="1"/>
  <c r="P106" i="2" s="1"/>
  <c r="R106" i="2" a="1"/>
  <c r="R106" i="2" s="1"/>
  <c r="L106" i="2" a="1"/>
  <c r="L106" i="2" s="1"/>
  <c r="T106" i="2" a="1"/>
  <c r="T106" i="2" s="1"/>
  <c r="J106" i="2" a="1"/>
  <c r="J106" i="2" s="1"/>
  <c r="AC98" i="2" a="1"/>
  <c r="AC98" i="2" s="1"/>
  <c r="AB98" i="2" a="1"/>
  <c r="AB98" i="2" s="1"/>
  <c r="Y98" i="2" a="1"/>
  <c r="Y98" i="2" s="1"/>
  <c r="AA98" i="2" a="1"/>
  <c r="AA98" i="2" s="1"/>
  <c r="V98" i="2" a="1"/>
  <c r="V98" i="2" s="1"/>
  <c r="X98" i="2" a="1"/>
  <c r="X98" i="2" s="1"/>
  <c r="Z98" i="2" a="1"/>
  <c r="Z98" i="2" s="1"/>
  <c r="P98" i="2" a="1"/>
  <c r="P98" i="2" s="1"/>
  <c r="R98" i="2" a="1"/>
  <c r="R98" i="2" s="1"/>
  <c r="L98" i="2" a="1"/>
  <c r="L98" i="2" s="1"/>
  <c r="T98" i="2" a="1"/>
  <c r="T98" i="2" s="1"/>
  <c r="J98" i="2" a="1"/>
  <c r="J98" i="2" s="1"/>
  <c r="N98" i="2" a="1"/>
  <c r="N98" i="2" s="1"/>
  <c r="AC90" i="2" a="1"/>
  <c r="AC90" i="2" s="1"/>
  <c r="AB90" i="2" a="1"/>
  <c r="AB90" i="2" s="1"/>
  <c r="Y90" i="2" a="1"/>
  <c r="Y90" i="2" s="1"/>
  <c r="AA90" i="2" a="1"/>
  <c r="AA90" i="2" s="1"/>
  <c r="Z90" i="2" a="1"/>
  <c r="Z90" i="2" s="1"/>
  <c r="V90" i="2" a="1"/>
  <c r="V90" i="2" s="1"/>
  <c r="T90" i="2" a="1"/>
  <c r="T90" i="2" s="1"/>
  <c r="P90" i="2" a="1"/>
  <c r="P90" i="2" s="1"/>
  <c r="N90" i="2" a="1"/>
  <c r="N90" i="2" s="1"/>
  <c r="L90" i="2" a="1"/>
  <c r="L90" i="2" s="1"/>
  <c r="X90" i="2" a="1"/>
  <c r="X90" i="2" s="1"/>
  <c r="J90" i="2" a="1"/>
  <c r="J90" i="2" s="1"/>
  <c r="R90" i="2" a="1"/>
  <c r="R90" i="2" s="1"/>
  <c r="AC82" i="2" a="1"/>
  <c r="AC82" i="2" s="1"/>
  <c r="AB82" i="2" a="1"/>
  <c r="AB82" i="2" s="1"/>
  <c r="Y82" i="2" a="1"/>
  <c r="Y82" i="2" s="1"/>
  <c r="AA82" i="2" a="1"/>
  <c r="AA82" i="2" s="1"/>
  <c r="Z82" i="2" a="1"/>
  <c r="Z82" i="2" s="1"/>
  <c r="X82" i="2" a="1"/>
  <c r="X82" i="2" s="1"/>
  <c r="R82" i="2" a="1"/>
  <c r="R82" i="2" s="1"/>
  <c r="V82" i="2" a="1"/>
  <c r="V82" i="2" s="1"/>
  <c r="P82" i="2" a="1"/>
  <c r="P82" i="2" s="1"/>
  <c r="T82" i="2" a="1"/>
  <c r="T82" i="2" s="1"/>
  <c r="N82" i="2" a="1"/>
  <c r="N82" i="2" s="1"/>
  <c r="L82" i="2" a="1"/>
  <c r="L82" i="2" s="1"/>
  <c r="J82" i="2" a="1"/>
  <c r="J82" i="2" s="1"/>
  <c r="AC74" i="2" a="1"/>
  <c r="AC74" i="2" s="1"/>
  <c r="AB74" i="2" a="1"/>
  <c r="AB74" i="2" s="1"/>
  <c r="Y74" i="2" a="1"/>
  <c r="Y74" i="2" s="1"/>
  <c r="AA74" i="2" a="1"/>
  <c r="AA74" i="2" s="1"/>
  <c r="Z74" i="2" a="1"/>
  <c r="Z74" i="2" s="1"/>
  <c r="X74" i="2" a="1"/>
  <c r="X74" i="2" s="1"/>
  <c r="V74" i="2" a="1"/>
  <c r="V74" i="2" s="1"/>
  <c r="T74" i="2" a="1"/>
  <c r="T74" i="2" s="1"/>
  <c r="P74" i="2" a="1"/>
  <c r="P74" i="2" s="1"/>
  <c r="R74" i="2" a="1"/>
  <c r="R74" i="2" s="1"/>
  <c r="N74" i="2" a="1"/>
  <c r="N74" i="2" s="1"/>
  <c r="J74" i="2" a="1"/>
  <c r="J74" i="2" s="1"/>
  <c r="L74" i="2" a="1"/>
  <c r="L74" i="2" s="1"/>
  <c r="AC66" i="2" a="1"/>
  <c r="AC66" i="2" s="1"/>
  <c r="AB66" i="2" a="1"/>
  <c r="AB66" i="2" s="1"/>
  <c r="Y66" i="2" a="1"/>
  <c r="Y66" i="2" s="1"/>
  <c r="AA66" i="2" a="1"/>
  <c r="AA66" i="2" s="1"/>
  <c r="Z66" i="2" a="1"/>
  <c r="Z66" i="2" s="1"/>
  <c r="X66" i="2" a="1"/>
  <c r="X66" i="2" s="1"/>
  <c r="V66" i="2" a="1"/>
  <c r="V66" i="2" s="1"/>
  <c r="P66" i="2" a="1"/>
  <c r="P66" i="2" s="1"/>
  <c r="T66" i="2" a="1"/>
  <c r="T66" i="2" s="1"/>
  <c r="J66" i="2" a="1"/>
  <c r="J66" i="2" s="1"/>
  <c r="R66" i="2" a="1"/>
  <c r="R66" i="2" s="1"/>
  <c r="N66" i="2" a="1"/>
  <c r="N66" i="2" s="1"/>
  <c r="L66" i="2" a="1"/>
  <c r="L66" i="2" s="1"/>
  <c r="AC58" i="2" a="1"/>
  <c r="AC58" i="2" s="1"/>
  <c r="AB58" i="2" a="1"/>
  <c r="AB58" i="2" s="1"/>
  <c r="Y58" i="2" a="1"/>
  <c r="Y58" i="2" s="1"/>
  <c r="Z58" i="2" a="1"/>
  <c r="Z58" i="2" s="1"/>
  <c r="AA58" i="2" a="1"/>
  <c r="AA58" i="2" s="1"/>
  <c r="V58" i="2" a="1"/>
  <c r="V58" i="2" s="1"/>
  <c r="T58" i="2" a="1"/>
  <c r="T58" i="2" s="1"/>
  <c r="P58" i="2" a="1"/>
  <c r="P58" i="2" s="1"/>
  <c r="R58" i="2" a="1"/>
  <c r="R58" i="2" s="1"/>
  <c r="J58" i="2" a="1"/>
  <c r="J58" i="2" s="1"/>
  <c r="X58" i="2" a="1"/>
  <c r="X58" i="2" s="1"/>
  <c r="L58" i="2" a="1"/>
  <c r="L58" i="2" s="1"/>
  <c r="N58" i="2" a="1"/>
  <c r="N58" i="2" s="1"/>
  <c r="AC50" i="2" a="1"/>
  <c r="AC50" i="2" s="1"/>
  <c r="AB50" i="2" a="1"/>
  <c r="AB50" i="2" s="1"/>
  <c r="Y50" i="2" a="1"/>
  <c r="Y50" i="2" s="1"/>
  <c r="Z50" i="2" a="1"/>
  <c r="Z50" i="2" s="1"/>
  <c r="AA50" i="2" a="1"/>
  <c r="AA50" i="2" s="1"/>
  <c r="X50" i="2" a="1"/>
  <c r="X50" i="2" s="1"/>
  <c r="V50" i="2" a="1"/>
  <c r="V50" i="2" s="1"/>
  <c r="R50" i="2" a="1"/>
  <c r="R50" i="2" s="1"/>
  <c r="N50" i="2" a="1"/>
  <c r="N50" i="2" s="1"/>
  <c r="P50" i="2" a="1"/>
  <c r="P50" i="2" s="1"/>
  <c r="J50" i="2" a="1"/>
  <c r="J50" i="2" s="1"/>
  <c r="T50" i="2" a="1"/>
  <c r="T50" i="2" s="1"/>
  <c r="L50" i="2" a="1"/>
  <c r="L50" i="2" s="1"/>
  <c r="AC42" i="2" a="1"/>
  <c r="AC42" i="2" s="1"/>
  <c r="AB42" i="2" a="1"/>
  <c r="AB42" i="2" s="1"/>
  <c r="Y42" i="2" a="1"/>
  <c r="Y42" i="2" s="1"/>
  <c r="Z42" i="2" a="1"/>
  <c r="Z42" i="2" s="1"/>
  <c r="AA42" i="2" a="1"/>
  <c r="AA42" i="2" s="1"/>
  <c r="X42" i="2" a="1"/>
  <c r="X42" i="2" s="1"/>
  <c r="V42" i="2" a="1"/>
  <c r="V42" i="2" s="1"/>
  <c r="N42" i="2" a="1"/>
  <c r="N42" i="2" s="1"/>
  <c r="T42" i="2" a="1"/>
  <c r="T42" i="2" s="1"/>
  <c r="P42" i="2" a="1"/>
  <c r="P42" i="2" s="1"/>
  <c r="R42" i="2" a="1"/>
  <c r="R42" i="2" s="1"/>
  <c r="L42" i="2" a="1"/>
  <c r="L42" i="2" s="1"/>
  <c r="J42" i="2" a="1"/>
  <c r="J42" i="2" s="1"/>
  <c r="AC34" i="2" a="1"/>
  <c r="AC34" i="2" s="1"/>
  <c r="AB34" i="2" a="1"/>
  <c r="AB34" i="2" s="1"/>
  <c r="Y34" i="2" a="1"/>
  <c r="Y34" i="2" s="1"/>
  <c r="AA34" i="2" a="1"/>
  <c r="AA34" i="2" s="1"/>
  <c r="Z34" i="2" a="1"/>
  <c r="Z34" i="2" s="1"/>
  <c r="V34" i="2" a="1"/>
  <c r="V34" i="2" s="1"/>
  <c r="X34" i="2" a="1"/>
  <c r="X34" i="2" s="1"/>
  <c r="P34" i="2" a="1"/>
  <c r="P34" i="2" s="1"/>
  <c r="J34" i="2" a="1"/>
  <c r="J34" i="2" s="1"/>
  <c r="R34" i="2" a="1"/>
  <c r="R34" i="2" s="1"/>
  <c r="N34" i="2" a="1"/>
  <c r="N34" i="2" s="1"/>
  <c r="L34" i="2" a="1"/>
  <c r="L34" i="2" s="1"/>
  <c r="T34" i="2" a="1"/>
  <c r="T34" i="2" s="1"/>
  <c r="AC26" i="2" a="1"/>
  <c r="AC26" i="2" s="1"/>
  <c r="AB26" i="2" a="1"/>
  <c r="AB26" i="2" s="1"/>
  <c r="Y26" i="2" a="1"/>
  <c r="Y26" i="2" s="1"/>
  <c r="Z26" i="2" a="1"/>
  <c r="Z26" i="2" s="1"/>
  <c r="AA26" i="2" a="1"/>
  <c r="AA26" i="2" s="1"/>
  <c r="V26" i="2" a="1"/>
  <c r="V26" i="2" s="1"/>
  <c r="T26" i="2" a="1"/>
  <c r="T26" i="2" s="1"/>
  <c r="N26" i="2" a="1"/>
  <c r="N26" i="2" s="1"/>
  <c r="X26" i="2" a="1"/>
  <c r="X26" i="2" s="1"/>
  <c r="R26" i="2" a="1"/>
  <c r="R26" i="2" s="1"/>
  <c r="J26" i="2" a="1"/>
  <c r="J26" i="2" s="1"/>
  <c r="L26" i="2" a="1"/>
  <c r="L26" i="2" s="1"/>
  <c r="P26" i="2" a="1"/>
  <c r="P26" i="2" s="1"/>
  <c r="AC18" i="2" a="1"/>
  <c r="AC18" i="2" s="1"/>
  <c r="AB18" i="2" a="1"/>
  <c r="AB18" i="2" s="1"/>
  <c r="Y18" i="2" a="1"/>
  <c r="Y18" i="2" s="1"/>
  <c r="Z18" i="2" a="1"/>
  <c r="Z18" i="2" s="1"/>
  <c r="AA18" i="2" a="1"/>
  <c r="AA18" i="2" s="1"/>
  <c r="X18" i="2" a="1"/>
  <c r="X18" i="2" s="1"/>
  <c r="T18" i="2" a="1"/>
  <c r="T18" i="2" s="1"/>
  <c r="V18" i="2" a="1"/>
  <c r="V18" i="2" s="1"/>
  <c r="R18" i="2" a="1"/>
  <c r="R18" i="2" s="1"/>
  <c r="N18" i="2" a="1"/>
  <c r="N18" i="2" s="1"/>
  <c r="P18" i="2" a="1"/>
  <c r="P18" i="2" s="1"/>
  <c r="J18" i="2" a="1"/>
  <c r="J18" i="2" s="1"/>
  <c r="L18" i="2" a="1"/>
  <c r="L18" i="2" s="1"/>
  <c r="AC10" i="2" a="1"/>
  <c r="AC10" i="2" s="1"/>
  <c r="AB10" i="2" a="1"/>
  <c r="AB10" i="2" s="1"/>
  <c r="Y10" i="2" a="1"/>
  <c r="Y10" i="2" s="1"/>
  <c r="Z10" i="2" a="1"/>
  <c r="Z10" i="2" s="1"/>
  <c r="AA10" i="2" a="1"/>
  <c r="AA10" i="2" s="1"/>
  <c r="T10" i="2" a="1"/>
  <c r="T10" i="2" s="1"/>
  <c r="X10" i="2" a="1"/>
  <c r="X10" i="2" s="1"/>
  <c r="N10" i="2" a="1"/>
  <c r="N10" i="2" s="1"/>
  <c r="P10" i="2" a="1"/>
  <c r="P10" i="2" s="1"/>
  <c r="V10" i="2" a="1"/>
  <c r="V10" i="2" s="1"/>
  <c r="R10" i="2" a="1"/>
  <c r="R10" i="2" s="1"/>
  <c r="L10" i="2" a="1"/>
  <c r="L10" i="2" s="1"/>
  <c r="J10" i="2" a="1"/>
  <c r="J10" i="2" s="1"/>
  <c r="AA207" i="2" a="1"/>
  <c r="AA207" i="2" s="1"/>
  <c r="Z207" i="2" a="1"/>
  <c r="Z207" i="2" s="1"/>
  <c r="Y207" i="2" a="1"/>
  <c r="Y207" i="2" s="1"/>
  <c r="X207" i="2" a="1"/>
  <c r="X207" i="2" s="1"/>
  <c r="V207" i="2" a="1"/>
  <c r="V207" i="2" s="1"/>
  <c r="AC207" i="2" a="1"/>
  <c r="AC207" i="2" s="1"/>
  <c r="T207" i="2" a="1"/>
  <c r="T207" i="2" s="1"/>
  <c r="R207" i="2" a="1"/>
  <c r="R207" i="2" s="1"/>
  <c r="AB207" i="2" a="1"/>
  <c r="AB207" i="2" s="1"/>
  <c r="P207" i="2" a="1"/>
  <c r="P207" i="2" s="1"/>
  <c r="N207" i="2" a="1"/>
  <c r="N207" i="2" s="1"/>
  <c r="L207" i="2" a="1"/>
  <c r="L207" i="2" s="1"/>
  <c r="J207" i="2" a="1"/>
  <c r="J207" i="2" s="1"/>
  <c r="AB159" i="2" a="1"/>
  <c r="AB159" i="2" s="1"/>
  <c r="AA159" i="2" a="1"/>
  <c r="AA159" i="2" s="1"/>
  <c r="Z159" i="2" a="1"/>
  <c r="Z159" i="2" s="1"/>
  <c r="Y159" i="2" a="1"/>
  <c r="Y159" i="2" s="1"/>
  <c r="AC159" i="2" a="1"/>
  <c r="AC159" i="2" s="1"/>
  <c r="X159" i="2" a="1"/>
  <c r="X159" i="2" s="1"/>
  <c r="V159" i="2" a="1"/>
  <c r="V159" i="2" s="1"/>
  <c r="T159" i="2" a="1"/>
  <c r="T159" i="2" s="1"/>
  <c r="R159" i="2" a="1"/>
  <c r="R159" i="2" s="1"/>
  <c r="P159" i="2" a="1"/>
  <c r="P159" i="2" s="1"/>
  <c r="L159" i="2" a="1"/>
  <c r="L159" i="2" s="1"/>
  <c r="J159" i="2" a="1"/>
  <c r="J159" i="2" s="1"/>
  <c r="N159" i="2" a="1"/>
  <c r="N159" i="2" s="1"/>
  <c r="AA119" i="2" a="1"/>
  <c r="AA119" i="2" s="1"/>
  <c r="Z119" i="2" a="1"/>
  <c r="Z119" i="2" s="1"/>
  <c r="AC119" i="2" a="1"/>
  <c r="AC119" i="2" s="1"/>
  <c r="AB119" i="2" a="1"/>
  <c r="AB119" i="2" s="1"/>
  <c r="Y119" i="2" a="1"/>
  <c r="Y119" i="2" s="1"/>
  <c r="X119" i="2" a="1"/>
  <c r="X119" i="2" s="1"/>
  <c r="V119" i="2" a="1"/>
  <c r="V119" i="2" s="1"/>
  <c r="T119" i="2" a="1"/>
  <c r="T119" i="2" s="1"/>
  <c r="R119" i="2" a="1"/>
  <c r="R119" i="2" s="1"/>
  <c r="P119" i="2" a="1"/>
  <c r="P119" i="2" s="1"/>
  <c r="L119" i="2" a="1"/>
  <c r="L119" i="2" s="1"/>
  <c r="N119" i="2" a="1"/>
  <c r="N119" i="2" s="1"/>
  <c r="J119" i="2" a="1"/>
  <c r="J119" i="2" s="1"/>
  <c r="AA71" i="2" a="1"/>
  <c r="AA71" i="2" s="1"/>
  <c r="Z71" i="2" a="1"/>
  <c r="Z71" i="2" s="1"/>
  <c r="AC71" i="2" a="1"/>
  <c r="AC71" i="2" s="1"/>
  <c r="Y71" i="2" a="1"/>
  <c r="Y71" i="2" s="1"/>
  <c r="AB71" i="2" a="1"/>
  <c r="AB71" i="2" s="1"/>
  <c r="X71" i="2" a="1"/>
  <c r="X71" i="2" s="1"/>
  <c r="V71" i="2" a="1"/>
  <c r="V71" i="2" s="1"/>
  <c r="T71" i="2" a="1"/>
  <c r="T71" i="2" s="1"/>
  <c r="R71" i="2" a="1"/>
  <c r="R71" i="2" s="1"/>
  <c r="P71" i="2" a="1"/>
  <c r="P71" i="2" s="1"/>
  <c r="J71" i="2" a="1"/>
  <c r="J71" i="2" s="1"/>
  <c r="N71" i="2" a="1"/>
  <c r="N71" i="2" s="1"/>
  <c r="L71" i="2" a="1"/>
  <c r="L71" i="2" s="1"/>
  <c r="AC31" i="2" a="1"/>
  <c r="AC31" i="2" s="1"/>
  <c r="AA31" i="2" a="1"/>
  <c r="AA31" i="2" s="1"/>
  <c r="Z31" i="2" a="1"/>
  <c r="Z31" i="2" s="1"/>
  <c r="Y31" i="2" a="1"/>
  <c r="Y31" i="2" s="1"/>
  <c r="AB31" i="2" a="1"/>
  <c r="AB31" i="2" s="1"/>
  <c r="X31" i="2" a="1"/>
  <c r="X31" i="2" s="1"/>
  <c r="V31" i="2" a="1"/>
  <c r="V31" i="2" s="1"/>
  <c r="T31" i="2" a="1"/>
  <c r="T31" i="2" s="1"/>
  <c r="R31" i="2" a="1"/>
  <c r="R31" i="2" s="1"/>
  <c r="P31" i="2" a="1"/>
  <c r="P31" i="2" s="1"/>
  <c r="N31" i="2" a="1"/>
  <c r="N31" i="2" s="1"/>
  <c r="L31" i="2" a="1"/>
  <c r="L31" i="2" s="1"/>
  <c r="J31" i="2" a="1"/>
  <c r="J31" i="2" s="1"/>
  <c r="AC203" i="2" a="1"/>
  <c r="AC203" i="2" s="1"/>
  <c r="Y203" i="2" a="1"/>
  <c r="Y203" i="2" s="1"/>
  <c r="AB203" i="2" a="1"/>
  <c r="AB203" i="2" s="1"/>
  <c r="AA203" i="2" a="1"/>
  <c r="AA203" i="2" s="1"/>
  <c r="Z203" i="2" a="1"/>
  <c r="Z203" i="2" s="1"/>
  <c r="X203" i="2" a="1"/>
  <c r="X203" i="2" s="1"/>
  <c r="V203" i="2" a="1"/>
  <c r="V203" i="2" s="1"/>
  <c r="R203" i="2" a="1"/>
  <c r="R203" i="2" s="1"/>
  <c r="T203" i="2" a="1"/>
  <c r="T203" i="2" s="1"/>
  <c r="P203" i="2" a="1"/>
  <c r="P203" i="2" s="1"/>
  <c r="J203" i="2" a="1"/>
  <c r="J203" i="2" s="1"/>
  <c r="L203" i="2" a="1"/>
  <c r="L203" i="2" s="1"/>
  <c r="N203" i="2" a="1"/>
  <c r="N203" i="2" s="1"/>
  <c r="AC171" i="2" a="1"/>
  <c r="AC171" i="2" s="1"/>
  <c r="Y171" i="2" a="1"/>
  <c r="Y171" i="2" s="1"/>
  <c r="AA171" i="2" a="1"/>
  <c r="AA171" i="2" s="1"/>
  <c r="X171" i="2" a="1"/>
  <c r="X171" i="2" s="1"/>
  <c r="V171" i="2" a="1"/>
  <c r="V171" i="2" s="1"/>
  <c r="AB171" i="2" a="1"/>
  <c r="AB171" i="2" s="1"/>
  <c r="Z171" i="2" a="1"/>
  <c r="Z171" i="2" s="1"/>
  <c r="R171" i="2" a="1"/>
  <c r="R171" i="2" s="1"/>
  <c r="T171" i="2" a="1"/>
  <c r="T171" i="2" s="1"/>
  <c r="P171" i="2" a="1"/>
  <c r="P171" i="2" s="1"/>
  <c r="N171" i="2" a="1"/>
  <c r="N171" i="2" s="1"/>
  <c r="L171" i="2" a="1"/>
  <c r="L171" i="2" s="1"/>
  <c r="J171" i="2" a="1"/>
  <c r="J171" i="2" s="1"/>
  <c r="AC139" i="2" a="1"/>
  <c r="AC139" i="2" s="1"/>
  <c r="Y139" i="2" a="1"/>
  <c r="Y139" i="2" s="1"/>
  <c r="AB139" i="2" a="1"/>
  <c r="AB139" i="2" s="1"/>
  <c r="AA139" i="2" a="1"/>
  <c r="AA139" i="2" s="1"/>
  <c r="Z139" i="2" a="1"/>
  <c r="Z139" i="2" s="1"/>
  <c r="X139" i="2" a="1"/>
  <c r="X139" i="2" s="1"/>
  <c r="V139" i="2" a="1"/>
  <c r="V139" i="2" s="1"/>
  <c r="R139" i="2" a="1"/>
  <c r="R139" i="2" s="1"/>
  <c r="T139" i="2" a="1"/>
  <c r="T139" i="2" s="1"/>
  <c r="P139" i="2" a="1"/>
  <c r="P139" i="2" s="1"/>
  <c r="J139" i="2" a="1"/>
  <c r="J139" i="2" s="1"/>
  <c r="L139" i="2" a="1"/>
  <c r="L139" i="2" s="1"/>
  <c r="N139" i="2" a="1"/>
  <c r="N139" i="2" s="1"/>
  <c r="AB99" i="2" a="1"/>
  <c r="AB99" i="2" s="1"/>
  <c r="AC99" i="2" a="1"/>
  <c r="AC99" i="2" s="1"/>
  <c r="Z99" i="2" a="1"/>
  <c r="Z99" i="2" s="1"/>
  <c r="Y99" i="2" a="1"/>
  <c r="Y99" i="2" s="1"/>
  <c r="AA99" i="2" a="1"/>
  <c r="AA99" i="2" s="1"/>
  <c r="V99" i="2" a="1"/>
  <c r="V99" i="2" s="1"/>
  <c r="P99" i="2" a="1"/>
  <c r="P99" i="2" s="1"/>
  <c r="X99" i="2" a="1"/>
  <c r="X99" i="2" s="1"/>
  <c r="R99" i="2" a="1"/>
  <c r="R99" i="2" s="1"/>
  <c r="T99" i="2" a="1"/>
  <c r="T99" i="2" s="1"/>
  <c r="N99" i="2" a="1"/>
  <c r="N99" i="2" s="1"/>
  <c r="L99" i="2" a="1"/>
  <c r="L99" i="2" s="1"/>
  <c r="J99" i="2" a="1"/>
  <c r="J99" i="2" s="1"/>
  <c r="AC233" i="2" a="1"/>
  <c r="AC233" i="2" s="1"/>
  <c r="Y233" i="2" a="1"/>
  <c r="Y233" i="2" s="1"/>
  <c r="AA233" i="2" a="1"/>
  <c r="AA233" i="2" s="1"/>
  <c r="AB233" i="2" a="1"/>
  <c r="AB233" i="2" s="1"/>
  <c r="V233" i="2" a="1"/>
  <c r="V233" i="2" s="1"/>
  <c r="Z233" i="2" a="1"/>
  <c r="Z233" i="2" s="1"/>
  <c r="T233" i="2" a="1"/>
  <c r="T233" i="2" s="1"/>
  <c r="P233" i="2" a="1"/>
  <c r="P233" i="2" s="1"/>
  <c r="X233" i="2" a="1"/>
  <c r="X233" i="2" s="1"/>
  <c r="R233" i="2" a="1"/>
  <c r="R233" i="2" s="1"/>
  <c r="L233" i="2" a="1"/>
  <c r="L233" i="2" s="1"/>
  <c r="N233" i="2" a="1"/>
  <c r="N233" i="2" s="1"/>
  <c r="J233" i="2" a="1"/>
  <c r="J233" i="2" s="1"/>
  <c r="AC217" i="2" a="1"/>
  <c r="AC217" i="2" s="1"/>
  <c r="AB217" i="2" a="1"/>
  <c r="AB217" i="2" s="1"/>
  <c r="Y217" i="2" a="1"/>
  <c r="Y217" i="2" s="1"/>
  <c r="V217" i="2" a="1"/>
  <c r="V217" i="2" s="1"/>
  <c r="Z217" i="2" a="1"/>
  <c r="Z217" i="2" s="1"/>
  <c r="X217" i="2" a="1"/>
  <c r="X217" i="2" s="1"/>
  <c r="AA217" i="2" a="1"/>
  <c r="AA217" i="2" s="1"/>
  <c r="R217" i="2" a="1"/>
  <c r="R217" i="2" s="1"/>
  <c r="T217" i="2" a="1"/>
  <c r="T217" i="2" s="1"/>
  <c r="P217" i="2" a="1"/>
  <c r="P217" i="2" s="1"/>
  <c r="N217" i="2" a="1"/>
  <c r="N217" i="2" s="1"/>
  <c r="J217" i="2" a="1"/>
  <c r="J217" i="2" s="1"/>
  <c r="L217" i="2" a="1"/>
  <c r="L217" i="2" s="1"/>
  <c r="AC201" i="2" a="1"/>
  <c r="AC201" i="2" s="1"/>
  <c r="AB201" i="2" a="1"/>
  <c r="AB201" i="2" s="1"/>
  <c r="Y201" i="2" a="1"/>
  <c r="Y201" i="2" s="1"/>
  <c r="AA201" i="2" a="1"/>
  <c r="AA201" i="2" s="1"/>
  <c r="X201" i="2" a="1"/>
  <c r="X201" i="2" s="1"/>
  <c r="V201" i="2" a="1"/>
  <c r="V201" i="2" s="1"/>
  <c r="T201" i="2" a="1"/>
  <c r="T201" i="2" s="1"/>
  <c r="P201" i="2" a="1"/>
  <c r="P201" i="2" s="1"/>
  <c r="R201" i="2" a="1"/>
  <c r="R201" i="2" s="1"/>
  <c r="L201" i="2" a="1"/>
  <c r="L201" i="2" s="1"/>
  <c r="Z201" i="2" a="1"/>
  <c r="Z201" i="2" s="1"/>
  <c r="N201" i="2" a="1"/>
  <c r="N201" i="2" s="1"/>
  <c r="J201" i="2" a="1"/>
  <c r="J201" i="2" s="1"/>
  <c r="AC185" i="2" a="1"/>
  <c r="AC185" i="2" s="1"/>
  <c r="AB185" i="2" a="1"/>
  <c r="AB185" i="2" s="1"/>
  <c r="Y185" i="2" a="1"/>
  <c r="Y185" i="2" s="1"/>
  <c r="Z185" i="2" a="1"/>
  <c r="Z185" i="2" s="1"/>
  <c r="AA185" i="2" a="1"/>
  <c r="AA185" i="2" s="1"/>
  <c r="V185" i="2" a="1"/>
  <c r="V185" i="2" s="1"/>
  <c r="X185" i="2" a="1"/>
  <c r="X185" i="2" s="1"/>
  <c r="R185" i="2" a="1"/>
  <c r="R185" i="2" s="1"/>
  <c r="P185" i="2" a="1"/>
  <c r="P185" i="2" s="1"/>
  <c r="T185" i="2" a="1"/>
  <c r="T185" i="2" s="1"/>
  <c r="J185" i="2" a="1"/>
  <c r="J185" i="2" s="1"/>
  <c r="N185" i="2" a="1"/>
  <c r="N185" i="2" s="1"/>
  <c r="L185" i="2" a="1"/>
  <c r="L185" i="2" s="1"/>
  <c r="AC169" i="2" a="1"/>
  <c r="AC169" i="2" s="1"/>
  <c r="AB169" i="2" a="1"/>
  <c r="AB169" i="2" s="1"/>
  <c r="Y169" i="2" a="1"/>
  <c r="Y169" i="2" s="1"/>
  <c r="AA169" i="2" a="1"/>
  <c r="AA169" i="2" s="1"/>
  <c r="Z169" i="2" a="1"/>
  <c r="Z169" i="2" s="1"/>
  <c r="X169" i="2" a="1"/>
  <c r="X169" i="2" s="1"/>
  <c r="V169" i="2" a="1"/>
  <c r="V169" i="2" s="1"/>
  <c r="T169" i="2" a="1"/>
  <c r="T169" i="2" s="1"/>
  <c r="P169" i="2" a="1"/>
  <c r="P169" i="2" s="1"/>
  <c r="R169" i="2" a="1"/>
  <c r="R169" i="2" s="1"/>
  <c r="L169" i="2" a="1"/>
  <c r="L169" i="2" s="1"/>
  <c r="J169" i="2" a="1"/>
  <c r="J169" i="2" s="1"/>
  <c r="N169" i="2" a="1"/>
  <c r="N169" i="2" s="1"/>
  <c r="AC153" i="2" a="1"/>
  <c r="AC153" i="2" s="1"/>
  <c r="AB153" i="2" a="1"/>
  <c r="AB153" i="2" s="1"/>
  <c r="Y153" i="2" a="1"/>
  <c r="Y153" i="2" s="1"/>
  <c r="Z153" i="2" a="1"/>
  <c r="Z153" i="2" s="1"/>
  <c r="V153" i="2" a="1"/>
  <c r="V153" i="2" s="1"/>
  <c r="R153" i="2" a="1"/>
  <c r="R153" i="2" s="1"/>
  <c r="X153" i="2" a="1"/>
  <c r="X153" i="2" s="1"/>
  <c r="T153" i="2" a="1"/>
  <c r="T153" i="2" s="1"/>
  <c r="AA153" i="2" a="1"/>
  <c r="AA153" i="2" s="1"/>
  <c r="P153" i="2" a="1"/>
  <c r="P153" i="2" s="1"/>
  <c r="N153" i="2" a="1"/>
  <c r="N153" i="2" s="1"/>
  <c r="L153" i="2" a="1"/>
  <c r="L153" i="2" s="1"/>
  <c r="J153" i="2" a="1"/>
  <c r="J153" i="2" s="1"/>
  <c r="AC145" i="2" a="1"/>
  <c r="AC145" i="2" s="1"/>
  <c r="AB145" i="2" a="1"/>
  <c r="AB145" i="2" s="1"/>
  <c r="Y145" i="2" a="1"/>
  <c r="Y145" i="2" s="1"/>
  <c r="Z145" i="2" a="1"/>
  <c r="Z145" i="2" s="1"/>
  <c r="AA145" i="2" a="1"/>
  <c r="AA145" i="2" s="1"/>
  <c r="V145" i="2" a="1"/>
  <c r="V145" i="2" s="1"/>
  <c r="X145" i="2" a="1"/>
  <c r="X145" i="2" s="1"/>
  <c r="R145" i="2" a="1"/>
  <c r="R145" i="2" s="1"/>
  <c r="T145" i="2" a="1"/>
  <c r="T145" i="2" s="1"/>
  <c r="P145" i="2" a="1"/>
  <c r="P145" i="2" s="1"/>
  <c r="N145" i="2" a="1"/>
  <c r="N145" i="2" s="1"/>
  <c r="L145" i="2" a="1"/>
  <c r="L145" i="2" s="1"/>
  <c r="J145" i="2" a="1"/>
  <c r="J145" i="2" s="1"/>
  <c r="AC137" i="2" a="1"/>
  <c r="AC137" i="2" s="1"/>
  <c r="AB137" i="2" a="1"/>
  <c r="AB137" i="2" s="1"/>
  <c r="Y137" i="2" a="1"/>
  <c r="Y137" i="2" s="1"/>
  <c r="AA137" i="2" a="1"/>
  <c r="AA137" i="2" s="1"/>
  <c r="Z137" i="2" a="1"/>
  <c r="Z137" i="2" s="1"/>
  <c r="X137" i="2" a="1"/>
  <c r="X137" i="2" s="1"/>
  <c r="T137" i="2" a="1"/>
  <c r="T137" i="2" s="1"/>
  <c r="P137" i="2" a="1"/>
  <c r="P137" i="2" s="1"/>
  <c r="V137" i="2" a="1"/>
  <c r="V137" i="2" s="1"/>
  <c r="R137" i="2" a="1"/>
  <c r="R137" i="2" s="1"/>
  <c r="L137" i="2" a="1"/>
  <c r="L137" i="2" s="1"/>
  <c r="N137" i="2" a="1"/>
  <c r="N137" i="2" s="1"/>
  <c r="J137" i="2" a="1"/>
  <c r="J137" i="2" s="1"/>
  <c r="AC129" i="2" a="1"/>
  <c r="AC129" i="2" s="1"/>
  <c r="AB129" i="2" a="1"/>
  <c r="AB129" i="2" s="1"/>
  <c r="Y129" i="2" a="1"/>
  <c r="Y129" i="2" s="1"/>
  <c r="AA129" i="2" a="1"/>
  <c r="AA129" i="2" s="1"/>
  <c r="Z129" i="2" a="1"/>
  <c r="Z129" i="2" s="1"/>
  <c r="X129" i="2" a="1"/>
  <c r="X129" i="2" s="1"/>
  <c r="R129" i="2" a="1"/>
  <c r="R129" i="2" s="1"/>
  <c r="T129" i="2" a="1"/>
  <c r="T129" i="2" s="1"/>
  <c r="J129" i="2" a="1"/>
  <c r="J129" i="2" s="1"/>
  <c r="N129" i="2" a="1"/>
  <c r="N129" i="2" s="1"/>
  <c r="P129" i="2" a="1"/>
  <c r="P129" i="2" s="1"/>
  <c r="L129" i="2" a="1"/>
  <c r="L129" i="2" s="1"/>
  <c r="V129" i="2" a="1"/>
  <c r="V129" i="2" s="1"/>
  <c r="AC121" i="2" a="1"/>
  <c r="AC121" i="2" s="1"/>
  <c r="AB121" i="2" a="1"/>
  <c r="AB121" i="2" s="1"/>
  <c r="Y121" i="2" a="1"/>
  <c r="Y121" i="2" s="1"/>
  <c r="Z121" i="2" a="1"/>
  <c r="Z121" i="2" s="1"/>
  <c r="AA121" i="2" a="1"/>
  <c r="AA121" i="2" s="1"/>
  <c r="V121" i="2" a="1"/>
  <c r="V121" i="2" s="1"/>
  <c r="R121" i="2" a="1"/>
  <c r="R121" i="2" s="1"/>
  <c r="P121" i="2" a="1"/>
  <c r="P121" i="2" s="1"/>
  <c r="T121" i="2" a="1"/>
  <c r="T121" i="2" s="1"/>
  <c r="X121" i="2" a="1"/>
  <c r="X121" i="2" s="1"/>
  <c r="J121" i="2" a="1"/>
  <c r="J121" i="2" s="1"/>
  <c r="L121" i="2" a="1"/>
  <c r="L121" i="2" s="1"/>
  <c r="N121" i="2" a="1"/>
  <c r="N121" i="2" s="1"/>
  <c r="AC113" i="2" a="1"/>
  <c r="AC113" i="2" s="1"/>
  <c r="AB113" i="2" a="1"/>
  <c r="AB113" i="2" s="1"/>
  <c r="Y113" i="2" a="1"/>
  <c r="Y113" i="2" s="1"/>
  <c r="Z113" i="2" a="1"/>
  <c r="Z113" i="2" s="1"/>
  <c r="X113" i="2" a="1"/>
  <c r="X113" i="2" s="1"/>
  <c r="V113" i="2" a="1"/>
  <c r="V113" i="2" s="1"/>
  <c r="R113" i="2" a="1"/>
  <c r="R113" i="2" s="1"/>
  <c r="AA113" i="2" a="1"/>
  <c r="AA113" i="2" s="1"/>
  <c r="T113" i="2" a="1"/>
  <c r="T113" i="2" s="1"/>
  <c r="J113" i="2" a="1"/>
  <c r="J113" i="2" s="1"/>
  <c r="N113" i="2" a="1"/>
  <c r="N113" i="2" s="1"/>
  <c r="L113" i="2" a="1"/>
  <c r="L113" i="2" s="1"/>
  <c r="P113" i="2" a="1"/>
  <c r="P113" i="2" s="1"/>
  <c r="AC105" i="2" a="1"/>
  <c r="AC105" i="2" s="1"/>
  <c r="AB105" i="2" a="1"/>
  <c r="AB105" i="2" s="1"/>
  <c r="Y105" i="2" a="1"/>
  <c r="Y105" i="2" s="1"/>
  <c r="AA105" i="2" a="1"/>
  <c r="AA105" i="2" s="1"/>
  <c r="Z105" i="2" a="1"/>
  <c r="Z105" i="2" s="1"/>
  <c r="X105" i="2" a="1"/>
  <c r="X105" i="2" s="1"/>
  <c r="V105" i="2" a="1"/>
  <c r="V105" i="2" s="1"/>
  <c r="T105" i="2" a="1"/>
  <c r="T105" i="2" s="1"/>
  <c r="P105" i="2" a="1"/>
  <c r="P105" i="2" s="1"/>
  <c r="R105" i="2" a="1"/>
  <c r="R105" i="2" s="1"/>
  <c r="N105" i="2" a="1"/>
  <c r="N105" i="2" s="1"/>
  <c r="L105" i="2" a="1"/>
  <c r="L105" i="2" s="1"/>
  <c r="J105" i="2" a="1"/>
  <c r="J105" i="2" s="1"/>
  <c r="AC97" i="2" a="1"/>
  <c r="AC97" i="2" s="1"/>
  <c r="AB97" i="2" a="1"/>
  <c r="AB97" i="2" s="1"/>
  <c r="Y97" i="2" a="1"/>
  <c r="Y97" i="2" s="1"/>
  <c r="Z97" i="2" a="1"/>
  <c r="Z97" i="2" s="1"/>
  <c r="AA97" i="2" a="1"/>
  <c r="AA97" i="2" s="1"/>
  <c r="X97" i="2" a="1"/>
  <c r="X97" i="2" s="1"/>
  <c r="V97" i="2" a="1"/>
  <c r="V97" i="2" s="1"/>
  <c r="R97" i="2" a="1"/>
  <c r="R97" i="2" s="1"/>
  <c r="N97" i="2" a="1"/>
  <c r="N97" i="2" s="1"/>
  <c r="T97" i="2" a="1"/>
  <c r="T97" i="2" s="1"/>
  <c r="P97" i="2" a="1"/>
  <c r="P97" i="2" s="1"/>
  <c r="L97" i="2" a="1"/>
  <c r="L97" i="2" s="1"/>
  <c r="J97" i="2" a="1"/>
  <c r="J97" i="2" s="1"/>
  <c r="AC89" i="2" a="1"/>
  <c r="AC89" i="2" s="1"/>
  <c r="AB89" i="2" a="1"/>
  <c r="AB89" i="2" s="1"/>
  <c r="Y89" i="2" a="1"/>
  <c r="Y89" i="2" s="1"/>
  <c r="V89" i="2" a="1"/>
  <c r="V89" i="2" s="1"/>
  <c r="AA89" i="2" a="1"/>
  <c r="AA89" i="2" s="1"/>
  <c r="X89" i="2" a="1"/>
  <c r="X89" i="2" s="1"/>
  <c r="P89" i="2" a="1"/>
  <c r="P89" i="2" s="1"/>
  <c r="R89" i="2" a="1"/>
  <c r="R89" i="2" s="1"/>
  <c r="T89" i="2" a="1"/>
  <c r="T89" i="2" s="1"/>
  <c r="Z89" i="2" a="1"/>
  <c r="Z89" i="2" s="1"/>
  <c r="N89" i="2" a="1"/>
  <c r="N89" i="2" s="1"/>
  <c r="L89" i="2" a="1"/>
  <c r="L89" i="2" s="1"/>
  <c r="J89" i="2" a="1"/>
  <c r="J89" i="2" s="1"/>
  <c r="AC81" i="2" a="1"/>
  <c r="AC81" i="2" s="1"/>
  <c r="AB81" i="2" a="1"/>
  <c r="AB81" i="2" s="1"/>
  <c r="Y81" i="2" a="1"/>
  <c r="Y81" i="2" s="1"/>
  <c r="Z81" i="2" a="1"/>
  <c r="Z81" i="2" s="1"/>
  <c r="V81" i="2" a="1"/>
  <c r="V81" i="2" s="1"/>
  <c r="X81" i="2" a="1"/>
  <c r="X81" i="2" s="1"/>
  <c r="AA81" i="2" a="1"/>
  <c r="AA81" i="2" s="1"/>
  <c r="T81" i="2" a="1"/>
  <c r="T81" i="2" s="1"/>
  <c r="P81" i="2" a="1"/>
  <c r="P81" i="2" s="1"/>
  <c r="R81" i="2" a="1"/>
  <c r="R81" i="2" s="1"/>
  <c r="N81" i="2" a="1"/>
  <c r="N81" i="2" s="1"/>
  <c r="L81" i="2" a="1"/>
  <c r="L81" i="2" s="1"/>
  <c r="J81" i="2" a="1"/>
  <c r="J81" i="2" s="1"/>
  <c r="AC73" i="2" a="1"/>
  <c r="AC73" i="2" s="1"/>
  <c r="AB73" i="2" a="1"/>
  <c r="AB73" i="2" s="1"/>
  <c r="Y73" i="2" a="1"/>
  <c r="Y73" i="2" s="1"/>
  <c r="AA73" i="2" a="1"/>
  <c r="AA73" i="2" s="1"/>
  <c r="Z73" i="2" a="1"/>
  <c r="Z73" i="2" s="1"/>
  <c r="X73" i="2" a="1"/>
  <c r="X73" i="2" s="1"/>
  <c r="V73" i="2" a="1"/>
  <c r="V73" i="2" s="1"/>
  <c r="T73" i="2" a="1"/>
  <c r="T73" i="2" s="1"/>
  <c r="P73" i="2" a="1"/>
  <c r="P73" i="2" s="1"/>
  <c r="R73" i="2" a="1"/>
  <c r="R73" i="2" s="1"/>
  <c r="L73" i="2" a="1"/>
  <c r="L73" i="2" s="1"/>
  <c r="N73" i="2" a="1"/>
  <c r="N73" i="2" s="1"/>
  <c r="J73" i="2" a="1"/>
  <c r="J73" i="2" s="1"/>
  <c r="AC65" i="2" a="1"/>
  <c r="AC65" i="2" s="1"/>
  <c r="AB65" i="2" a="1"/>
  <c r="AB65" i="2" s="1"/>
  <c r="Y65" i="2" a="1"/>
  <c r="Y65" i="2" s="1"/>
  <c r="Z65" i="2" a="1"/>
  <c r="Z65" i="2" s="1"/>
  <c r="AA65" i="2" a="1"/>
  <c r="AA65" i="2" s="1"/>
  <c r="X65" i="2" a="1"/>
  <c r="X65" i="2" s="1"/>
  <c r="T65" i="2" a="1"/>
  <c r="T65" i="2" s="1"/>
  <c r="R65" i="2" a="1"/>
  <c r="R65" i="2" s="1"/>
  <c r="P65" i="2" a="1"/>
  <c r="P65" i="2" s="1"/>
  <c r="J65" i="2" a="1"/>
  <c r="J65" i="2" s="1"/>
  <c r="V65" i="2" a="1"/>
  <c r="V65" i="2" s="1"/>
  <c r="N65" i="2" a="1"/>
  <c r="N65" i="2" s="1"/>
  <c r="L65" i="2" a="1"/>
  <c r="L65" i="2" s="1"/>
  <c r="AC57" i="2" a="1"/>
  <c r="AC57" i="2" s="1"/>
  <c r="AB57" i="2" a="1"/>
  <c r="AB57" i="2" s="1"/>
  <c r="Y57" i="2" a="1"/>
  <c r="Y57" i="2" s="1"/>
  <c r="Z57" i="2" a="1"/>
  <c r="Z57" i="2" s="1"/>
  <c r="AA57" i="2" a="1"/>
  <c r="AA57" i="2" s="1"/>
  <c r="V57" i="2" a="1"/>
  <c r="V57" i="2" s="1"/>
  <c r="P57" i="2" a="1"/>
  <c r="P57" i="2" s="1"/>
  <c r="X57" i="2" a="1"/>
  <c r="X57" i="2" s="1"/>
  <c r="R57" i="2" a="1"/>
  <c r="R57" i="2" s="1"/>
  <c r="T57" i="2" a="1"/>
  <c r="T57" i="2" s="1"/>
  <c r="J57" i="2" a="1"/>
  <c r="J57" i="2" s="1"/>
  <c r="L57" i="2" a="1"/>
  <c r="L57" i="2" s="1"/>
  <c r="N57" i="2" a="1"/>
  <c r="N57" i="2" s="1"/>
  <c r="AC49" i="2" a="1"/>
  <c r="AC49" i="2" s="1"/>
  <c r="AB49" i="2" a="1"/>
  <c r="AB49" i="2" s="1"/>
  <c r="Y49" i="2" a="1"/>
  <c r="Y49" i="2" s="1"/>
  <c r="X49" i="2" a="1"/>
  <c r="X49" i="2" s="1"/>
  <c r="V49" i="2" a="1"/>
  <c r="V49" i="2" s="1"/>
  <c r="AA49" i="2" a="1"/>
  <c r="AA49" i="2" s="1"/>
  <c r="T49" i="2" a="1"/>
  <c r="T49" i="2" s="1"/>
  <c r="P49" i="2" a="1"/>
  <c r="P49" i="2" s="1"/>
  <c r="Z49" i="2" a="1"/>
  <c r="Z49" i="2" s="1"/>
  <c r="R49" i="2" a="1"/>
  <c r="R49" i="2" s="1"/>
  <c r="N49" i="2" a="1"/>
  <c r="N49" i="2" s="1"/>
  <c r="L49" i="2" a="1"/>
  <c r="L49" i="2" s="1"/>
  <c r="J49" i="2" a="1"/>
  <c r="J49" i="2" s="1"/>
  <c r="AC41" i="2" a="1"/>
  <c r="AC41" i="2" s="1"/>
  <c r="AB41" i="2" a="1"/>
  <c r="AB41" i="2" s="1"/>
  <c r="Y41" i="2" a="1"/>
  <c r="Y41" i="2" s="1"/>
  <c r="AA41" i="2" a="1"/>
  <c r="AA41" i="2" s="1"/>
  <c r="Z41" i="2" a="1"/>
  <c r="Z41" i="2" s="1"/>
  <c r="X41" i="2" a="1"/>
  <c r="X41" i="2" s="1"/>
  <c r="V41" i="2" a="1"/>
  <c r="V41" i="2" s="1"/>
  <c r="T41" i="2" a="1"/>
  <c r="T41" i="2" s="1"/>
  <c r="P41" i="2" a="1"/>
  <c r="P41" i="2" s="1"/>
  <c r="R41" i="2" a="1"/>
  <c r="R41" i="2" s="1"/>
  <c r="N41" i="2" a="1"/>
  <c r="N41" i="2" s="1"/>
  <c r="L41" i="2" a="1"/>
  <c r="L41" i="2" s="1"/>
  <c r="J41" i="2" a="1"/>
  <c r="J41" i="2" s="1"/>
  <c r="AC33" i="2" a="1"/>
  <c r="AC33" i="2" s="1"/>
  <c r="AB33" i="2" a="1"/>
  <c r="AB33" i="2" s="1"/>
  <c r="Y33" i="2" a="1"/>
  <c r="Y33" i="2" s="1"/>
  <c r="Z33" i="2" a="1"/>
  <c r="Z33" i="2" s="1"/>
  <c r="AA33" i="2" a="1"/>
  <c r="AA33" i="2" s="1"/>
  <c r="X33" i="2" a="1"/>
  <c r="X33" i="2" s="1"/>
  <c r="V33" i="2" a="1"/>
  <c r="V33" i="2" s="1"/>
  <c r="R33" i="2" a="1"/>
  <c r="R33" i="2" s="1"/>
  <c r="N33" i="2" a="1"/>
  <c r="N33" i="2" s="1"/>
  <c r="T33" i="2" a="1"/>
  <c r="T33" i="2" s="1"/>
  <c r="P33" i="2" a="1"/>
  <c r="P33" i="2" s="1"/>
  <c r="J33" i="2" a="1"/>
  <c r="J33" i="2" s="1"/>
  <c r="L33" i="2" a="1"/>
  <c r="L33" i="2" s="1"/>
  <c r="AC25" i="2" a="1"/>
  <c r="AC25" i="2" s="1"/>
  <c r="AB25" i="2" a="1"/>
  <c r="AB25" i="2" s="1"/>
  <c r="Y25" i="2" a="1"/>
  <c r="Y25" i="2" s="1"/>
  <c r="Z25" i="2" a="1"/>
  <c r="Z25" i="2" s="1"/>
  <c r="V25" i="2" a="1"/>
  <c r="V25" i="2" s="1"/>
  <c r="AA25" i="2" a="1"/>
  <c r="AA25" i="2" s="1"/>
  <c r="T25" i="2" a="1"/>
  <c r="T25" i="2" s="1"/>
  <c r="P25" i="2" a="1"/>
  <c r="P25" i="2" s="1"/>
  <c r="R25" i="2" a="1"/>
  <c r="R25" i="2" s="1"/>
  <c r="X25" i="2" a="1"/>
  <c r="X25" i="2" s="1"/>
  <c r="J25" i="2" a="1"/>
  <c r="J25" i="2" s="1"/>
  <c r="L25" i="2" a="1"/>
  <c r="L25" i="2" s="1"/>
  <c r="N25" i="2" a="1"/>
  <c r="N25" i="2" s="1"/>
  <c r="AC17" i="2" a="1"/>
  <c r="AC17" i="2" s="1"/>
  <c r="AB17" i="2" a="1"/>
  <c r="AB17" i="2" s="1"/>
  <c r="Y17" i="2" a="1"/>
  <c r="Y17" i="2" s="1"/>
  <c r="AA17" i="2" a="1"/>
  <c r="AA17" i="2" s="1"/>
  <c r="V17" i="2" a="1"/>
  <c r="V17" i="2" s="1"/>
  <c r="Z17" i="2" a="1"/>
  <c r="Z17" i="2" s="1"/>
  <c r="X17" i="2" a="1"/>
  <c r="X17" i="2" s="1"/>
  <c r="T17" i="2" a="1"/>
  <c r="T17" i="2" s="1"/>
  <c r="P17" i="2" a="1"/>
  <c r="P17" i="2" s="1"/>
  <c r="N17" i="2" a="1"/>
  <c r="N17" i="2" s="1"/>
  <c r="R17" i="2" a="1"/>
  <c r="R17" i="2" s="1"/>
  <c r="L17" i="2" a="1"/>
  <c r="L17" i="2" s="1"/>
  <c r="J17" i="2" a="1"/>
  <c r="J17" i="2" s="1"/>
  <c r="AC9" i="2" a="1"/>
  <c r="AC9" i="2" s="1"/>
  <c r="AB9" i="2" a="1"/>
  <c r="AB9" i="2" s="1"/>
  <c r="Y9" i="2" a="1"/>
  <c r="Y9" i="2" s="1"/>
  <c r="AA9" i="2" a="1"/>
  <c r="AA9" i="2" s="1"/>
  <c r="T9" i="2" a="1"/>
  <c r="T9" i="2" s="1"/>
  <c r="X9" i="2" a="1"/>
  <c r="X9" i="2" s="1"/>
  <c r="P9" i="2" a="1"/>
  <c r="P9" i="2" s="1"/>
  <c r="V9" i="2" a="1"/>
  <c r="V9" i="2" s="1"/>
  <c r="R9" i="2" a="1"/>
  <c r="R9" i="2" s="1"/>
  <c r="L9" i="2" a="1"/>
  <c r="L9" i="2" s="1"/>
  <c r="N9" i="2" a="1"/>
  <c r="N9" i="2" s="1"/>
  <c r="Z9" i="2" a="1"/>
  <c r="Z9" i="2" s="1"/>
  <c r="J9" i="2" a="1"/>
  <c r="J9" i="2" s="1"/>
  <c r="AB223" i="2" a="1"/>
  <c r="AB223" i="2" s="1"/>
  <c r="AA223" i="2" a="1"/>
  <c r="AA223" i="2" s="1"/>
  <c r="Z223" i="2" a="1"/>
  <c r="Z223" i="2" s="1"/>
  <c r="Y223" i="2" a="1"/>
  <c r="Y223" i="2" s="1"/>
  <c r="AC223" i="2" a="1"/>
  <c r="AC223" i="2" s="1"/>
  <c r="X223" i="2" a="1"/>
  <c r="X223" i="2" s="1"/>
  <c r="V223" i="2" a="1"/>
  <c r="V223" i="2" s="1"/>
  <c r="T223" i="2" a="1"/>
  <c r="T223" i="2" s="1"/>
  <c r="R223" i="2" a="1"/>
  <c r="R223" i="2" s="1"/>
  <c r="P223" i="2" a="1"/>
  <c r="P223" i="2" s="1"/>
  <c r="L223" i="2" a="1"/>
  <c r="L223" i="2" s="1"/>
  <c r="J223" i="2" a="1"/>
  <c r="J223" i="2" s="1"/>
  <c r="N223" i="2" a="1"/>
  <c r="N223" i="2" s="1"/>
  <c r="AA191" i="2" a="1"/>
  <c r="AA191" i="2" s="1"/>
  <c r="Z191" i="2" a="1"/>
  <c r="Z191" i="2" s="1"/>
  <c r="Y191" i="2" a="1"/>
  <c r="Y191" i="2" s="1"/>
  <c r="AC191" i="2" a="1"/>
  <c r="AC191" i="2" s="1"/>
  <c r="AB191" i="2" a="1"/>
  <c r="AB191" i="2" s="1"/>
  <c r="X191" i="2" a="1"/>
  <c r="X191" i="2" s="1"/>
  <c r="V191" i="2" a="1"/>
  <c r="V191" i="2" s="1"/>
  <c r="T191" i="2" a="1"/>
  <c r="T191" i="2" s="1"/>
  <c r="R191" i="2" a="1"/>
  <c r="R191" i="2" s="1"/>
  <c r="P191" i="2" a="1"/>
  <c r="P191" i="2" s="1"/>
  <c r="L191" i="2" a="1"/>
  <c r="L191" i="2" s="1"/>
  <c r="N191" i="2" a="1"/>
  <c r="N191" i="2" s="1"/>
  <c r="J191" i="2" a="1"/>
  <c r="J191" i="2" s="1"/>
  <c r="AA143" i="2" a="1"/>
  <c r="AA143" i="2" s="1"/>
  <c r="Z143" i="2" a="1"/>
  <c r="Z143" i="2" s="1"/>
  <c r="Y143" i="2" a="1"/>
  <c r="Y143" i="2" s="1"/>
  <c r="X143" i="2" a="1"/>
  <c r="X143" i="2" s="1"/>
  <c r="V143" i="2" a="1"/>
  <c r="V143" i="2" s="1"/>
  <c r="AC143" i="2" a="1"/>
  <c r="AC143" i="2" s="1"/>
  <c r="AB143" i="2" a="1"/>
  <c r="AB143" i="2" s="1"/>
  <c r="T143" i="2" a="1"/>
  <c r="T143" i="2" s="1"/>
  <c r="R143" i="2" a="1"/>
  <c r="R143" i="2" s="1"/>
  <c r="P143" i="2" a="1"/>
  <c r="P143" i="2" s="1"/>
  <c r="L143" i="2" a="1"/>
  <c r="L143" i="2" s="1"/>
  <c r="N143" i="2" a="1"/>
  <c r="N143" i="2" s="1"/>
  <c r="J143" i="2" a="1"/>
  <c r="J143" i="2" s="1"/>
  <c r="AA95" i="2" a="1"/>
  <c r="AA95" i="2" s="1"/>
  <c r="Z95" i="2" a="1"/>
  <c r="Z95" i="2" s="1"/>
  <c r="Y95" i="2" a="1"/>
  <c r="Y95" i="2" s="1"/>
  <c r="AB95" i="2" a="1"/>
  <c r="AB95" i="2" s="1"/>
  <c r="AC95" i="2" a="1"/>
  <c r="AC95" i="2" s="1"/>
  <c r="X95" i="2" a="1"/>
  <c r="X95" i="2" s="1"/>
  <c r="V95" i="2" a="1"/>
  <c r="V95" i="2" s="1"/>
  <c r="T95" i="2" a="1"/>
  <c r="T95" i="2" s="1"/>
  <c r="R95" i="2" a="1"/>
  <c r="R95" i="2" s="1"/>
  <c r="P95" i="2" a="1"/>
  <c r="P95" i="2" s="1"/>
  <c r="N95" i="2" a="1"/>
  <c r="N95" i="2" s="1"/>
  <c r="L95" i="2" a="1"/>
  <c r="L95" i="2" s="1"/>
  <c r="J95" i="2" a="1"/>
  <c r="J95" i="2" s="1"/>
  <c r="AC55" i="2" a="1"/>
  <c r="AC55" i="2" s="1"/>
  <c r="AA55" i="2" a="1"/>
  <c r="AA55" i="2" s="1"/>
  <c r="Z55" i="2" a="1"/>
  <c r="Z55" i="2" s="1"/>
  <c r="AB55" i="2" a="1"/>
  <c r="AB55" i="2" s="1"/>
  <c r="X55" i="2" a="1"/>
  <c r="X55" i="2" s="1"/>
  <c r="V55" i="2" a="1"/>
  <c r="V55" i="2" s="1"/>
  <c r="Y55" i="2" a="1"/>
  <c r="Y55" i="2" s="1"/>
  <c r="T55" i="2" a="1"/>
  <c r="T55" i="2" s="1"/>
  <c r="R55" i="2" a="1"/>
  <c r="R55" i="2" s="1"/>
  <c r="P55" i="2" a="1"/>
  <c r="P55" i="2" s="1"/>
  <c r="J55" i="2" a="1"/>
  <c r="J55" i="2" s="1"/>
  <c r="L55" i="2" a="1"/>
  <c r="L55" i="2" s="1"/>
  <c r="N55" i="2" a="1"/>
  <c r="N55" i="2" s="1"/>
  <c r="AC15" i="2" a="1"/>
  <c r="AC15" i="2" s="1"/>
  <c r="AA15" i="2" a="1"/>
  <c r="AA15" i="2" s="1"/>
  <c r="Z15" i="2" a="1"/>
  <c r="Z15" i="2" s="1"/>
  <c r="Y15" i="2" a="1"/>
  <c r="Y15" i="2" s="1"/>
  <c r="AB15" i="2" a="1"/>
  <c r="AB15" i="2" s="1"/>
  <c r="X15" i="2" a="1"/>
  <c r="X15" i="2" s="1"/>
  <c r="V15" i="2" a="1"/>
  <c r="V15" i="2" s="1"/>
  <c r="T15" i="2" a="1"/>
  <c r="T15" i="2" s="1"/>
  <c r="R15" i="2" a="1"/>
  <c r="R15" i="2" s="1"/>
  <c r="P15" i="2" a="1"/>
  <c r="P15" i="2" s="1"/>
  <c r="J15" i="2" a="1"/>
  <c r="J15" i="2" s="1"/>
  <c r="N15" i="2" a="1"/>
  <c r="N15" i="2" s="1"/>
  <c r="L15" i="2" a="1"/>
  <c r="L15" i="2" s="1"/>
  <c r="Y219" i="2" a="1"/>
  <c r="Y219" i="2" s="1"/>
  <c r="AB219" i="2" a="1"/>
  <c r="AB219" i="2" s="1"/>
  <c r="AC219" i="2" a="1"/>
  <c r="AC219" i="2" s="1"/>
  <c r="AA219" i="2" a="1"/>
  <c r="AA219" i="2" s="1"/>
  <c r="Z219" i="2" a="1"/>
  <c r="Z219" i="2" s="1"/>
  <c r="X219" i="2" a="1"/>
  <c r="X219" i="2" s="1"/>
  <c r="P219" i="2" a="1"/>
  <c r="P219" i="2" s="1"/>
  <c r="V219" i="2" a="1"/>
  <c r="V219" i="2" s="1"/>
  <c r="R219" i="2" a="1"/>
  <c r="R219" i="2" s="1"/>
  <c r="T219" i="2" a="1"/>
  <c r="T219" i="2" s="1"/>
  <c r="N219" i="2" a="1"/>
  <c r="N219" i="2" s="1"/>
  <c r="L219" i="2" a="1"/>
  <c r="L219" i="2" s="1"/>
  <c r="J219" i="2" a="1"/>
  <c r="J219" i="2" s="1"/>
  <c r="Y187" i="2" a="1"/>
  <c r="Y187" i="2" s="1"/>
  <c r="AB187" i="2" a="1"/>
  <c r="AB187" i="2" s="1"/>
  <c r="AC187" i="2" a="1"/>
  <c r="AC187" i="2" s="1"/>
  <c r="AA187" i="2" a="1"/>
  <c r="AA187" i="2" s="1"/>
  <c r="Z187" i="2" a="1"/>
  <c r="Z187" i="2" s="1"/>
  <c r="X187" i="2" a="1"/>
  <c r="X187" i="2" s="1"/>
  <c r="V187" i="2" a="1"/>
  <c r="V187" i="2" s="1"/>
  <c r="R187" i="2" a="1"/>
  <c r="R187" i="2" s="1"/>
  <c r="P187" i="2" a="1"/>
  <c r="P187" i="2" s="1"/>
  <c r="T187" i="2" a="1"/>
  <c r="T187" i="2" s="1"/>
  <c r="N187" i="2" a="1"/>
  <c r="N187" i="2" s="1"/>
  <c r="J187" i="2" a="1"/>
  <c r="J187" i="2" s="1"/>
  <c r="L187" i="2" a="1"/>
  <c r="L187" i="2" s="1"/>
  <c r="Y155" i="2" a="1"/>
  <c r="Y155" i="2" s="1"/>
  <c r="AB155" i="2" a="1"/>
  <c r="AB155" i="2" s="1"/>
  <c r="AC155" i="2" a="1"/>
  <c r="AC155" i="2" s="1"/>
  <c r="Z155" i="2" a="1"/>
  <c r="Z155" i="2" s="1"/>
  <c r="X155" i="2" a="1"/>
  <c r="X155" i="2" s="1"/>
  <c r="P155" i="2" a="1"/>
  <c r="P155" i="2" s="1"/>
  <c r="R155" i="2" a="1"/>
  <c r="R155" i="2" s="1"/>
  <c r="V155" i="2" a="1"/>
  <c r="V155" i="2" s="1"/>
  <c r="T155" i="2" a="1"/>
  <c r="T155" i="2" s="1"/>
  <c r="AA155" i="2" a="1"/>
  <c r="AA155" i="2" s="1"/>
  <c r="N155" i="2" a="1"/>
  <c r="N155" i="2" s="1"/>
  <c r="L155" i="2" a="1"/>
  <c r="L155" i="2" s="1"/>
  <c r="J155" i="2" a="1"/>
  <c r="J155" i="2" s="1"/>
  <c r="Y91" i="2" a="1"/>
  <c r="Y91" i="2" s="1"/>
  <c r="AB91" i="2" a="1"/>
  <c r="AB91" i="2" s="1"/>
  <c r="AC91" i="2" a="1"/>
  <c r="AC91" i="2" s="1"/>
  <c r="Z91" i="2" a="1"/>
  <c r="Z91" i="2" s="1"/>
  <c r="X91" i="2" a="1"/>
  <c r="X91" i="2" s="1"/>
  <c r="AA91" i="2" a="1"/>
  <c r="AA91" i="2" s="1"/>
  <c r="V91" i="2" a="1"/>
  <c r="V91" i="2" s="1"/>
  <c r="P91" i="2" a="1"/>
  <c r="P91" i="2" s="1"/>
  <c r="R91" i="2" a="1"/>
  <c r="R91" i="2" s="1"/>
  <c r="T91" i="2" a="1"/>
  <c r="T91" i="2" s="1"/>
  <c r="N91" i="2" a="1"/>
  <c r="N91" i="2" s="1"/>
  <c r="L91" i="2" a="1"/>
  <c r="L91" i="2" s="1"/>
  <c r="J91" i="2" a="1"/>
  <c r="J91" i="2" s="1"/>
  <c r="AC234" i="2" a="1"/>
  <c r="AC234" i="2" s="1"/>
  <c r="Y234" i="2" a="1"/>
  <c r="Y234" i="2" s="1"/>
  <c r="AB234" i="2" a="1"/>
  <c r="AB234" i="2" s="1"/>
  <c r="AA234" i="2" a="1"/>
  <c r="AA234" i="2" s="1"/>
  <c r="Z234" i="2" a="1"/>
  <c r="Z234" i="2" s="1"/>
  <c r="X234" i="2" a="1"/>
  <c r="X234" i="2" s="1"/>
  <c r="V234" i="2" a="1"/>
  <c r="V234" i="2" s="1"/>
  <c r="P234" i="2" a="1"/>
  <c r="P234" i="2" s="1"/>
  <c r="R234" i="2" a="1"/>
  <c r="R234" i="2" s="1"/>
  <c r="L234" i="2" a="1"/>
  <c r="L234" i="2" s="1"/>
  <c r="N234" i="2" a="1"/>
  <c r="N234" i="2" s="1"/>
  <c r="T234" i="2" a="1"/>
  <c r="T234" i="2" s="1"/>
  <c r="J234" i="2" a="1"/>
  <c r="J234" i="2" s="1"/>
  <c r="AC225" i="2" a="1"/>
  <c r="AC225" i="2" s="1"/>
  <c r="Y225" i="2" a="1"/>
  <c r="Y225" i="2" s="1"/>
  <c r="AA225" i="2" a="1"/>
  <c r="AA225" i="2" s="1"/>
  <c r="AB225" i="2" a="1"/>
  <c r="AB225" i="2" s="1"/>
  <c r="X225" i="2" a="1"/>
  <c r="X225" i="2" s="1"/>
  <c r="V225" i="2" a="1"/>
  <c r="V225" i="2" s="1"/>
  <c r="R225" i="2" a="1"/>
  <c r="R225" i="2" s="1"/>
  <c r="T225" i="2" a="1"/>
  <c r="T225" i="2" s="1"/>
  <c r="P225" i="2" a="1"/>
  <c r="P225" i="2" s="1"/>
  <c r="Z225" i="2" a="1"/>
  <c r="Z225" i="2" s="1"/>
  <c r="L225" i="2" a="1"/>
  <c r="L225" i="2" s="1"/>
  <c r="N225" i="2" a="1"/>
  <c r="N225" i="2" s="1"/>
  <c r="J225" i="2" a="1"/>
  <c r="J225" i="2" s="1"/>
  <c r="AC209" i="2" a="1"/>
  <c r="AC209" i="2" s="1"/>
  <c r="AB209" i="2" a="1"/>
  <c r="AB209" i="2" s="1"/>
  <c r="Y209" i="2" a="1"/>
  <c r="Y209" i="2" s="1"/>
  <c r="Z209" i="2" a="1"/>
  <c r="Z209" i="2" s="1"/>
  <c r="V209" i="2" a="1"/>
  <c r="V209" i="2" s="1"/>
  <c r="AA209" i="2" a="1"/>
  <c r="AA209" i="2" s="1"/>
  <c r="X209" i="2" a="1"/>
  <c r="X209" i="2" s="1"/>
  <c r="R209" i="2" a="1"/>
  <c r="R209" i="2" s="1"/>
  <c r="T209" i="2" a="1"/>
  <c r="T209" i="2" s="1"/>
  <c r="P209" i="2" a="1"/>
  <c r="P209" i="2" s="1"/>
  <c r="N209" i="2" a="1"/>
  <c r="N209" i="2" s="1"/>
  <c r="L209" i="2" a="1"/>
  <c r="L209" i="2" s="1"/>
  <c r="J209" i="2" a="1"/>
  <c r="J209" i="2" s="1"/>
  <c r="AC193" i="2" a="1"/>
  <c r="AC193" i="2" s="1"/>
  <c r="AB193" i="2" a="1"/>
  <c r="AB193" i="2" s="1"/>
  <c r="Y193" i="2" a="1"/>
  <c r="Y193" i="2" s="1"/>
  <c r="AA193" i="2" a="1"/>
  <c r="AA193" i="2" s="1"/>
  <c r="X193" i="2" a="1"/>
  <c r="X193" i="2" s="1"/>
  <c r="Z193" i="2" a="1"/>
  <c r="Z193" i="2" s="1"/>
  <c r="R193" i="2" a="1"/>
  <c r="R193" i="2" s="1"/>
  <c r="T193" i="2" a="1"/>
  <c r="T193" i="2" s="1"/>
  <c r="V193" i="2" a="1"/>
  <c r="V193" i="2" s="1"/>
  <c r="J193" i="2" a="1"/>
  <c r="J193" i="2" s="1"/>
  <c r="P193" i="2" a="1"/>
  <c r="P193" i="2" s="1"/>
  <c r="L193" i="2" a="1"/>
  <c r="L193" i="2" s="1"/>
  <c r="N193" i="2" a="1"/>
  <c r="N193" i="2" s="1"/>
  <c r="AC177" i="2" a="1"/>
  <c r="AC177" i="2" s="1"/>
  <c r="AB177" i="2" a="1"/>
  <c r="AB177" i="2" s="1"/>
  <c r="Y177" i="2" a="1"/>
  <c r="Y177" i="2" s="1"/>
  <c r="Z177" i="2" a="1"/>
  <c r="Z177" i="2" s="1"/>
  <c r="X177" i="2" a="1"/>
  <c r="X177" i="2" s="1"/>
  <c r="V177" i="2" a="1"/>
  <c r="V177" i="2" s="1"/>
  <c r="AA177" i="2" a="1"/>
  <c r="AA177" i="2" s="1"/>
  <c r="R177" i="2" a="1"/>
  <c r="R177" i="2" s="1"/>
  <c r="T177" i="2" a="1"/>
  <c r="T177" i="2" s="1"/>
  <c r="N177" i="2" a="1"/>
  <c r="N177" i="2" s="1"/>
  <c r="J177" i="2" a="1"/>
  <c r="J177" i="2" s="1"/>
  <c r="P177" i="2" a="1"/>
  <c r="P177" i="2" s="1"/>
  <c r="L177" i="2" a="1"/>
  <c r="L177" i="2" s="1"/>
  <c r="AC161" i="2" a="1"/>
  <c r="AC161" i="2" s="1"/>
  <c r="AB161" i="2" a="1"/>
  <c r="AB161" i="2" s="1"/>
  <c r="Y161" i="2" a="1"/>
  <c r="Y161" i="2" s="1"/>
  <c r="Z161" i="2" a="1"/>
  <c r="Z161" i="2" s="1"/>
  <c r="AA161" i="2" a="1"/>
  <c r="AA161" i="2" s="1"/>
  <c r="X161" i="2" a="1"/>
  <c r="X161" i="2" s="1"/>
  <c r="V161" i="2" a="1"/>
  <c r="V161" i="2" s="1"/>
  <c r="R161" i="2" a="1"/>
  <c r="R161" i="2" s="1"/>
  <c r="T161" i="2" a="1"/>
  <c r="T161" i="2" s="1"/>
  <c r="P161" i="2" a="1"/>
  <c r="P161" i="2" s="1"/>
  <c r="N161" i="2" a="1"/>
  <c r="N161" i="2" s="1"/>
  <c r="L161" i="2" a="1"/>
  <c r="L161" i="2" s="1"/>
  <c r="J161" i="2" a="1"/>
  <c r="J161" i="2" s="1"/>
  <c r="Y232" i="2" a="1"/>
  <c r="Y232" i="2" s="1"/>
  <c r="Z232" i="2" a="1"/>
  <c r="Z232" i="2" s="1"/>
  <c r="AA232" i="2" a="1"/>
  <c r="AA232" i="2" s="1"/>
  <c r="AB232" i="2" a="1"/>
  <c r="AB232" i="2" s="1"/>
  <c r="T232" i="2" a="1"/>
  <c r="T232" i="2" s="1"/>
  <c r="R232" i="2" a="1"/>
  <c r="R232" i="2" s="1"/>
  <c r="P232" i="2" a="1"/>
  <c r="P232" i="2" s="1"/>
  <c r="AC232" i="2" a="1"/>
  <c r="AC232" i="2" s="1"/>
  <c r="V232" i="2" a="1"/>
  <c r="V232" i="2" s="1"/>
  <c r="X232" i="2" a="1"/>
  <c r="X232" i="2" s="1"/>
  <c r="N232" i="2" a="1"/>
  <c r="N232" i="2" s="1"/>
  <c r="J232" i="2" a="1"/>
  <c r="J232" i="2" s="1"/>
  <c r="L232" i="2" a="1"/>
  <c r="L232" i="2" s="1"/>
  <c r="Y224" i="2" a="1"/>
  <c r="Y224" i="2" s="1"/>
  <c r="AC224" i="2" a="1"/>
  <c r="AC224" i="2" s="1"/>
  <c r="AB224" i="2" a="1"/>
  <c r="AB224" i="2" s="1"/>
  <c r="AA224" i="2" a="1"/>
  <c r="AA224" i="2" s="1"/>
  <c r="T224" i="2" a="1"/>
  <c r="T224" i="2" s="1"/>
  <c r="R224" i="2" a="1"/>
  <c r="R224" i="2" s="1"/>
  <c r="P224" i="2" a="1"/>
  <c r="P224" i="2" s="1"/>
  <c r="Z224" i="2" a="1"/>
  <c r="Z224" i="2" s="1"/>
  <c r="V224" i="2" a="1"/>
  <c r="V224" i="2" s="1"/>
  <c r="L224" i="2" a="1"/>
  <c r="L224" i="2" s="1"/>
  <c r="J224" i="2" a="1"/>
  <c r="J224" i="2" s="1"/>
  <c r="N224" i="2" a="1"/>
  <c r="N224" i="2" s="1"/>
  <c r="X224" i="2" a="1"/>
  <c r="X224" i="2" s="1"/>
  <c r="Y216" i="2" a="1"/>
  <c r="Y216" i="2" s="1"/>
  <c r="AC216" i="2" a="1"/>
  <c r="AC216" i="2" s="1"/>
  <c r="AA216" i="2" a="1"/>
  <c r="AA216" i="2" s="1"/>
  <c r="AB216" i="2" a="1"/>
  <c r="AB216" i="2" s="1"/>
  <c r="T216" i="2" a="1"/>
  <c r="T216" i="2" s="1"/>
  <c r="R216" i="2" a="1"/>
  <c r="R216" i="2" s="1"/>
  <c r="P216" i="2" a="1"/>
  <c r="P216" i="2" s="1"/>
  <c r="Z216" i="2" a="1"/>
  <c r="Z216" i="2" s="1"/>
  <c r="X216" i="2" a="1"/>
  <c r="X216" i="2" s="1"/>
  <c r="V216" i="2" a="1"/>
  <c r="V216" i="2" s="1"/>
  <c r="L216" i="2" a="1"/>
  <c r="L216" i="2" s="1"/>
  <c r="N216" i="2" a="1"/>
  <c r="N216" i="2" s="1"/>
  <c r="J216" i="2" a="1"/>
  <c r="J216" i="2" s="1"/>
  <c r="Y208" i="2" a="1"/>
  <c r="Y208" i="2" s="1"/>
  <c r="AC208" i="2" a="1"/>
  <c r="AC208" i="2" s="1"/>
  <c r="AB208" i="2" a="1"/>
  <c r="AB208" i="2" s="1"/>
  <c r="AA208" i="2" a="1"/>
  <c r="AA208" i="2" s="1"/>
  <c r="V208" i="2" a="1"/>
  <c r="V208" i="2" s="1"/>
  <c r="T208" i="2" a="1"/>
  <c r="T208" i="2" s="1"/>
  <c r="R208" i="2" a="1"/>
  <c r="R208" i="2" s="1"/>
  <c r="P208" i="2" a="1"/>
  <c r="P208" i="2" s="1"/>
  <c r="X208" i="2" a="1"/>
  <c r="X208" i="2" s="1"/>
  <c r="Z208" i="2" a="1"/>
  <c r="Z208" i="2" s="1"/>
  <c r="L208" i="2" a="1"/>
  <c r="L208" i="2" s="1"/>
  <c r="N208" i="2" a="1"/>
  <c r="N208" i="2" s="1"/>
  <c r="J208" i="2" a="1"/>
  <c r="J208" i="2" s="1"/>
  <c r="Y200" i="2" a="1"/>
  <c r="Y200" i="2" s="1"/>
  <c r="AB200" i="2" a="1"/>
  <c r="AB200" i="2" s="1"/>
  <c r="AA200" i="2" a="1"/>
  <c r="AA200" i="2" s="1"/>
  <c r="AC200" i="2" a="1"/>
  <c r="AC200" i="2" s="1"/>
  <c r="T200" i="2" a="1"/>
  <c r="T200" i="2" s="1"/>
  <c r="R200" i="2" a="1"/>
  <c r="R200" i="2" s="1"/>
  <c r="P200" i="2" a="1"/>
  <c r="P200" i="2" s="1"/>
  <c r="V200" i="2" a="1"/>
  <c r="V200" i="2" s="1"/>
  <c r="X200" i="2" a="1"/>
  <c r="X200" i="2" s="1"/>
  <c r="Z200" i="2" a="1"/>
  <c r="Z200" i="2" s="1"/>
  <c r="N200" i="2" a="1"/>
  <c r="N200" i="2" s="1"/>
  <c r="J200" i="2" a="1"/>
  <c r="J200" i="2" s="1"/>
  <c r="L200" i="2" a="1"/>
  <c r="L200" i="2" s="1"/>
  <c r="Y192" i="2" a="1"/>
  <c r="Y192" i="2" s="1"/>
  <c r="AC192" i="2" a="1"/>
  <c r="AC192" i="2" s="1"/>
  <c r="AB192" i="2" a="1"/>
  <c r="AB192" i="2" s="1"/>
  <c r="AA192" i="2" a="1"/>
  <c r="AA192" i="2" s="1"/>
  <c r="T192" i="2" a="1"/>
  <c r="T192" i="2" s="1"/>
  <c r="R192" i="2" a="1"/>
  <c r="R192" i="2" s="1"/>
  <c r="P192" i="2" a="1"/>
  <c r="P192" i="2" s="1"/>
  <c r="Z192" i="2" a="1"/>
  <c r="Z192" i="2" s="1"/>
  <c r="X192" i="2" a="1"/>
  <c r="X192" i="2" s="1"/>
  <c r="V192" i="2" a="1"/>
  <c r="V192" i="2" s="1"/>
  <c r="L192" i="2" a="1"/>
  <c r="L192" i="2" s="1"/>
  <c r="N192" i="2" a="1"/>
  <c r="N192" i="2" s="1"/>
  <c r="J192" i="2" a="1"/>
  <c r="J192" i="2" s="1"/>
  <c r="Y184" i="2" a="1"/>
  <c r="Y184" i="2" s="1"/>
  <c r="AC184" i="2" a="1"/>
  <c r="AC184" i="2" s="1"/>
  <c r="AB184" i="2" a="1"/>
  <c r="AB184" i="2" s="1"/>
  <c r="AA184" i="2" a="1"/>
  <c r="AA184" i="2" s="1"/>
  <c r="Z184" i="2" a="1"/>
  <c r="Z184" i="2" s="1"/>
  <c r="T184" i="2" a="1"/>
  <c r="T184" i="2" s="1"/>
  <c r="R184" i="2" a="1"/>
  <c r="R184" i="2" s="1"/>
  <c r="P184" i="2" a="1"/>
  <c r="P184" i="2" s="1"/>
  <c r="X184" i="2" a="1"/>
  <c r="X184" i="2" s="1"/>
  <c r="V184" i="2" a="1"/>
  <c r="V184" i="2" s="1"/>
  <c r="J184" i="2" a="1"/>
  <c r="J184" i="2" s="1"/>
  <c r="L184" i="2" a="1"/>
  <c r="L184" i="2" s="1"/>
  <c r="N184" i="2" a="1"/>
  <c r="N184" i="2" s="1"/>
  <c r="Y176" i="2" a="1"/>
  <c r="Y176" i="2" s="1"/>
  <c r="AC176" i="2" a="1"/>
  <c r="AC176" i="2" s="1"/>
  <c r="AA176" i="2" a="1"/>
  <c r="AA176" i="2" s="1"/>
  <c r="Z176" i="2" a="1"/>
  <c r="Z176" i="2" s="1"/>
  <c r="T176" i="2" a="1"/>
  <c r="T176" i="2" s="1"/>
  <c r="R176" i="2" a="1"/>
  <c r="R176" i="2" s="1"/>
  <c r="P176" i="2" a="1"/>
  <c r="P176" i="2" s="1"/>
  <c r="V176" i="2" a="1"/>
  <c r="V176" i="2" s="1"/>
  <c r="AB176" i="2" a="1"/>
  <c r="AB176" i="2" s="1"/>
  <c r="J176" i="2" a="1"/>
  <c r="J176" i="2" s="1"/>
  <c r="X176" i="2" a="1"/>
  <c r="X176" i="2" s="1"/>
  <c r="L176" i="2" a="1"/>
  <c r="L176" i="2" s="1"/>
  <c r="N176" i="2" a="1"/>
  <c r="N176" i="2" s="1"/>
  <c r="Y168" i="2" a="1"/>
  <c r="Y168" i="2" s="1"/>
  <c r="AB168" i="2" a="1"/>
  <c r="AB168" i="2" s="1"/>
  <c r="Z168" i="2" a="1"/>
  <c r="Z168" i="2" s="1"/>
  <c r="AA168" i="2" a="1"/>
  <c r="AA168" i="2" s="1"/>
  <c r="AC168" i="2" a="1"/>
  <c r="AC168" i="2" s="1"/>
  <c r="T168" i="2" a="1"/>
  <c r="T168" i="2" s="1"/>
  <c r="R168" i="2" a="1"/>
  <c r="R168" i="2" s="1"/>
  <c r="P168" i="2" a="1"/>
  <c r="P168" i="2" s="1"/>
  <c r="X168" i="2" a="1"/>
  <c r="X168" i="2" s="1"/>
  <c r="V168" i="2" a="1"/>
  <c r="V168" i="2" s="1"/>
  <c r="J168" i="2" a="1"/>
  <c r="J168" i="2" s="1"/>
  <c r="N168" i="2" a="1"/>
  <c r="N168" i="2" s="1"/>
  <c r="L168" i="2" a="1"/>
  <c r="L168" i="2" s="1"/>
  <c r="Y160" i="2" a="1"/>
  <c r="Y160" i="2" s="1"/>
  <c r="AC160" i="2" a="1"/>
  <c r="AC160" i="2" s="1"/>
  <c r="AB160" i="2" a="1"/>
  <c r="AB160" i="2" s="1"/>
  <c r="AA160" i="2" a="1"/>
  <c r="AA160" i="2" s="1"/>
  <c r="T160" i="2" a="1"/>
  <c r="T160" i="2" s="1"/>
  <c r="R160" i="2" a="1"/>
  <c r="R160" i="2" s="1"/>
  <c r="P160" i="2" a="1"/>
  <c r="P160" i="2" s="1"/>
  <c r="V160" i="2" a="1"/>
  <c r="V160" i="2" s="1"/>
  <c r="X160" i="2" a="1"/>
  <c r="X160" i="2" s="1"/>
  <c r="Z160" i="2" a="1"/>
  <c r="Z160" i="2" s="1"/>
  <c r="L160" i="2" a="1"/>
  <c r="L160" i="2" s="1"/>
  <c r="N160" i="2" a="1"/>
  <c r="N160" i="2" s="1"/>
  <c r="J160" i="2" a="1"/>
  <c r="J160" i="2" s="1"/>
  <c r="Y152" i="2" a="1"/>
  <c r="Y152" i="2" s="1"/>
  <c r="AC152" i="2" a="1"/>
  <c r="AC152" i="2" s="1"/>
  <c r="AA152" i="2" a="1"/>
  <c r="AA152" i="2" s="1"/>
  <c r="Z152" i="2" a="1"/>
  <c r="Z152" i="2" s="1"/>
  <c r="T152" i="2" a="1"/>
  <c r="T152" i="2" s="1"/>
  <c r="R152" i="2" a="1"/>
  <c r="R152" i="2" s="1"/>
  <c r="P152" i="2" a="1"/>
  <c r="P152" i="2" s="1"/>
  <c r="X152" i="2" a="1"/>
  <c r="X152" i="2" s="1"/>
  <c r="AB152" i="2" a="1"/>
  <c r="AB152" i="2" s="1"/>
  <c r="V152" i="2" a="1"/>
  <c r="V152" i="2" s="1"/>
  <c r="L152" i="2" a="1"/>
  <c r="L152" i="2" s="1"/>
  <c r="N152" i="2" a="1"/>
  <c r="N152" i="2" s="1"/>
  <c r="J152" i="2" a="1"/>
  <c r="J152" i="2" s="1"/>
  <c r="Y144" i="2" a="1"/>
  <c r="Y144" i="2" s="1"/>
  <c r="AC144" i="2" a="1"/>
  <c r="AC144" i="2" s="1"/>
  <c r="AB144" i="2" a="1"/>
  <c r="AB144" i="2" s="1"/>
  <c r="AA144" i="2" a="1"/>
  <c r="AA144" i="2" s="1"/>
  <c r="V144" i="2" a="1"/>
  <c r="V144" i="2" s="1"/>
  <c r="T144" i="2" a="1"/>
  <c r="T144" i="2" s="1"/>
  <c r="R144" i="2" a="1"/>
  <c r="R144" i="2" s="1"/>
  <c r="P144" i="2" a="1"/>
  <c r="P144" i="2" s="1"/>
  <c r="Z144" i="2" a="1"/>
  <c r="Z144" i="2" s="1"/>
  <c r="X144" i="2" a="1"/>
  <c r="X144" i="2" s="1"/>
  <c r="L144" i="2" a="1"/>
  <c r="L144" i="2" s="1"/>
  <c r="J144" i="2" a="1"/>
  <c r="J144" i="2" s="1"/>
  <c r="N144" i="2" a="1"/>
  <c r="N144" i="2" s="1"/>
  <c r="Y136" i="2" a="1"/>
  <c r="Y136" i="2" s="1"/>
  <c r="AB136" i="2" a="1"/>
  <c r="AB136" i="2" s="1"/>
  <c r="AA136" i="2" a="1"/>
  <c r="AA136" i="2" s="1"/>
  <c r="Z136" i="2" a="1"/>
  <c r="Z136" i="2" s="1"/>
  <c r="AC136" i="2" a="1"/>
  <c r="AC136" i="2" s="1"/>
  <c r="T136" i="2" a="1"/>
  <c r="T136" i="2" s="1"/>
  <c r="R136" i="2" a="1"/>
  <c r="R136" i="2" s="1"/>
  <c r="P136" i="2" a="1"/>
  <c r="P136" i="2" s="1"/>
  <c r="V136" i="2" a="1"/>
  <c r="V136" i="2" s="1"/>
  <c r="X136" i="2" a="1"/>
  <c r="X136" i="2" s="1"/>
  <c r="N136" i="2" a="1"/>
  <c r="N136" i="2" s="1"/>
  <c r="J136" i="2" a="1"/>
  <c r="J136" i="2" s="1"/>
  <c r="L136" i="2" a="1"/>
  <c r="L136" i="2" s="1"/>
  <c r="Y128" i="2" a="1"/>
  <c r="Y128" i="2" s="1"/>
  <c r="AC128" i="2" a="1"/>
  <c r="AC128" i="2" s="1"/>
  <c r="AB128" i="2" a="1"/>
  <c r="AB128" i="2" s="1"/>
  <c r="Z128" i="2" a="1"/>
  <c r="Z128" i="2" s="1"/>
  <c r="AA128" i="2" a="1"/>
  <c r="AA128" i="2" s="1"/>
  <c r="T128" i="2" a="1"/>
  <c r="T128" i="2" s="1"/>
  <c r="R128" i="2" a="1"/>
  <c r="R128" i="2" s="1"/>
  <c r="P128" i="2" a="1"/>
  <c r="P128" i="2" s="1"/>
  <c r="N128" i="2" a="1"/>
  <c r="N128" i="2" s="1"/>
  <c r="X128" i="2" a="1"/>
  <c r="X128" i="2" s="1"/>
  <c r="V128" i="2" a="1"/>
  <c r="V128" i="2" s="1"/>
  <c r="L128" i="2" a="1"/>
  <c r="L128" i="2" s="1"/>
  <c r="J128" i="2" a="1"/>
  <c r="J128" i="2" s="1"/>
  <c r="Y120" i="2" a="1"/>
  <c r="Y120" i="2" s="1"/>
  <c r="AC120" i="2" a="1"/>
  <c r="AC120" i="2" s="1"/>
  <c r="AB120" i="2" a="1"/>
  <c r="AB120" i="2" s="1"/>
  <c r="AA120" i="2" a="1"/>
  <c r="AA120" i="2" s="1"/>
  <c r="T120" i="2" a="1"/>
  <c r="T120" i="2" s="1"/>
  <c r="R120" i="2" a="1"/>
  <c r="R120" i="2" s="1"/>
  <c r="P120" i="2" a="1"/>
  <c r="P120" i="2" s="1"/>
  <c r="N120" i="2" a="1"/>
  <c r="N120" i="2" s="1"/>
  <c r="X120" i="2" a="1"/>
  <c r="X120" i="2" s="1"/>
  <c r="Z120" i="2" a="1"/>
  <c r="Z120" i="2" s="1"/>
  <c r="V120" i="2" a="1"/>
  <c r="V120" i="2" s="1"/>
  <c r="J120" i="2" a="1"/>
  <c r="J120" i="2" s="1"/>
  <c r="L120" i="2" a="1"/>
  <c r="L120" i="2" s="1"/>
  <c r="Y112" i="2" a="1"/>
  <c r="Y112" i="2" s="1"/>
  <c r="AC112" i="2" a="1"/>
  <c r="AC112" i="2" s="1"/>
  <c r="AB112" i="2" a="1"/>
  <c r="AB112" i="2" s="1"/>
  <c r="AA112" i="2" a="1"/>
  <c r="AA112" i="2" s="1"/>
  <c r="Z112" i="2" a="1"/>
  <c r="Z112" i="2" s="1"/>
  <c r="T112" i="2" a="1"/>
  <c r="T112" i="2" s="1"/>
  <c r="R112" i="2" a="1"/>
  <c r="R112" i="2" s="1"/>
  <c r="P112" i="2" a="1"/>
  <c r="P112" i="2" s="1"/>
  <c r="N112" i="2" a="1"/>
  <c r="N112" i="2" s="1"/>
  <c r="V112" i="2" a="1"/>
  <c r="V112" i="2" s="1"/>
  <c r="X112" i="2" a="1"/>
  <c r="X112" i="2" s="1"/>
  <c r="J112" i="2" a="1"/>
  <c r="J112" i="2" s="1"/>
  <c r="L112" i="2" a="1"/>
  <c r="L112" i="2" s="1"/>
  <c r="Y104" i="2" a="1"/>
  <c r="Y104" i="2" s="1"/>
  <c r="AB104" i="2" a="1"/>
  <c r="AB104" i="2" s="1"/>
  <c r="Z104" i="2" a="1"/>
  <c r="Z104" i="2" s="1"/>
  <c r="AA104" i="2" a="1"/>
  <c r="AA104" i="2" s="1"/>
  <c r="T104" i="2" a="1"/>
  <c r="T104" i="2" s="1"/>
  <c r="R104" i="2" a="1"/>
  <c r="R104" i="2" s="1"/>
  <c r="P104" i="2" a="1"/>
  <c r="P104" i="2" s="1"/>
  <c r="N104" i="2" a="1"/>
  <c r="N104" i="2" s="1"/>
  <c r="X104" i="2" a="1"/>
  <c r="X104" i="2" s="1"/>
  <c r="V104" i="2" a="1"/>
  <c r="V104" i="2" s="1"/>
  <c r="AC104" i="2" a="1"/>
  <c r="AC104" i="2" s="1"/>
  <c r="J104" i="2" a="1"/>
  <c r="J104" i="2" s="1"/>
  <c r="L104" i="2" a="1"/>
  <c r="L104" i="2" s="1"/>
  <c r="Y96" i="2" a="1"/>
  <c r="Y96" i="2" s="1"/>
  <c r="AC96" i="2" a="1"/>
  <c r="AC96" i="2" s="1"/>
  <c r="AB96" i="2" a="1"/>
  <c r="AB96" i="2" s="1"/>
  <c r="AA96" i="2" a="1"/>
  <c r="AA96" i="2" s="1"/>
  <c r="T96" i="2" a="1"/>
  <c r="T96" i="2" s="1"/>
  <c r="R96" i="2" a="1"/>
  <c r="R96" i="2" s="1"/>
  <c r="P96" i="2" a="1"/>
  <c r="P96" i="2" s="1"/>
  <c r="N96" i="2" a="1"/>
  <c r="N96" i="2" s="1"/>
  <c r="Z96" i="2" a="1"/>
  <c r="Z96" i="2" s="1"/>
  <c r="V96" i="2" a="1"/>
  <c r="V96" i="2" s="1"/>
  <c r="X96" i="2" a="1"/>
  <c r="X96" i="2" s="1"/>
  <c r="L96" i="2" a="1"/>
  <c r="L96" i="2" s="1"/>
  <c r="J96" i="2" a="1"/>
  <c r="J96" i="2" s="1"/>
  <c r="Y88" i="2" a="1"/>
  <c r="Y88" i="2" s="1"/>
  <c r="AB88" i="2" a="1"/>
  <c r="AB88" i="2" s="1"/>
  <c r="AC88" i="2" a="1"/>
  <c r="AC88" i="2" s="1"/>
  <c r="AA88" i="2" a="1"/>
  <c r="AA88" i="2" s="1"/>
  <c r="Z88" i="2" a="1"/>
  <c r="Z88" i="2" s="1"/>
  <c r="T88" i="2" a="1"/>
  <c r="T88" i="2" s="1"/>
  <c r="R88" i="2" a="1"/>
  <c r="R88" i="2" s="1"/>
  <c r="P88" i="2" a="1"/>
  <c r="P88" i="2" s="1"/>
  <c r="N88" i="2" a="1"/>
  <c r="N88" i="2" s="1"/>
  <c r="X88" i="2" a="1"/>
  <c r="X88" i="2" s="1"/>
  <c r="V88" i="2" a="1"/>
  <c r="V88" i="2" s="1"/>
  <c r="L88" i="2" a="1"/>
  <c r="L88" i="2" s="1"/>
  <c r="J88" i="2" a="1"/>
  <c r="J88" i="2" s="1"/>
  <c r="Y80" i="2" a="1"/>
  <c r="Y80" i="2" s="1"/>
  <c r="AC80" i="2" a="1"/>
  <c r="AC80" i="2" s="1"/>
  <c r="AB80" i="2" a="1"/>
  <c r="AB80" i="2" s="1"/>
  <c r="AA80" i="2" a="1"/>
  <c r="AA80" i="2" s="1"/>
  <c r="V80" i="2" a="1"/>
  <c r="V80" i="2" s="1"/>
  <c r="T80" i="2" a="1"/>
  <c r="T80" i="2" s="1"/>
  <c r="R80" i="2" a="1"/>
  <c r="R80" i="2" s="1"/>
  <c r="P80" i="2" a="1"/>
  <c r="P80" i="2" s="1"/>
  <c r="N80" i="2" a="1"/>
  <c r="N80" i="2" s="1"/>
  <c r="Z80" i="2" a="1"/>
  <c r="Z80" i="2" s="1"/>
  <c r="X80" i="2" a="1"/>
  <c r="X80" i="2" s="1"/>
  <c r="L80" i="2" a="1"/>
  <c r="L80" i="2" s="1"/>
  <c r="J80" i="2" a="1"/>
  <c r="J80" i="2" s="1"/>
  <c r="Y72" i="2" a="1"/>
  <c r="Y72" i="2" s="1"/>
  <c r="AB72" i="2" a="1"/>
  <c r="AB72" i="2" s="1"/>
  <c r="AA72" i="2" a="1"/>
  <c r="AA72" i="2" s="1"/>
  <c r="Z72" i="2" a="1"/>
  <c r="Z72" i="2" s="1"/>
  <c r="AC72" i="2" a="1"/>
  <c r="AC72" i="2" s="1"/>
  <c r="T72" i="2" a="1"/>
  <c r="T72" i="2" s="1"/>
  <c r="R72" i="2" a="1"/>
  <c r="R72" i="2" s="1"/>
  <c r="P72" i="2" a="1"/>
  <c r="P72" i="2" s="1"/>
  <c r="N72" i="2" a="1"/>
  <c r="N72" i="2" s="1"/>
  <c r="V72" i="2" a="1"/>
  <c r="V72" i="2" s="1"/>
  <c r="X72" i="2" a="1"/>
  <c r="X72" i="2" s="1"/>
  <c r="J72" i="2" a="1"/>
  <c r="J72" i="2" s="1"/>
  <c r="L72" i="2" a="1"/>
  <c r="L72" i="2" s="1"/>
  <c r="Y64" i="2" a="1"/>
  <c r="Y64" i="2" s="1"/>
  <c r="AC64" i="2" a="1"/>
  <c r="AC64" i="2" s="1"/>
  <c r="Z64" i="2" a="1"/>
  <c r="Z64" i="2" s="1"/>
  <c r="AA64" i="2" a="1"/>
  <c r="AA64" i="2" s="1"/>
  <c r="AB64" i="2" a="1"/>
  <c r="AB64" i="2" s="1"/>
  <c r="T64" i="2" a="1"/>
  <c r="T64" i="2" s="1"/>
  <c r="R64" i="2" a="1"/>
  <c r="R64" i="2" s="1"/>
  <c r="P64" i="2" a="1"/>
  <c r="P64" i="2" s="1"/>
  <c r="N64" i="2" a="1"/>
  <c r="N64" i="2" s="1"/>
  <c r="X64" i="2" a="1"/>
  <c r="X64" i="2" s="1"/>
  <c r="V64" i="2" a="1"/>
  <c r="V64" i="2" s="1"/>
  <c r="L64" i="2" a="1"/>
  <c r="L64" i="2" s="1"/>
  <c r="J64" i="2" a="1"/>
  <c r="J64" i="2" s="1"/>
  <c r="Y56" i="2" a="1"/>
  <c r="Y56" i="2" s="1"/>
  <c r="AC56" i="2" a="1"/>
  <c r="AC56" i="2" s="1"/>
  <c r="AB56" i="2" a="1"/>
  <c r="AB56" i="2" s="1"/>
  <c r="AA56" i="2" a="1"/>
  <c r="AA56" i="2" s="1"/>
  <c r="Z56" i="2" a="1"/>
  <c r="Z56" i="2" s="1"/>
  <c r="T56" i="2" a="1"/>
  <c r="T56" i="2" s="1"/>
  <c r="R56" i="2" a="1"/>
  <c r="R56" i="2" s="1"/>
  <c r="P56" i="2" a="1"/>
  <c r="P56" i="2" s="1"/>
  <c r="N56" i="2" a="1"/>
  <c r="N56" i="2" s="1"/>
  <c r="X56" i="2" a="1"/>
  <c r="X56" i="2" s="1"/>
  <c r="V56" i="2" a="1"/>
  <c r="V56" i="2" s="1"/>
  <c r="J56" i="2" a="1"/>
  <c r="J56" i="2" s="1"/>
  <c r="L56" i="2" a="1"/>
  <c r="L56" i="2" s="1"/>
  <c r="Y48" i="2" a="1"/>
  <c r="Y48" i="2" s="1"/>
  <c r="AB48" i="2" a="1"/>
  <c r="AB48" i="2" s="1"/>
  <c r="Z48" i="2" a="1"/>
  <c r="Z48" i="2" s="1"/>
  <c r="AC48" i="2" a="1"/>
  <c r="AC48" i="2" s="1"/>
  <c r="AA48" i="2" a="1"/>
  <c r="AA48" i="2" s="1"/>
  <c r="T48" i="2" a="1"/>
  <c r="T48" i="2" s="1"/>
  <c r="R48" i="2" a="1"/>
  <c r="R48" i="2" s="1"/>
  <c r="P48" i="2" a="1"/>
  <c r="P48" i="2" s="1"/>
  <c r="N48" i="2" a="1"/>
  <c r="N48" i="2" s="1"/>
  <c r="V48" i="2" a="1"/>
  <c r="V48" i="2" s="1"/>
  <c r="X48" i="2" a="1"/>
  <c r="X48" i="2" s="1"/>
  <c r="J48" i="2" a="1"/>
  <c r="J48" i="2" s="1"/>
  <c r="L48" i="2" a="1"/>
  <c r="L48" i="2" s="1"/>
  <c r="Y40" i="2" a="1"/>
  <c r="Y40" i="2" s="1"/>
  <c r="AB40" i="2" a="1"/>
  <c r="AB40" i="2" s="1"/>
  <c r="AC40" i="2" a="1"/>
  <c r="AC40" i="2" s="1"/>
  <c r="Z40" i="2" a="1"/>
  <c r="Z40" i="2" s="1"/>
  <c r="AA40" i="2" a="1"/>
  <c r="AA40" i="2" s="1"/>
  <c r="T40" i="2" a="1"/>
  <c r="T40" i="2" s="1"/>
  <c r="R40" i="2" a="1"/>
  <c r="R40" i="2" s="1"/>
  <c r="P40" i="2" a="1"/>
  <c r="P40" i="2" s="1"/>
  <c r="N40" i="2" a="1"/>
  <c r="N40" i="2" s="1"/>
  <c r="X40" i="2" a="1"/>
  <c r="X40" i="2" s="1"/>
  <c r="V40" i="2" a="1"/>
  <c r="V40" i="2" s="1"/>
  <c r="J40" i="2" a="1"/>
  <c r="J40" i="2" s="1"/>
  <c r="L40" i="2" a="1"/>
  <c r="L40" i="2" s="1"/>
  <c r="Y32" i="2" a="1"/>
  <c r="Y32" i="2" s="1"/>
  <c r="AC32" i="2" a="1"/>
  <c r="AC32" i="2" s="1"/>
  <c r="Z32" i="2" a="1"/>
  <c r="Z32" i="2" s="1"/>
  <c r="AA32" i="2" a="1"/>
  <c r="AA32" i="2" s="1"/>
  <c r="R32" i="2" a="1"/>
  <c r="R32" i="2" s="1"/>
  <c r="P32" i="2" a="1"/>
  <c r="P32" i="2" s="1"/>
  <c r="N32" i="2" a="1"/>
  <c r="N32" i="2" s="1"/>
  <c r="AB32" i="2" a="1"/>
  <c r="AB32" i="2" s="1"/>
  <c r="V32" i="2" a="1"/>
  <c r="V32" i="2" s="1"/>
  <c r="X32" i="2" a="1"/>
  <c r="X32" i="2" s="1"/>
  <c r="L32" i="2" a="1"/>
  <c r="L32" i="2" s="1"/>
  <c r="T32" i="2" a="1"/>
  <c r="T32" i="2" s="1"/>
  <c r="J32" i="2" a="1"/>
  <c r="J32" i="2" s="1"/>
  <c r="Y24" i="2" a="1"/>
  <c r="Y24" i="2" s="1"/>
  <c r="AC24" i="2" a="1"/>
  <c r="AC24" i="2" s="1"/>
  <c r="AB24" i="2" a="1"/>
  <c r="AB24" i="2" s="1"/>
  <c r="AA24" i="2" a="1"/>
  <c r="AA24" i="2" s="1"/>
  <c r="Z24" i="2" a="1"/>
  <c r="Z24" i="2" s="1"/>
  <c r="R24" i="2" a="1"/>
  <c r="R24" i="2" s="1"/>
  <c r="P24" i="2" a="1"/>
  <c r="P24" i="2" s="1"/>
  <c r="N24" i="2" a="1"/>
  <c r="N24" i="2" s="1"/>
  <c r="X24" i="2" a="1"/>
  <c r="X24" i="2" s="1"/>
  <c r="V24" i="2" a="1"/>
  <c r="V24" i="2" s="1"/>
  <c r="T24" i="2" a="1"/>
  <c r="T24" i="2" s="1"/>
  <c r="J24" i="2" a="1"/>
  <c r="J24" i="2" s="1"/>
  <c r="L24" i="2" a="1"/>
  <c r="L24" i="2" s="1"/>
  <c r="Y16" i="2" a="1"/>
  <c r="Y16" i="2" s="1"/>
  <c r="AB16" i="2" a="1"/>
  <c r="AB16" i="2" s="1"/>
  <c r="AC16" i="2" a="1"/>
  <c r="AC16" i="2" s="1"/>
  <c r="Z16" i="2" a="1"/>
  <c r="Z16" i="2" s="1"/>
  <c r="AA16" i="2" a="1"/>
  <c r="AA16" i="2" s="1"/>
  <c r="V16" i="2" a="1"/>
  <c r="V16" i="2" s="1"/>
  <c r="R16" i="2" a="1"/>
  <c r="R16" i="2" s="1"/>
  <c r="P16" i="2" a="1"/>
  <c r="P16" i="2" s="1"/>
  <c r="N16" i="2" a="1"/>
  <c r="N16" i="2" s="1"/>
  <c r="T16" i="2" a="1"/>
  <c r="T16" i="2" s="1"/>
  <c r="X16" i="2" a="1"/>
  <c r="X16" i="2" s="1"/>
  <c r="J16" i="2" a="1"/>
  <c r="J16" i="2" s="1"/>
  <c r="L16" i="2" a="1"/>
  <c r="L16" i="2" s="1"/>
  <c r="Y8" i="2" a="1"/>
  <c r="Y8" i="2" s="1"/>
  <c r="AB8" i="2" a="1"/>
  <c r="AB8" i="2" s="1"/>
  <c r="AC8" i="2" a="1"/>
  <c r="AC8" i="2" s="1"/>
  <c r="Z8" i="2" a="1"/>
  <c r="Z8" i="2" s="1"/>
  <c r="AA8" i="2" a="1"/>
  <c r="AA8" i="2" s="1"/>
  <c r="R8" i="2" a="1"/>
  <c r="R8" i="2" s="1"/>
  <c r="P8" i="2" a="1"/>
  <c r="P8" i="2" s="1"/>
  <c r="N8" i="2" a="1"/>
  <c r="N8" i="2" s="1"/>
  <c r="V8" i="2" a="1"/>
  <c r="V8" i="2" s="1"/>
  <c r="T8" i="2" a="1"/>
  <c r="T8" i="2" s="1"/>
  <c r="X8" i="2" a="1"/>
  <c r="X8" i="2" s="1"/>
  <c r="J8" i="2" a="1"/>
  <c r="J8" i="2" s="1"/>
  <c r="L8" i="2" a="1"/>
  <c r="L8" i="2" s="1"/>
  <c r="AA183" i="2" a="1"/>
  <c r="AA183" i="2" s="1"/>
  <c r="Z183" i="2" a="1"/>
  <c r="Z183" i="2" s="1"/>
  <c r="AC183" i="2" a="1"/>
  <c r="AC183" i="2" s="1"/>
  <c r="X183" i="2" a="1"/>
  <c r="X183" i="2" s="1"/>
  <c r="V183" i="2" a="1"/>
  <c r="V183" i="2" s="1"/>
  <c r="Y183" i="2" a="1"/>
  <c r="Y183" i="2" s="1"/>
  <c r="AB183" i="2" a="1"/>
  <c r="AB183" i="2" s="1"/>
  <c r="T183" i="2" a="1"/>
  <c r="T183" i="2" s="1"/>
  <c r="R183" i="2" a="1"/>
  <c r="R183" i="2" s="1"/>
  <c r="N183" i="2" a="1"/>
  <c r="N183" i="2" s="1"/>
  <c r="L183" i="2" a="1"/>
  <c r="L183" i="2" s="1"/>
  <c r="P183" i="2" a="1"/>
  <c r="P183" i="2" s="1"/>
  <c r="J183" i="2" a="1"/>
  <c r="J183" i="2" s="1"/>
  <c r="AA135" i="2" a="1"/>
  <c r="AA135" i="2" s="1"/>
  <c r="Z135" i="2" a="1"/>
  <c r="Z135" i="2" s="1"/>
  <c r="AC135" i="2" a="1"/>
  <c r="AC135" i="2" s="1"/>
  <c r="Y135" i="2" a="1"/>
  <c r="Y135" i="2" s="1"/>
  <c r="AB135" i="2" a="1"/>
  <c r="AB135" i="2" s="1"/>
  <c r="X135" i="2" a="1"/>
  <c r="X135" i="2" s="1"/>
  <c r="V135" i="2" a="1"/>
  <c r="V135" i="2" s="1"/>
  <c r="T135" i="2" a="1"/>
  <c r="T135" i="2" s="1"/>
  <c r="R135" i="2" a="1"/>
  <c r="R135" i="2" s="1"/>
  <c r="P135" i="2" a="1"/>
  <c r="P135" i="2" s="1"/>
  <c r="N135" i="2" a="1"/>
  <c r="N135" i="2" s="1"/>
  <c r="J135" i="2" a="1"/>
  <c r="J135" i="2" s="1"/>
  <c r="L135" i="2" a="1"/>
  <c r="L135" i="2" s="1"/>
  <c r="AA87" i="2" a="1"/>
  <c r="AA87" i="2" s="1"/>
  <c r="Z87" i="2" a="1"/>
  <c r="Z87" i="2" s="1"/>
  <c r="AB87" i="2" a="1"/>
  <c r="AB87" i="2" s="1"/>
  <c r="AC87" i="2" a="1"/>
  <c r="AC87" i="2" s="1"/>
  <c r="X87" i="2" a="1"/>
  <c r="X87" i="2" s="1"/>
  <c r="V87" i="2" a="1"/>
  <c r="V87" i="2" s="1"/>
  <c r="Y87" i="2" a="1"/>
  <c r="Y87" i="2" s="1"/>
  <c r="T87" i="2" a="1"/>
  <c r="T87" i="2" s="1"/>
  <c r="R87" i="2" a="1"/>
  <c r="R87" i="2" s="1"/>
  <c r="P87" i="2" a="1"/>
  <c r="P87" i="2" s="1"/>
  <c r="N87" i="2" a="1"/>
  <c r="N87" i="2" s="1"/>
  <c r="L87" i="2" a="1"/>
  <c r="L87" i="2" s="1"/>
  <c r="J87" i="2" a="1"/>
  <c r="J87" i="2" s="1"/>
  <c r="AC39" i="2" a="1"/>
  <c r="AC39" i="2" s="1"/>
  <c r="AA39" i="2" a="1"/>
  <c r="AA39" i="2" s="1"/>
  <c r="Z39" i="2" a="1"/>
  <c r="Z39" i="2" s="1"/>
  <c r="Y39" i="2" a="1"/>
  <c r="Y39" i="2" s="1"/>
  <c r="X39" i="2" a="1"/>
  <c r="X39" i="2" s="1"/>
  <c r="V39" i="2" a="1"/>
  <c r="V39" i="2" s="1"/>
  <c r="T39" i="2" a="1"/>
  <c r="T39" i="2" s="1"/>
  <c r="AB39" i="2" a="1"/>
  <c r="AB39" i="2" s="1"/>
  <c r="R39" i="2" a="1"/>
  <c r="R39" i="2" s="1"/>
  <c r="P39" i="2" a="1"/>
  <c r="P39" i="2" s="1"/>
  <c r="N39" i="2" a="1"/>
  <c r="N39" i="2" s="1"/>
  <c r="L39" i="2" a="1"/>
  <c r="L39" i="2" s="1"/>
  <c r="J39" i="2" a="1"/>
  <c r="J39" i="2" s="1"/>
  <c r="Y214" i="2" a="1"/>
  <c r="Y214" i="2" s="1"/>
  <c r="AB214" i="2" a="1"/>
  <c r="AB214" i="2" s="1"/>
  <c r="AC214" i="2" a="1"/>
  <c r="AC214" i="2" s="1"/>
  <c r="AA214" i="2" a="1"/>
  <c r="AA214" i="2" s="1"/>
  <c r="V214" i="2" a="1"/>
  <c r="V214" i="2" s="1"/>
  <c r="P214" i="2" a="1"/>
  <c r="P214" i="2" s="1"/>
  <c r="Z214" i="2" a="1"/>
  <c r="Z214" i="2" s="1"/>
  <c r="L214" i="2" a="1"/>
  <c r="L214" i="2" s="1"/>
  <c r="J214" i="2" a="1"/>
  <c r="J214" i="2" s="1"/>
  <c r="T214" i="2" a="1"/>
  <c r="T214" i="2" s="1"/>
  <c r="N214" i="2" a="1"/>
  <c r="N214" i="2" s="1"/>
  <c r="X214" i="2" a="1"/>
  <c r="X214" i="2" s="1"/>
  <c r="R214" i="2" a="1"/>
  <c r="R214" i="2" s="1"/>
  <c r="Y182" i="2" a="1"/>
  <c r="Y182" i="2" s="1"/>
  <c r="AC182" i="2" a="1"/>
  <c r="AC182" i="2" s="1"/>
  <c r="AB182" i="2" a="1"/>
  <c r="AB182" i="2" s="1"/>
  <c r="AA182" i="2" a="1"/>
  <c r="AA182" i="2" s="1"/>
  <c r="X182" i="2" a="1"/>
  <c r="X182" i="2" s="1"/>
  <c r="Z182" i="2" a="1"/>
  <c r="Z182" i="2" s="1"/>
  <c r="P182" i="2" a="1"/>
  <c r="P182" i="2" s="1"/>
  <c r="V182" i="2" a="1"/>
  <c r="V182" i="2" s="1"/>
  <c r="R182" i="2" a="1"/>
  <c r="R182" i="2" s="1"/>
  <c r="L182" i="2" a="1"/>
  <c r="L182" i="2" s="1"/>
  <c r="N182" i="2" a="1"/>
  <c r="N182" i="2" s="1"/>
  <c r="T182" i="2" a="1"/>
  <c r="T182" i="2" s="1"/>
  <c r="J182" i="2" a="1"/>
  <c r="J182" i="2" s="1"/>
  <c r="Y166" i="2" a="1"/>
  <c r="Y166" i="2" s="1"/>
  <c r="AC166" i="2" a="1"/>
  <c r="AC166" i="2" s="1"/>
  <c r="AB166" i="2" a="1"/>
  <c r="AB166" i="2" s="1"/>
  <c r="Z166" i="2" a="1"/>
  <c r="Z166" i="2" s="1"/>
  <c r="X166" i="2" a="1"/>
  <c r="X166" i="2" s="1"/>
  <c r="V166" i="2" a="1"/>
  <c r="V166" i="2" s="1"/>
  <c r="AA166" i="2" a="1"/>
  <c r="AA166" i="2" s="1"/>
  <c r="P166" i="2" a="1"/>
  <c r="P166" i="2" s="1"/>
  <c r="R166" i="2" a="1"/>
  <c r="R166" i="2" s="1"/>
  <c r="T166" i="2" a="1"/>
  <c r="T166" i="2" s="1"/>
  <c r="J166" i="2" a="1"/>
  <c r="J166" i="2" s="1"/>
  <c r="L166" i="2" a="1"/>
  <c r="L166" i="2" s="1"/>
  <c r="N166" i="2" a="1"/>
  <c r="N166" i="2" s="1"/>
  <c r="Y158" i="2" a="1"/>
  <c r="Y158" i="2" s="1"/>
  <c r="Z158" i="2" a="1"/>
  <c r="Z158" i="2" s="1"/>
  <c r="AC158" i="2" a="1"/>
  <c r="AC158" i="2" s="1"/>
  <c r="AA158" i="2" a="1"/>
  <c r="AA158" i="2" s="1"/>
  <c r="X158" i="2" a="1"/>
  <c r="X158" i="2" s="1"/>
  <c r="AB158" i="2" a="1"/>
  <c r="AB158" i="2" s="1"/>
  <c r="V158" i="2" a="1"/>
  <c r="V158" i="2" s="1"/>
  <c r="R158" i="2" a="1"/>
  <c r="R158" i="2" s="1"/>
  <c r="T158" i="2" a="1"/>
  <c r="T158" i="2" s="1"/>
  <c r="J158" i="2" a="1"/>
  <c r="J158" i="2" s="1"/>
  <c r="P158" i="2" a="1"/>
  <c r="P158" i="2" s="1"/>
  <c r="N158" i="2" a="1"/>
  <c r="N158" i="2" s="1"/>
  <c r="L158" i="2" a="1"/>
  <c r="L158" i="2" s="1"/>
  <c r="Y142" i="2" a="1"/>
  <c r="Y142" i="2" s="1"/>
  <c r="AB142" i="2" a="1"/>
  <c r="AB142" i="2" s="1"/>
  <c r="AC142" i="2" a="1"/>
  <c r="AC142" i="2" s="1"/>
  <c r="Z142" i="2" a="1"/>
  <c r="Z142" i="2" s="1"/>
  <c r="X142" i="2" a="1"/>
  <c r="X142" i="2" s="1"/>
  <c r="AA142" i="2" a="1"/>
  <c r="AA142" i="2" s="1"/>
  <c r="V142" i="2" a="1"/>
  <c r="V142" i="2" s="1"/>
  <c r="T142" i="2" a="1"/>
  <c r="T142" i="2" s="1"/>
  <c r="P142" i="2" a="1"/>
  <c r="P142" i="2" s="1"/>
  <c r="J142" i="2" a="1"/>
  <c r="J142" i="2" s="1"/>
  <c r="R142" i="2" a="1"/>
  <c r="R142" i="2" s="1"/>
  <c r="L142" i="2" a="1"/>
  <c r="L142" i="2" s="1"/>
  <c r="N142" i="2" a="1"/>
  <c r="N142" i="2" s="1"/>
  <c r="Y118" i="2" a="1"/>
  <c r="Y118" i="2" s="1"/>
  <c r="AC118" i="2" a="1"/>
  <c r="AC118" i="2" s="1"/>
  <c r="AB118" i="2" a="1"/>
  <c r="AB118" i="2" s="1"/>
  <c r="Z118" i="2" a="1"/>
  <c r="Z118" i="2" s="1"/>
  <c r="AA118" i="2" a="1"/>
  <c r="AA118" i="2" s="1"/>
  <c r="X118" i="2" a="1"/>
  <c r="X118" i="2" s="1"/>
  <c r="P118" i="2" a="1"/>
  <c r="P118" i="2" s="1"/>
  <c r="V118" i="2" a="1"/>
  <c r="V118" i="2" s="1"/>
  <c r="L118" i="2" a="1"/>
  <c r="L118" i="2" s="1"/>
  <c r="T118" i="2" a="1"/>
  <c r="T118" i="2" s="1"/>
  <c r="R118" i="2" a="1"/>
  <c r="R118" i="2" s="1"/>
  <c r="N118" i="2" a="1"/>
  <c r="N118" i="2" s="1"/>
  <c r="J118" i="2" a="1"/>
  <c r="J118" i="2" s="1"/>
  <c r="Y102" i="2" a="1"/>
  <c r="Y102" i="2" s="1"/>
  <c r="AC102" i="2" a="1"/>
  <c r="AC102" i="2" s="1"/>
  <c r="AB102" i="2" a="1"/>
  <c r="AB102" i="2" s="1"/>
  <c r="Z102" i="2" a="1"/>
  <c r="Z102" i="2" s="1"/>
  <c r="X102" i="2" a="1"/>
  <c r="X102" i="2" s="1"/>
  <c r="AA102" i="2" a="1"/>
  <c r="AA102" i="2" s="1"/>
  <c r="V102" i="2" a="1"/>
  <c r="V102" i="2" s="1"/>
  <c r="R102" i="2" a="1"/>
  <c r="R102" i="2" s="1"/>
  <c r="T102" i="2" a="1"/>
  <c r="T102" i="2" s="1"/>
  <c r="J102" i="2" a="1"/>
  <c r="J102" i="2" s="1"/>
  <c r="N102" i="2" a="1"/>
  <c r="N102" i="2" s="1"/>
  <c r="P102" i="2" a="1"/>
  <c r="P102" i="2" s="1"/>
  <c r="L102" i="2" a="1"/>
  <c r="L102" i="2" s="1"/>
  <c r="Y86" i="2" a="1"/>
  <c r="Y86" i="2" s="1"/>
  <c r="AC86" i="2" a="1"/>
  <c r="AC86" i="2" s="1"/>
  <c r="AA86" i="2" a="1"/>
  <c r="AA86" i="2" s="1"/>
  <c r="X86" i="2" a="1"/>
  <c r="X86" i="2" s="1"/>
  <c r="AB86" i="2" a="1"/>
  <c r="AB86" i="2" s="1"/>
  <c r="V86" i="2" a="1"/>
  <c r="V86" i="2" s="1"/>
  <c r="Z86" i="2" a="1"/>
  <c r="Z86" i="2" s="1"/>
  <c r="P86" i="2" a="1"/>
  <c r="P86" i="2" s="1"/>
  <c r="N86" i="2" a="1"/>
  <c r="N86" i="2" s="1"/>
  <c r="L86" i="2" a="1"/>
  <c r="L86" i="2" s="1"/>
  <c r="J86" i="2" a="1"/>
  <c r="J86" i="2" s="1"/>
  <c r="T86" i="2" a="1"/>
  <c r="T86" i="2" s="1"/>
  <c r="R86" i="2" a="1"/>
  <c r="R86" i="2" s="1"/>
  <c r="AC54" i="2" a="1"/>
  <c r="AC54" i="2" s="1"/>
  <c r="Y54" i="2" a="1"/>
  <c r="Y54" i="2" s="1"/>
  <c r="AB54" i="2" a="1"/>
  <c r="AB54" i="2" s="1"/>
  <c r="Z54" i="2" a="1"/>
  <c r="Z54" i="2" s="1"/>
  <c r="AA54" i="2" a="1"/>
  <c r="AA54" i="2" s="1"/>
  <c r="X54" i="2" a="1"/>
  <c r="X54" i="2" s="1"/>
  <c r="V54" i="2" a="1"/>
  <c r="V54" i="2" s="1"/>
  <c r="P54" i="2" a="1"/>
  <c r="P54" i="2" s="1"/>
  <c r="R54" i="2" a="1"/>
  <c r="R54" i="2" s="1"/>
  <c r="L54" i="2" a="1"/>
  <c r="L54" i="2" s="1"/>
  <c r="N54" i="2" a="1"/>
  <c r="N54" i="2" s="1"/>
  <c r="T54" i="2" a="1"/>
  <c r="T54" i="2" s="1"/>
  <c r="J54" i="2" a="1"/>
  <c r="J54" i="2" s="1"/>
  <c r="AC22" i="2" a="1"/>
  <c r="AC22" i="2" s="1"/>
  <c r="Y22" i="2" a="1"/>
  <c r="Y22" i="2" s="1"/>
  <c r="Z22" i="2" a="1"/>
  <c r="Z22" i="2" s="1"/>
  <c r="AB22" i="2" a="1"/>
  <c r="AB22" i="2" s="1"/>
  <c r="AA22" i="2" a="1"/>
  <c r="AA22" i="2" s="1"/>
  <c r="X22" i="2" a="1"/>
  <c r="X22" i="2" s="1"/>
  <c r="V22" i="2" a="1"/>
  <c r="V22" i="2" s="1"/>
  <c r="T22" i="2" a="1"/>
  <c r="T22" i="2" s="1"/>
  <c r="P22" i="2" a="1"/>
  <c r="P22" i="2" s="1"/>
  <c r="N22" i="2" a="1"/>
  <c r="N22" i="2" s="1"/>
  <c r="L22" i="2" a="1"/>
  <c r="L22" i="2" s="1"/>
  <c r="R22" i="2" a="1"/>
  <c r="R22" i="2" s="1"/>
  <c r="J22" i="2" a="1"/>
  <c r="J22" i="2" s="1"/>
  <c r="Y229" i="2" a="1"/>
  <c r="Y229" i="2" s="1"/>
  <c r="AB229" i="2" a="1"/>
  <c r="AB229" i="2" s="1"/>
  <c r="AA229" i="2" a="1"/>
  <c r="AA229" i="2" s="1"/>
  <c r="AC229" i="2" a="1"/>
  <c r="AC229" i="2" s="1"/>
  <c r="X229" i="2" a="1"/>
  <c r="X229" i="2" s="1"/>
  <c r="Z229" i="2" a="1"/>
  <c r="Z229" i="2" s="1"/>
  <c r="N229" i="2" a="1"/>
  <c r="N229" i="2" s="1"/>
  <c r="L229" i="2" a="1"/>
  <c r="L229" i="2" s="1"/>
  <c r="J229" i="2" a="1"/>
  <c r="J229" i="2" s="1"/>
  <c r="R229" i="2" a="1"/>
  <c r="R229" i="2" s="1"/>
  <c r="T229" i="2" a="1"/>
  <c r="T229" i="2" s="1"/>
  <c r="V229" i="2" a="1"/>
  <c r="V229" i="2" s="1"/>
  <c r="P229" i="2" a="1"/>
  <c r="P229" i="2" s="1"/>
  <c r="Y221" i="2" a="1"/>
  <c r="Y221" i="2" s="1"/>
  <c r="AC221" i="2" a="1"/>
  <c r="AC221" i="2" s="1"/>
  <c r="AB221" i="2" a="1"/>
  <c r="AB221" i="2" s="1"/>
  <c r="AA221" i="2" a="1"/>
  <c r="AA221" i="2" s="1"/>
  <c r="Z221" i="2" a="1"/>
  <c r="Z221" i="2" s="1"/>
  <c r="X221" i="2" a="1"/>
  <c r="X221" i="2" s="1"/>
  <c r="V221" i="2" a="1"/>
  <c r="V221" i="2" s="1"/>
  <c r="T221" i="2" a="1"/>
  <c r="T221" i="2" s="1"/>
  <c r="N221" i="2" a="1"/>
  <c r="N221" i="2" s="1"/>
  <c r="L221" i="2" a="1"/>
  <c r="L221" i="2" s="1"/>
  <c r="J221" i="2" a="1"/>
  <c r="J221" i="2" s="1"/>
  <c r="P221" i="2" a="1"/>
  <c r="P221" i="2" s="1"/>
  <c r="R221" i="2" a="1"/>
  <c r="R221" i="2" s="1"/>
  <c r="Y213" i="2" a="1"/>
  <c r="Y213" i="2" s="1"/>
  <c r="AC213" i="2" a="1"/>
  <c r="AC213" i="2" s="1"/>
  <c r="AA213" i="2" a="1"/>
  <c r="AA213" i="2" s="1"/>
  <c r="Z213" i="2" a="1"/>
  <c r="Z213" i="2" s="1"/>
  <c r="V213" i="2" a="1"/>
  <c r="V213" i="2" s="1"/>
  <c r="X213" i="2" a="1"/>
  <c r="X213" i="2" s="1"/>
  <c r="R213" i="2" a="1"/>
  <c r="R213" i="2" s="1"/>
  <c r="N213" i="2" a="1"/>
  <c r="N213" i="2" s="1"/>
  <c r="L213" i="2" a="1"/>
  <c r="L213" i="2" s="1"/>
  <c r="J213" i="2" a="1"/>
  <c r="J213" i="2" s="1"/>
  <c r="T213" i="2" a="1"/>
  <c r="T213" i="2" s="1"/>
  <c r="AB213" i="2" a="1"/>
  <c r="AB213" i="2" s="1"/>
  <c r="P213" i="2" a="1"/>
  <c r="P213" i="2" s="1"/>
  <c r="Y205" i="2" a="1"/>
  <c r="Y205" i="2" s="1"/>
  <c r="AB205" i="2" a="1"/>
  <c r="AB205" i="2" s="1"/>
  <c r="AC205" i="2" a="1"/>
  <c r="AC205" i="2" s="1"/>
  <c r="AA205" i="2" a="1"/>
  <c r="AA205" i="2" s="1"/>
  <c r="Z205" i="2" a="1"/>
  <c r="Z205" i="2" s="1"/>
  <c r="V205" i="2" a="1"/>
  <c r="V205" i="2" s="1"/>
  <c r="N205" i="2" a="1"/>
  <c r="N205" i="2" s="1"/>
  <c r="L205" i="2" a="1"/>
  <c r="L205" i="2" s="1"/>
  <c r="J205" i="2" a="1"/>
  <c r="J205" i="2" s="1"/>
  <c r="R205" i="2" a="1"/>
  <c r="R205" i="2" s="1"/>
  <c r="T205" i="2" a="1"/>
  <c r="T205" i="2" s="1"/>
  <c r="P205" i="2" a="1"/>
  <c r="P205" i="2" s="1"/>
  <c r="X205" i="2" a="1"/>
  <c r="X205" i="2" s="1"/>
  <c r="Y197" i="2" a="1"/>
  <c r="Y197" i="2" s="1"/>
  <c r="AA197" i="2" a="1"/>
  <c r="AA197" i="2" s="1"/>
  <c r="AC197" i="2" a="1"/>
  <c r="AC197" i="2" s="1"/>
  <c r="AB197" i="2" a="1"/>
  <c r="AB197" i="2" s="1"/>
  <c r="Z197" i="2" a="1"/>
  <c r="Z197" i="2" s="1"/>
  <c r="X197" i="2" a="1"/>
  <c r="X197" i="2" s="1"/>
  <c r="V197" i="2" a="1"/>
  <c r="V197" i="2" s="1"/>
  <c r="N197" i="2" a="1"/>
  <c r="N197" i="2" s="1"/>
  <c r="L197" i="2" a="1"/>
  <c r="L197" i="2" s="1"/>
  <c r="J197" i="2" a="1"/>
  <c r="J197" i="2" s="1"/>
  <c r="R197" i="2" a="1"/>
  <c r="R197" i="2" s="1"/>
  <c r="P197" i="2" a="1"/>
  <c r="P197" i="2" s="1"/>
  <c r="T197" i="2" a="1"/>
  <c r="T197" i="2" s="1"/>
  <c r="Y189" i="2" a="1"/>
  <c r="Y189" i="2" s="1"/>
  <c r="AC189" i="2" a="1"/>
  <c r="AC189" i="2" s="1"/>
  <c r="AA189" i="2" a="1"/>
  <c r="AA189" i="2" s="1"/>
  <c r="AB189" i="2" a="1"/>
  <c r="AB189" i="2" s="1"/>
  <c r="V189" i="2" a="1"/>
  <c r="V189" i="2" s="1"/>
  <c r="X189" i="2" a="1"/>
  <c r="X189" i="2" s="1"/>
  <c r="T189" i="2" a="1"/>
  <c r="T189" i="2" s="1"/>
  <c r="N189" i="2" a="1"/>
  <c r="N189" i="2" s="1"/>
  <c r="L189" i="2" a="1"/>
  <c r="L189" i="2" s="1"/>
  <c r="J189" i="2" a="1"/>
  <c r="J189" i="2" s="1"/>
  <c r="R189" i="2" a="1"/>
  <c r="R189" i="2" s="1"/>
  <c r="Z189" i="2" a="1"/>
  <c r="Z189" i="2" s="1"/>
  <c r="P189" i="2" a="1"/>
  <c r="P189" i="2" s="1"/>
  <c r="Y181" i="2" a="1"/>
  <c r="Y181" i="2" s="1"/>
  <c r="AC181" i="2" a="1"/>
  <c r="AC181" i="2" s="1"/>
  <c r="AB181" i="2" a="1"/>
  <c r="AB181" i="2" s="1"/>
  <c r="AA181" i="2" a="1"/>
  <c r="AA181" i="2" s="1"/>
  <c r="X181" i="2" a="1"/>
  <c r="X181" i="2" s="1"/>
  <c r="V181" i="2" a="1"/>
  <c r="V181" i="2" s="1"/>
  <c r="Z181" i="2" a="1"/>
  <c r="Z181" i="2" s="1"/>
  <c r="R181" i="2" a="1"/>
  <c r="R181" i="2" s="1"/>
  <c r="N181" i="2" a="1"/>
  <c r="N181" i="2" s="1"/>
  <c r="L181" i="2" a="1"/>
  <c r="L181" i="2" s="1"/>
  <c r="J181" i="2" a="1"/>
  <c r="J181" i="2" s="1"/>
  <c r="T181" i="2" a="1"/>
  <c r="T181" i="2" s="1"/>
  <c r="P181" i="2" a="1"/>
  <c r="P181" i="2" s="1"/>
  <c r="Y173" i="2" a="1"/>
  <c r="Y173" i="2" s="1"/>
  <c r="AB173" i="2" a="1"/>
  <c r="AB173" i="2" s="1"/>
  <c r="AC173" i="2" a="1"/>
  <c r="AC173" i="2" s="1"/>
  <c r="AA173" i="2" a="1"/>
  <c r="AA173" i="2" s="1"/>
  <c r="Z173" i="2" a="1"/>
  <c r="Z173" i="2" s="1"/>
  <c r="X173" i="2" a="1"/>
  <c r="X173" i="2" s="1"/>
  <c r="P173" i="2" a="1"/>
  <c r="P173" i="2" s="1"/>
  <c r="N173" i="2" a="1"/>
  <c r="N173" i="2" s="1"/>
  <c r="L173" i="2" a="1"/>
  <c r="L173" i="2" s="1"/>
  <c r="J173" i="2" a="1"/>
  <c r="J173" i="2" s="1"/>
  <c r="V173" i="2" a="1"/>
  <c r="V173" i="2" s="1"/>
  <c r="R173" i="2" a="1"/>
  <c r="R173" i="2" s="1"/>
  <c r="T173" i="2" a="1"/>
  <c r="T173" i="2" s="1"/>
  <c r="Y165" i="2" a="1"/>
  <c r="Y165" i="2" s="1"/>
  <c r="AA165" i="2" a="1"/>
  <c r="AA165" i="2" s="1"/>
  <c r="AC165" i="2" a="1"/>
  <c r="AC165" i="2" s="1"/>
  <c r="AB165" i="2" a="1"/>
  <c r="AB165" i="2" s="1"/>
  <c r="Z165" i="2" a="1"/>
  <c r="Z165" i="2" s="1"/>
  <c r="X165" i="2" a="1"/>
  <c r="X165" i="2" s="1"/>
  <c r="N165" i="2" a="1"/>
  <c r="N165" i="2" s="1"/>
  <c r="L165" i="2" a="1"/>
  <c r="L165" i="2" s="1"/>
  <c r="J165" i="2" a="1"/>
  <c r="J165" i="2" s="1"/>
  <c r="R165" i="2" a="1"/>
  <c r="R165" i="2" s="1"/>
  <c r="T165" i="2" a="1"/>
  <c r="T165" i="2" s="1"/>
  <c r="P165" i="2" a="1"/>
  <c r="P165" i="2" s="1"/>
  <c r="V165" i="2" a="1"/>
  <c r="V165" i="2" s="1"/>
  <c r="Y157" i="2" a="1"/>
  <c r="Y157" i="2" s="1"/>
  <c r="AC157" i="2" a="1"/>
  <c r="AC157" i="2" s="1"/>
  <c r="AB157" i="2" a="1"/>
  <c r="AB157" i="2" s="1"/>
  <c r="AA157" i="2" a="1"/>
  <c r="AA157" i="2" s="1"/>
  <c r="Z157" i="2" a="1"/>
  <c r="Z157" i="2" s="1"/>
  <c r="V157" i="2" a="1"/>
  <c r="V157" i="2" s="1"/>
  <c r="X157" i="2" a="1"/>
  <c r="X157" i="2" s="1"/>
  <c r="T157" i="2" a="1"/>
  <c r="T157" i="2" s="1"/>
  <c r="N157" i="2" a="1"/>
  <c r="N157" i="2" s="1"/>
  <c r="L157" i="2" a="1"/>
  <c r="L157" i="2" s="1"/>
  <c r="J157" i="2" a="1"/>
  <c r="J157" i="2" s="1"/>
  <c r="P157" i="2" a="1"/>
  <c r="P157" i="2" s="1"/>
  <c r="R157" i="2" a="1"/>
  <c r="R157" i="2" s="1"/>
  <c r="Y149" i="2" a="1"/>
  <c r="Y149" i="2" s="1"/>
  <c r="AC149" i="2" a="1"/>
  <c r="AC149" i="2" s="1"/>
  <c r="AA149" i="2" a="1"/>
  <c r="AA149" i="2" s="1"/>
  <c r="AB149" i="2" a="1"/>
  <c r="AB149" i="2" s="1"/>
  <c r="Z149" i="2" a="1"/>
  <c r="Z149" i="2" s="1"/>
  <c r="X149" i="2" a="1"/>
  <c r="X149" i="2" s="1"/>
  <c r="V149" i="2" a="1"/>
  <c r="V149" i="2" s="1"/>
  <c r="R149" i="2" a="1"/>
  <c r="R149" i="2" s="1"/>
  <c r="N149" i="2" a="1"/>
  <c r="N149" i="2" s="1"/>
  <c r="L149" i="2" a="1"/>
  <c r="L149" i="2" s="1"/>
  <c r="J149" i="2" a="1"/>
  <c r="J149" i="2" s="1"/>
  <c r="T149" i="2" a="1"/>
  <c r="T149" i="2" s="1"/>
  <c r="P149" i="2" a="1"/>
  <c r="P149" i="2" s="1"/>
  <c r="Y141" i="2" a="1"/>
  <c r="Y141" i="2" s="1"/>
  <c r="AB141" i="2" a="1"/>
  <c r="AB141" i="2" s="1"/>
  <c r="AC141" i="2" a="1"/>
  <c r="AC141" i="2" s="1"/>
  <c r="AA141" i="2" a="1"/>
  <c r="AA141" i="2" s="1"/>
  <c r="Z141" i="2" a="1"/>
  <c r="Z141" i="2" s="1"/>
  <c r="V141" i="2" a="1"/>
  <c r="V141" i="2" s="1"/>
  <c r="N141" i="2" a="1"/>
  <c r="N141" i="2" s="1"/>
  <c r="L141" i="2" a="1"/>
  <c r="L141" i="2" s="1"/>
  <c r="J141" i="2" a="1"/>
  <c r="J141" i="2" s="1"/>
  <c r="X141" i="2" a="1"/>
  <c r="X141" i="2" s="1"/>
  <c r="R141" i="2" a="1"/>
  <c r="R141" i="2" s="1"/>
  <c r="T141" i="2" a="1"/>
  <c r="T141" i="2" s="1"/>
  <c r="P141" i="2" a="1"/>
  <c r="P141" i="2" s="1"/>
  <c r="Y133" i="2" a="1"/>
  <c r="Y133" i="2" s="1"/>
  <c r="AB133" i="2" a="1"/>
  <c r="AB133" i="2" s="1"/>
  <c r="AA133" i="2" a="1"/>
  <c r="AA133" i="2" s="1"/>
  <c r="AC133" i="2" a="1"/>
  <c r="AC133" i="2" s="1"/>
  <c r="Z133" i="2" a="1"/>
  <c r="Z133" i="2" s="1"/>
  <c r="X133" i="2" a="1"/>
  <c r="X133" i="2" s="1"/>
  <c r="V133" i="2" a="1"/>
  <c r="V133" i="2" s="1"/>
  <c r="N133" i="2" a="1"/>
  <c r="N133" i="2" s="1"/>
  <c r="L133" i="2" a="1"/>
  <c r="L133" i="2" s="1"/>
  <c r="J133" i="2" a="1"/>
  <c r="J133" i="2" s="1"/>
  <c r="R133" i="2" a="1"/>
  <c r="R133" i="2" s="1"/>
  <c r="P133" i="2" a="1"/>
  <c r="P133" i="2" s="1"/>
  <c r="T133" i="2" a="1"/>
  <c r="T133" i="2" s="1"/>
  <c r="Y125" i="2" a="1"/>
  <c r="Y125" i="2" s="1"/>
  <c r="AC125" i="2" a="1"/>
  <c r="AC125" i="2" s="1"/>
  <c r="AA125" i="2" a="1"/>
  <c r="AA125" i="2" s="1"/>
  <c r="V125" i="2" a="1"/>
  <c r="V125" i="2" s="1"/>
  <c r="X125" i="2" a="1"/>
  <c r="X125" i="2" s="1"/>
  <c r="Z125" i="2" a="1"/>
  <c r="Z125" i="2" s="1"/>
  <c r="T125" i="2" a="1"/>
  <c r="T125" i="2" s="1"/>
  <c r="L125" i="2" a="1"/>
  <c r="L125" i="2" s="1"/>
  <c r="J125" i="2" a="1"/>
  <c r="J125" i="2" s="1"/>
  <c r="AB125" i="2" a="1"/>
  <c r="AB125" i="2" s="1"/>
  <c r="R125" i="2" a="1"/>
  <c r="R125" i="2" s="1"/>
  <c r="P125" i="2" a="1"/>
  <c r="P125" i="2" s="1"/>
  <c r="N125" i="2" a="1"/>
  <c r="N125" i="2" s="1"/>
  <c r="Y117" i="2" a="1"/>
  <c r="Y117" i="2" s="1"/>
  <c r="AC117" i="2" a="1"/>
  <c r="AC117" i="2" s="1"/>
  <c r="AB117" i="2" a="1"/>
  <c r="AB117" i="2" s="1"/>
  <c r="AA117" i="2" a="1"/>
  <c r="AA117" i="2" s="1"/>
  <c r="Z117" i="2" a="1"/>
  <c r="Z117" i="2" s="1"/>
  <c r="X117" i="2" a="1"/>
  <c r="X117" i="2" s="1"/>
  <c r="V117" i="2" a="1"/>
  <c r="V117" i="2" s="1"/>
  <c r="R117" i="2" a="1"/>
  <c r="R117" i="2" s="1"/>
  <c r="L117" i="2" a="1"/>
  <c r="L117" i="2" s="1"/>
  <c r="J117" i="2" a="1"/>
  <c r="J117" i="2" s="1"/>
  <c r="T117" i="2" a="1"/>
  <c r="T117" i="2" s="1"/>
  <c r="P117" i="2" a="1"/>
  <c r="P117" i="2" s="1"/>
  <c r="N117" i="2" a="1"/>
  <c r="N117" i="2" s="1"/>
  <c r="Y109" i="2" a="1"/>
  <c r="Y109" i="2" s="1"/>
  <c r="AB109" i="2" a="1"/>
  <c r="AB109" i="2" s="1"/>
  <c r="AC109" i="2" a="1"/>
  <c r="AC109" i="2" s="1"/>
  <c r="AA109" i="2" a="1"/>
  <c r="AA109" i="2" s="1"/>
  <c r="Z109" i="2" a="1"/>
  <c r="Z109" i="2" s="1"/>
  <c r="P109" i="2" a="1"/>
  <c r="P109" i="2" s="1"/>
  <c r="L109" i="2" a="1"/>
  <c r="L109" i="2" s="1"/>
  <c r="J109" i="2" a="1"/>
  <c r="J109" i="2" s="1"/>
  <c r="R109" i="2" a="1"/>
  <c r="R109" i="2" s="1"/>
  <c r="X109" i="2" a="1"/>
  <c r="X109" i="2" s="1"/>
  <c r="V109" i="2" a="1"/>
  <c r="V109" i="2" s="1"/>
  <c r="T109" i="2" a="1"/>
  <c r="T109" i="2" s="1"/>
  <c r="N109" i="2" a="1"/>
  <c r="N109" i="2" s="1"/>
  <c r="Y101" i="2" a="1"/>
  <c r="Y101" i="2" s="1"/>
  <c r="AB101" i="2" a="1"/>
  <c r="AB101" i="2" s="1"/>
  <c r="AA101" i="2" a="1"/>
  <c r="AA101" i="2" s="1"/>
  <c r="AC101" i="2" a="1"/>
  <c r="AC101" i="2" s="1"/>
  <c r="X101" i="2" a="1"/>
  <c r="X101" i="2" s="1"/>
  <c r="Z101" i="2" a="1"/>
  <c r="Z101" i="2" s="1"/>
  <c r="L101" i="2" a="1"/>
  <c r="L101" i="2" s="1"/>
  <c r="J101" i="2" a="1"/>
  <c r="J101" i="2" s="1"/>
  <c r="P101" i="2" a="1"/>
  <c r="P101" i="2" s="1"/>
  <c r="R101" i="2" a="1"/>
  <c r="R101" i="2" s="1"/>
  <c r="T101" i="2" a="1"/>
  <c r="T101" i="2" s="1"/>
  <c r="N101" i="2" a="1"/>
  <c r="N101" i="2" s="1"/>
  <c r="V101" i="2" a="1"/>
  <c r="V101" i="2" s="1"/>
  <c r="Y93" i="2" a="1"/>
  <c r="Y93" i="2" s="1"/>
  <c r="AC93" i="2" a="1"/>
  <c r="AC93" i="2" s="1"/>
  <c r="AA93" i="2" a="1"/>
  <c r="AA93" i="2" s="1"/>
  <c r="AB93" i="2" a="1"/>
  <c r="AB93" i="2" s="1"/>
  <c r="Z93" i="2" a="1"/>
  <c r="Z93" i="2" s="1"/>
  <c r="V93" i="2" a="1"/>
  <c r="V93" i="2" s="1"/>
  <c r="X93" i="2" a="1"/>
  <c r="X93" i="2" s="1"/>
  <c r="T93" i="2" a="1"/>
  <c r="T93" i="2" s="1"/>
  <c r="L93" i="2" a="1"/>
  <c r="L93" i="2" s="1"/>
  <c r="J93" i="2" a="1"/>
  <c r="J93" i="2" s="1"/>
  <c r="P93" i="2" a="1"/>
  <c r="P93" i="2" s="1"/>
  <c r="R93" i="2" a="1"/>
  <c r="R93" i="2" s="1"/>
  <c r="N93" i="2" a="1"/>
  <c r="N93" i="2" s="1"/>
  <c r="Y85" i="2" a="1"/>
  <c r="Y85" i="2" s="1"/>
  <c r="AB85" i="2" a="1"/>
  <c r="AB85" i="2" s="1"/>
  <c r="AC85" i="2" a="1"/>
  <c r="AC85" i="2" s="1"/>
  <c r="AA85" i="2" a="1"/>
  <c r="AA85" i="2" s="1"/>
  <c r="Z85" i="2" a="1"/>
  <c r="Z85" i="2" s="1"/>
  <c r="X85" i="2" a="1"/>
  <c r="X85" i="2" s="1"/>
  <c r="V85" i="2" a="1"/>
  <c r="V85" i="2" s="1"/>
  <c r="T85" i="2" a="1"/>
  <c r="T85" i="2" s="1"/>
  <c r="R85" i="2" a="1"/>
  <c r="R85" i="2" s="1"/>
  <c r="L85" i="2" a="1"/>
  <c r="L85" i="2" s="1"/>
  <c r="J85" i="2" a="1"/>
  <c r="J85" i="2" s="1"/>
  <c r="P85" i="2" a="1"/>
  <c r="P85" i="2" s="1"/>
  <c r="N85" i="2" a="1"/>
  <c r="N85" i="2" s="1"/>
  <c r="Y77" i="2" a="1"/>
  <c r="Y77" i="2" s="1"/>
  <c r="AB77" i="2" a="1"/>
  <c r="AB77" i="2" s="1"/>
  <c r="AC77" i="2" a="1"/>
  <c r="AC77" i="2" s="1"/>
  <c r="AA77" i="2" a="1"/>
  <c r="AA77" i="2" s="1"/>
  <c r="Z77" i="2" a="1"/>
  <c r="Z77" i="2" s="1"/>
  <c r="T77" i="2" a="1"/>
  <c r="T77" i="2" s="1"/>
  <c r="V77" i="2" a="1"/>
  <c r="V77" i="2" s="1"/>
  <c r="P77" i="2" a="1"/>
  <c r="P77" i="2" s="1"/>
  <c r="L77" i="2" a="1"/>
  <c r="L77" i="2" s="1"/>
  <c r="J77" i="2" a="1"/>
  <c r="J77" i="2" s="1"/>
  <c r="R77" i="2" a="1"/>
  <c r="R77" i="2" s="1"/>
  <c r="X77" i="2" a="1"/>
  <c r="X77" i="2" s="1"/>
  <c r="N77" i="2" a="1"/>
  <c r="N77" i="2" s="1"/>
  <c r="Y69" i="2" a="1"/>
  <c r="Y69" i="2" s="1"/>
  <c r="AB69" i="2" a="1"/>
  <c r="AB69" i="2" s="1"/>
  <c r="AA69" i="2" a="1"/>
  <c r="AA69" i="2" s="1"/>
  <c r="Z69" i="2" a="1"/>
  <c r="Z69" i="2" s="1"/>
  <c r="AC69" i="2" a="1"/>
  <c r="AC69" i="2" s="1"/>
  <c r="X69" i="2" a="1"/>
  <c r="X69" i="2" s="1"/>
  <c r="T69" i="2" a="1"/>
  <c r="T69" i="2" s="1"/>
  <c r="V69" i="2" a="1"/>
  <c r="V69" i="2" s="1"/>
  <c r="N69" i="2" a="1"/>
  <c r="N69" i="2" s="1"/>
  <c r="L69" i="2" a="1"/>
  <c r="L69" i="2" s="1"/>
  <c r="J69" i="2" a="1"/>
  <c r="J69" i="2" s="1"/>
  <c r="P69" i="2" a="1"/>
  <c r="P69" i="2" s="1"/>
  <c r="R69" i="2" a="1"/>
  <c r="R69" i="2" s="1"/>
  <c r="AC61" i="2" a="1"/>
  <c r="AC61" i="2" s="1"/>
  <c r="Y61" i="2" a="1"/>
  <c r="Y61" i="2" s="1"/>
  <c r="AA61" i="2" a="1"/>
  <c r="AA61" i="2" s="1"/>
  <c r="AB61" i="2" a="1"/>
  <c r="AB61" i="2" s="1"/>
  <c r="V61" i="2" a="1"/>
  <c r="V61" i="2" s="1"/>
  <c r="Z61" i="2" a="1"/>
  <c r="Z61" i="2" s="1"/>
  <c r="T61" i="2" a="1"/>
  <c r="T61" i="2" s="1"/>
  <c r="X61" i="2" a="1"/>
  <c r="X61" i="2" s="1"/>
  <c r="L61" i="2" a="1"/>
  <c r="L61" i="2" s="1"/>
  <c r="J61" i="2" a="1"/>
  <c r="J61" i="2" s="1"/>
  <c r="P61" i="2" a="1"/>
  <c r="P61" i="2" s="1"/>
  <c r="R61" i="2" a="1"/>
  <c r="R61" i="2" s="1"/>
  <c r="N61" i="2" a="1"/>
  <c r="N61" i="2" s="1"/>
  <c r="AC53" i="2" a="1"/>
  <c r="AC53" i="2" s="1"/>
  <c r="Y53" i="2" a="1"/>
  <c r="Y53" i="2" s="1"/>
  <c r="AB53" i="2" a="1"/>
  <c r="AB53" i="2" s="1"/>
  <c r="AA53" i="2" a="1"/>
  <c r="AA53" i="2" s="1"/>
  <c r="Z53" i="2" a="1"/>
  <c r="Z53" i="2" s="1"/>
  <c r="X53" i="2" a="1"/>
  <c r="X53" i="2" s="1"/>
  <c r="V53" i="2" a="1"/>
  <c r="V53" i="2" s="1"/>
  <c r="T53" i="2" a="1"/>
  <c r="T53" i="2" s="1"/>
  <c r="R53" i="2" a="1"/>
  <c r="R53" i="2" s="1"/>
  <c r="L53" i="2" a="1"/>
  <c r="L53" i="2" s="1"/>
  <c r="J53" i="2" a="1"/>
  <c r="J53" i="2" s="1"/>
  <c r="P53" i="2" a="1"/>
  <c r="P53" i="2" s="1"/>
  <c r="N53" i="2" a="1"/>
  <c r="N53" i="2" s="1"/>
  <c r="AC45" i="2" a="1"/>
  <c r="AC45" i="2" s="1"/>
  <c r="Y45" i="2" a="1"/>
  <c r="Y45" i="2" s="1"/>
  <c r="AB45" i="2" a="1"/>
  <c r="AB45" i="2" s="1"/>
  <c r="AA45" i="2" a="1"/>
  <c r="AA45" i="2" s="1"/>
  <c r="Z45" i="2" a="1"/>
  <c r="Z45" i="2" s="1"/>
  <c r="T45" i="2" a="1"/>
  <c r="T45" i="2" s="1"/>
  <c r="X45" i="2" a="1"/>
  <c r="X45" i="2" s="1"/>
  <c r="P45" i="2" a="1"/>
  <c r="P45" i="2" s="1"/>
  <c r="L45" i="2" a="1"/>
  <c r="L45" i="2" s="1"/>
  <c r="J45" i="2" a="1"/>
  <c r="J45" i="2" s="1"/>
  <c r="R45" i="2" a="1"/>
  <c r="R45" i="2" s="1"/>
  <c r="V45" i="2" a="1"/>
  <c r="V45" i="2" s="1"/>
  <c r="N45" i="2" a="1"/>
  <c r="N45" i="2" s="1"/>
  <c r="AC37" i="2" a="1"/>
  <c r="AC37" i="2" s="1"/>
  <c r="Y37" i="2" a="1"/>
  <c r="Y37" i="2" s="1"/>
  <c r="AB37" i="2" a="1"/>
  <c r="AB37" i="2" s="1"/>
  <c r="AA37" i="2" a="1"/>
  <c r="AA37" i="2" s="1"/>
  <c r="Z37" i="2" a="1"/>
  <c r="Z37" i="2" s="1"/>
  <c r="X37" i="2" a="1"/>
  <c r="X37" i="2" s="1"/>
  <c r="T37" i="2" a="1"/>
  <c r="T37" i="2" s="1"/>
  <c r="L37" i="2" a="1"/>
  <c r="L37" i="2" s="1"/>
  <c r="J37" i="2" a="1"/>
  <c r="J37" i="2" s="1"/>
  <c r="P37" i="2" a="1"/>
  <c r="P37" i="2" s="1"/>
  <c r="R37" i="2" a="1"/>
  <c r="R37" i="2" s="1"/>
  <c r="N37" i="2" a="1"/>
  <c r="N37" i="2" s="1"/>
  <c r="V37" i="2" a="1"/>
  <c r="V37" i="2" s="1"/>
  <c r="AC29" i="2" a="1"/>
  <c r="AC29" i="2" s="1"/>
  <c r="Y29" i="2" a="1"/>
  <c r="Y29" i="2" s="1"/>
  <c r="AA29" i="2" a="1"/>
  <c r="AA29" i="2" s="1"/>
  <c r="Z29" i="2" a="1"/>
  <c r="Z29" i="2" s="1"/>
  <c r="AB29" i="2" a="1"/>
  <c r="AB29" i="2" s="1"/>
  <c r="V29" i="2" a="1"/>
  <c r="V29" i="2" s="1"/>
  <c r="X29" i="2" a="1"/>
  <c r="X29" i="2" s="1"/>
  <c r="T29" i="2" a="1"/>
  <c r="T29" i="2" s="1"/>
  <c r="L29" i="2" a="1"/>
  <c r="L29" i="2" s="1"/>
  <c r="J29" i="2" a="1"/>
  <c r="J29" i="2" s="1"/>
  <c r="P29" i="2" a="1"/>
  <c r="P29" i="2" s="1"/>
  <c r="N29" i="2" a="1"/>
  <c r="N29" i="2" s="1"/>
  <c r="R29" i="2" a="1"/>
  <c r="R29" i="2" s="1"/>
  <c r="AC21" i="2" a="1"/>
  <c r="AC21" i="2" s="1"/>
  <c r="Y21" i="2" a="1"/>
  <c r="Y21" i="2" s="1"/>
  <c r="AB21" i="2" a="1"/>
  <c r="AB21" i="2" s="1"/>
  <c r="AA21" i="2" a="1"/>
  <c r="AA21" i="2" s="1"/>
  <c r="Z21" i="2" a="1"/>
  <c r="Z21" i="2" s="1"/>
  <c r="X21" i="2" a="1"/>
  <c r="X21" i="2" s="1"/>
  <c r="T21" i="2" a="1"/>
  <c r="T21" i="2" s="1"/>
  <c r="V21" i="2" a="1"/>
  <c r="V21" i="2" s="1"/>
  <c r="R21" i="2" a="1"/>
  <c r="R21" i="2" s="1"/>
  <c r="L21" i="2" a="1"/>
  <c r="L21" i="2" s="1"/>
  <c r="J21" i="2" a="1"/>
  <c r="J21" i="2" s="1"/>
  <c r="P21" i="2" a="1"/>
  <c r="P21" i="2" s="1"/>
  <c r="N21" i="2" a="1"/>
  <c r="N21" i="2" s="1"/>
  <c r="AC13" i="2" a="1"/>
  <c r="AC13" i="2" s="1"/>
  <c r="Y13" i="2" a="1"/>
  <c r="Y13" i="2" s="1"/>
  <c r="AB13" i="2" a="1"/>
  <c r="AB13" i="2" s="1"/>
  <c r="AA13" i="2" a="1"/>
  <c r="AA13" i="2" s="1"/>
  <c r="Z13" i="2" a="1"/>
  <c r="Z13" i="2" s="1"/>
  <c r="V13" i="2" a="1"/>
  <c r="V13" i="2" s="1"/>
  <c r="P13" i="2" a="1"/>
  <c r="P13" i="2" s="1"/>
  <c r="L13" i="2" a="1"/>
  <c r="L13" i="2" s="1"/>
  <c r="J13" i="2" a="1"/>
  <c r="J13" i="2" s="1"/>
  <c r="X13" i="2" a="1"/>
  <c r="X13" i="2" s="1"/>
  <c r="R13" i="2" a="1"/>
  <c r="R13" i="2" s="1"/>
  <c r="N13" i="2" a="1"/>
  <c r="N13" i="2" s="1"/>
  <c r="T13" i="2" a="1"/>
  <c r="T13" i="2" s="1"/>
  <c r="AC5" i="2" a="1"/>
  <c r="AC5" i="2" s="1"/>
  <c r="Y5" i="2" a="1"/>
  <c r="Y5" i="2" s="1"/>
  <c r="AB5" i="2" a="1"/>
  <c r="AB5" i="2" s="1"/>
  <c r="AA5" i="2" a="1"/>
  <c r="AA5" i="2" s="1"/>
  <c r="Z5" i="2" a="1"/>
  <c r="Z5" i="2" s="1"/>
  <c r="X5" i="2" a="1"/>
  <c r="X5" i="2" s="1"/>
  <c r="V5" i="2" a="1"/>
  <c r="V5" i="2" s="1"/>
  <c r="N5" i="2" a="1"/>
  <c r="N5" i="2" s="1"/>
  <c r="L5" i="2" a="1"/>
  <c r="L5" i="2" s="1"/>
  <c r="J5" i="2" a="1"/>
  <c r="J5" i="2" s="1"/>
  <c r="I5" i="2" s="1"/>
  <c r="P5" i="2" a="1"/>
  <c r="P5" i="2" s="1"/>
  <c r="R5" i="2" a="1"/>
  <c r="R5" i="2" s="1"/>
  <c r="T5" i="2" a="1"/>
  <c r="T5" i="2" s="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M51" i="3"/>
  <c r="K51" i="3"/>
  <c r="M50" i="3"/>
  <c r="K50" i="3"/>
  <c r="M49" i="3"/>
  <c r="K49" i="3"/>
  <c r="M48" i="3"/>
  <c r="K48" i="3"/>
  <c r="K54" i="3"/>
  <c r="K55" i="3" s="1"/>
  <c r="Q48" i="3"/>
  <c r="O48" i="3"/>
  <c r="H53" i="3"/>
  <c r="K53" i="3" s="1"/>
  <c r="H39" i="12"/>
  <c r="L16" i="12" s="1"/>
  <c r="H33" i="12"/>
  <c r="G16" i="12"/>
  <c r="H16" i="12" s="1"/>
  <c r="G15" i="12"/>
  <c r="H15" i="12" s="1"/>
  <c r="L6" i="12"/>
  <c r="H5" i="12" s="1"/>
  <c r="L6" i="11"/>
  <c r="H5" i="11" s="1"/>
  <c r="L6" i="14"/>
  <c r="H11" i="14" s="1"/>
  <c r="H39" i="11"/>
  <c r="L16" i="11" s="1"/>
  <c r="H33" i="11"/>
  <c r="G16" i="11"/>
  <c r="H16" i="11" s="1"/>
  <c r="G15" i="11"/>
  <c r="H15" i="11" s="1"/>
  <c r="G16" i="14"/>
  <c r="H16" i="14" s="1"/>
  <c r="G15" i="14"/>
  <c r="H15" i="14" s="1"/>
  <c r="H39" i="14"/>
  <c r="L16" i="14" s="1"/>
  <c r="H33" i="14"/>
  <c r="H16" i="8"/>
  <c r="H15" i="8"/>
  <c r="H11" i="8"/>
  <c r="H39" i="8"/>
  <c r="L16" i="8" s="1"/>
  <c r="H33" i="8"/>
  <c r="H39" i="7"/>
  <c r="L16" i="7" s="1"/>
  <c r="H33" i="7"/>
  <c r="H30" i="7"/>
  <c r="H27" i="7"/>
  <c r="L15" i="7" s="1"/>
  <c r="H20" i="7"/>
  <c r="L17" i="7" s="1"/>
  <c r="H15" i="7"/>
  <c r="H11" i="7"/>
  <c r="H10" i="7"/>
  <c r="H9" i="7"/>
  <c r="H5" i="7"/>
  <c r="H44" i="7" s="1"/>
  <c r="H39" i="6"/>
  <c r="L16" i="6" s="1"/>
  <c r="H33" i="6"/>
  <c r="H30" i="6"/>
  <c r="H27" i="6"/>
  <c r="L15" i="6" s="1"/>
  <c r="H20" i="6"/>
  <c r="L17" i="6" s="1"/>
  <c r="H15" i="6"/>
  <c r="H11" i="6"/>
  <c r="H10" i="6"/>
  <c r="H9" i="6"/>
  <c r="H5" i="6"/>
  <c r="H33" i="5"/>
  <c r="H15" i="5"/>
  <c r="H39" i="5"/>
  <c r="L16" i="5" s="1"/>
  <c r="H27" i="5"/>
  <c r="L15" i="5" s="1"/>
  <c r="H11" i="5"/>
  <c r="H10" i="5"/>
  <c r="H9" i="5"/>
  <c r="H30" i="5"/>
  <c r="H20" i="5"/>
  <c r="L17" i="5" s="1"/>
  <c r="H5" i="5"/>
  <c r="H42" i="5" s="1"/>
  <c r="H45" i="3"/>
  <c r="H43" i="3"/>
  <c r="U53" i="2" l="1"/>
  <c r="U200" i="2"/>
  <c r="U91" i="2"/>
  <c r="U50" i="2"/>
  <c r="U98" i="2"/>
  <c r="U162" i="2"/>
  <c r="U52" i="2"/>
  <c r="U96" i="2"/>
  <c r="U59" i="2"/>
  <c r="U220" i="2"/>
  <c r="U45" i="2"/>
  <c r="U61" i="2"/>
  <c r="U77" i="2"/>
  <c r="U109" i="2"/>
  <c r="U173" i="2"/>
  <c r="U189" i="2"/>
  <c r="U166" i="2"/>
  <c r="U8" i="2"/>
  <c r="U16" i="2"/>
  <c r="U48" i="2"/>
  <c r="U112" i="2"/>
  <c r="U136" i="2"/>
  <c r="U160" i="2"/>
  <c r="U225" i="2"/>
  <c r="U89" i="2"/>
  <c r="U129" i="2"/>
  <c r="U185" i="2"/>
  <c r="U233" i="2"/>
  <c r="U139" i="2"/>
  <c r="U34" i="2"/>
  <c r="U74" i="2"/>
  <c r="U163" i="2"/>
  <c r="U67" i="2"/>
  <c r="U156" i="2"/>
  <c r="U204" i="2"/>
  <c r="U14" i="2"/>
  <c r="U110" i="2"/>
  <c r="U150" i="2"/>
  <c r="U174" i="2"/>
  <c r="U13" i="2"/>
  <c r="U37" i="2"/>
  <c r="U101" i="2"/>
  <c r="U117" i="2"/>
  <c r="U125" i="2"/>
  <c r="U141" i="2"/>
  <c r="U165" i="2"/>
  <c r="U205" i="2"/>
  <c r="U24" i="2"/>
  <c r="U80" i="2"/>
  <c r="U128" i="2"/>
  <c r="U144" i="2"/>
  <c r="U208" i="2"/>
  <c r="U226" i="2"/>
  <c r="AD101" i="2"/>
  <c r="AD213" i="2"/>
  <c r="AD22" i="2"/>
  <c r="U135" i="2"/>
  <c r="AD25" i="2"/>
  <c r="AD195" i="2"/>
  <c r="AD189" i="2"/>
  <c r="U54" i="2"/>
  <c r="AD40" i="2"/>
  <c r="U64" i="2"/>
  <c r="U152" i="2"/>
  <c r="U177" i="2"/>
  <c r="AD15" i="2"/>
  <c r="AD143" i="2"/>
  <c r="AD17" i="2"/>
  <c r="AD41" i="2"/>
  <c r="AD34" i="2"/>
  <c r="AD58" i="2"/>
  <c r="U151" i="2"/>
  <c r="AD60" i="2"/>
  <c r="AD116" i="2"/>
  <c r="AD78" i="2"/>
  <c r="AD126" i="2"/>
  <c r="U5" i="2"/>
  <c r="U29" i="2"/>
  <c r="AD53" i="2"/>
  <c r="U93" i="2"/>
  <c r="AD117" i="2"/>
  <c r="U157" i="2"/>
  <c r="U197" i="2"/>
  <c r="AD118" i="2"/>
  <c r="AD5" i="2"/>
  <c r="AD29" i="2"/>
  <c r="U85" i="2"/>
  <c r="AD133" i="2"/>
  <c r="U149" i="2"/>
  <c r="AD197" i="2"/>
  <c r="U142" i="2"/>
  <c r="AD182" i="2"/>
  <c r="AD135" i="2"/>
  <c r="AD8" i="2"/>
  <c r="AD32" i="2"/>
  <c r="AD72" i="2"/>
  <c r="AD112" i="2"/>
  <c r="AD120" i="2"/>
  <c r="AD136" i="2"/>
  <c r="AD144" i="2"/>
  <c r="U184" i="2"/>
  <c r="AD209" i="2"/>
  <c r="U155" i="2"/>
  <c r="AD187" i="2"/>
  <c r="U15" i="2"/>
  <c r="AD33" i="2"/>
  <c r="AD73" i="2"/>
  <c r="AD97" i="2"/>
  <c r="U113" i="2"/>
  <c r="AD137" i="2"/>
  <c r="U201" i="2"/>
  <c r="AD171" i="2"/>
  <c r="U207" i="2"/>
  <c r="U10" i="2"/>
  <c r="AD26" i="2"/>
  <c r="AD66" i="2"/>
  <c r="AD130" i="2"/>
  <c r="AD194" i="2"/>
  <c r="U107" i="2"/>
  <c r="U195" i="2"/>
  <c r="U167" i="2"/>
  <c r="AD35" i="2"/>
  <c r="U51" i="2"/>
  <c r="AD75" i="2"/>
  <c r="U83" i="2"/>
  <c r="U115" i="2"/>
  <c r="U211" i="2"/>
  <c r="AD151" i="2"/>
  <c r="U199" i="2"/>
  <c r="AD4" i="2"/>
  <c r="U20" i="2"/>
  <c r="AD28" i="2"/>
  <c r="U84" i="2"/>
  <c r="U92" i="2"/>
  <c r="AD108" i="2"/>
  <c r="U124" i="2"/>
  <c r="U148" i="2"/>
  <c r="AD172" i="2"/>
  <c r="AD188" i="2"/>
  <c r="U6" i="2"/>
  <c r="U30" i="2"/>
  <c r="U126" i="2"/>
  <c r="AD222" i="2"/>
  <c r="U230" i="2"/>
  <c r="AD229" i="2"/>
  <c r="AD87" i="2"/>
  <c r="AD18" i="2"/>
  <c r="AD100" i="2"/>
  <c r="AD109" i="2"/>
  <c r="AD173" i="2"/>
  <c r="AD86" i="2"/>
  <c r="AD102" i="2"/>
  <c r="AD24" i="2"/>
  <c r="AD88" i="2"/>
  <c r="AD176" i="2"/>
  <c r="AD161" i="2"/>
  <c r="AD234" i="2"/>
  <c r="AD55" i="2"/>
  <c r="U143" i="2"/>
  <c r="AD191" i="2"/>
  <c r="U223" i="2"/>
  <c r="AD9" i="2"/>
  <c r="U49" i="2"/>
  <c r="AD119" i="2"/>
  <c r="U159" i="2"/>
  <c r="AD170" i="2"/>
  <c r="AD131" i="2"/>
  <c r="U7" i="2"/>
  <c r="AD215" i="2"/>
  <c r="AD11" i="2"/>
  <c r="AD27" i="2"/>
  <c r="U147" i="2"/>
  <c r="AD179" i="2"/>
  <c r="U47" i="2"/>
  <c r="U12" i="2"/>
  <c r="U36" i="2"/>
  <c r="AD44" i="2"/>
  <c r="U76" i="2"/>
  <c r="AD84" i="2"/>
  <c r="U188" i="2"/>
  <c r="AD212" i="2"/>
  <c r="U78" i="2"/>
  <c r="AD23" i="2"/>
  <c r="AD175" i="2"/>
  <c r="U231" i="2"/>
  <c r="AD153" i="2"/>
  <c r="U111" i="2"/>
  <c r="AD164" i="2"/>
  <c r="AD230" i="2"/>
  <c r="AD45" i="2"/>
  <c r="AD69" i="2"/>
  <c r="AD160" i="2"/>
  <c r="AD193" i="2"/>
  <c r="AD21" i="2"/>
  <c r="AD61" i="2"/>
  <c r="AD85" i="2"/>
  <c r="AD125" i="2"/>
  <c r="AD149" i="2"/>
  <c r="U213" i="2"/>
  <c r="U86" i="2"/>
  <c r="U118" i="2"/>
  <c r="AD158" i="2"/>
  <c r="U39" i="2"/>
  <c r="U183" i="2"/>
  <c r="U32" i="2"/>
  <c r="AD48" i="2"/>
  <c r="U72" i="2"/>
  <c r="AD96" i="2"/>
  <c r="AD152" i="2"/>
  <c r="AD200" i="2"/>
  <c r="U224" i="2"/>
  <c r="U219" i="2"/>
  <c r="U95" i="2"/>
  <c r="U25" i="2"/>
  <c r="U41" i="2"/>
  <c r="U105" i="2"/>
  <c r="AD113" i="2"/>
  <c r="U153" i="2"/>
  <c r="AD233" i="2"/>
  <c r="AD99" i="2"/>
  <c r="U171" i="2"/>
  <c r="U31" i="2"/>
  <c r="AD42" i="2"/>
  <c r="U58" i="2"/>
  <c r="AD82" i="2"/>
  <c r="AD98" i="2"/>
  <c r="AD106" i="2"/>
  <c r="U122" i="2"/>
  <c r="AD146" i="2"/>
  <c r="AD162" i="2"/>
  <c r="AD178" i="2"/>
  <c r="U186" i="2"/>
  <c r="U202" i="2"/>
  <c r="AD210" i="2"/>
  <c r="AD226" i="2"/>
  <c r="AD63" i="2"/>
  <c r="U43" i="2"/>
  <c r="I4" i="2"/>
  <c r="AD20" i="2"/>
  <c r="U100" i="2"/>
  <c r="U140" i="2"/>
  <c r="AD148" i="2"/>
  <c r="U164" i="2"/>
  <c r="U46" i="2"/>
  <c r="AD62" i="2"/>
  <c r="AD94" i="2"/>
  <c r="AD150" i="2"/>
  <c r="AD207" i="2"/>
  <c r="AD115" i="2"/>
  <c r="AD103" i="2"/>
  <c r="AD124" i="2"/>
  <c r="AD228" i="2"/>
  <c r="AD198" i="2"/>
  <c r="AD181" i="2"/>
  <c r="U191" i="2"/>
  <c r="U222" i="2"/>
  <c r="AD127" i="2"/>
  <c r="U69" i="2"/>
  <c r="AD141" i="2"/>
  <c r="U181" i="2"/>
  <c r="AD205" i="2"/>
  <c r="U221" i="2"/>
  <c r="U229" i="2"/>
  <c r="U158" i="2"/>
  <c r="AD166" i="2"/>
  <c r="AD39" i="2"/>
  <c r="AD183" i="2"/>
  <c r="AD16" i="2"/>
  <c r="U40" i="2"/>
  <c r="AD56" i="2"/>
  <c r="AD104" i="2"/>
  <c r="AD168" i="2"/>
  <c r="U176" i="2"/>
  <c r="AD184" i="2"/>
  <c r="U192" i="2"/>
  <c r="AD219" i="2"/>
  <c r="AD223" i="2"/>
  <c r="U9" i="2"/>
  <c r="U17" i="2"/>
  <c r="U33" i="2"/>
  <c r="AD49" i="2"/>
  <c r="U57" i="2"/>
  <c r="U65" i="2"/>
  <c r="U81" i="2"/>
  <c r="AD89" i="2"/>
  <c r="U97" i="2"/>
  <c r="U121" i="2"/>
  <c r="U169" i="2"/>
  <c r="AD185" i="2"/>
  <c r="AD139" i="2"/>
  <c r="U203" i="2"/>
  <c r="AD159" i="2"/>
  <c r="AD74" i="2"/>
  <c r="U114" i="2"/>
  <c r="AD122" i="2"/>
  <c r="AD138" i="2"/>
  <c r="U178" i="2"/>
  <c r="AD186" i="2"/>
  <c r="AD227" i="2"/>
  <c r="U63" i="2"/>
  <c r="AD19" i="2"/>
  <c r="AD43" i="2"/>
  <c r="AD83" i="2"/>
  <c r="U123" i="2"/>
  <c r="AD47" i="2"/>
  <c r="AD199" i="2"/>
  <c r="U68" i="2"/>
  <c r="AD76" i="2"/>
  <c r="AD140" i="2"/>
  <c r="AD204" i="2"/>
  <c r="AD46" i="2"/>
  <c r="AD70" i="2"/>
  <c r="AD110" i="2"/>
  <c r="AD134" i="2"/>
  <c r="AD190" i="2"/>
  <c r="AD231" i="2"/>
  <c r="AD128" i="2"/>
  <c r="AD129" i="2"/>
  <c r="AD201" i="2"/>
  <c r="AD214" i="2"/>
  <c r="U119" i="2"/>
  <c r="AD202" i="2"/>
  <c r="AD67" i="2"/>
  <c r="U175" i="2"/>
  <c r="U102" i="2"/>
  <c r="AD232" i="2"/>
  <c r="U193" i="2"/>
  <c r="U55" i="2"/>
  <c r="AD217" i="2"/>
  <c r="U26" i="2"/>
  <c r="U90" i="2"/>
  <c r="U130" i="2"/>
  <c r="U154" i="2"/>
  <c r="U194" i="2"/>
  <c r="AD218" i="2"/>
  <c r="U131" i="2"/>
  <c r="U227" i="2"/>
  <c r="U215" i="2"/>
  <c r="U11" i="2"/>
  <c r="U19" i="2"/>
  <c r="AD59" i="2"/>
  <c r="U75" i="2"/>
  <c r="AD123" i="2"/>
  <c r="U4" i="2"/>
  <c r="AD52" i="2"/>
  <c r="AD68" i="2"/>
  <c r="AD92" i="2"/>
  <c r="U108" i="2"/>
  <c r="U116" i="2"/>
  <c r="U132" i="2"/>
  <c r="AD156" i="2"/>
  <c r="U172" i="2"/>
  <c r="U180" i="2"/>
  <c r="AD196" i="2"/>
  <c r="AD220" i="2"/>
  <c r="AD6" i="2"/>
  <c r="AD14" i="2"/>
  <c r="U38" i="2"/>
  <c r="U70" i="2"/>
  <c r="U190" i="2"/>
  <c r="U206" i="2"/>
  <c r="U23" i="2"/>
  <c r="AD142" i="2"/>
  <c r="U88" i="2"/>
  <c r="AD224" i="2"/>
  <c r="U79" i="2"/>
  <c r="AD37" i="2"/>
  <c r="AD165" i="2"/>
  <c r="AD64" i="2"/>
  <c r="U216" i="2"/>
  <c r="AD155" i="2"/>
  <c r="AD65" i="2"/>
  <c r="AD105" i="2"/>
  <c r="U137" i="2"/>
  <c r="U145" i="2"/>
  <c r="AD71" i="2"/>
  <c r="AD163" i="2"/>
  <c r="AD7" i="2"/>
  <c r="AD167" i="2"/>
  <c r="AD51" i="2"/>
  <c r="AD147" i="2"/>
  <c r="AD211" i="2"/>
  <c r="AD12" i="2"/>
  <c r="AD36" i="2"/>
  <c r="AD180" i="2"/>
  <c r="U198" i="2"/>
  <c r="AD13" i="2"/>
  <c r="AD77" i="2"/>
  <c r="U133" i="2"/>
  <c r="U182" i="2"/>
  <c r="U214" i="2"/>
  <c r="U104" i="2"/>
  <c r="U168" i="2"/>
  <c r="AD216" i="2"/>
  <c r="U161" i="2"/>
  <c r="AD177" i="2"/>
  <c r="U187" i="2"/>
  <c r="U73" i="2"/>
  <c r="AD81" i="2"/>
  <c r="AD145" i="2"/>
  <c r="AD31" i="2"/>
  <c r="AD10" i="2"/>
  <c r="U66" i="2"/>
  <c r="U138" i="2"/>
  <c r="U21" i="2"/>
  <c r="AD93" i="2"/>
  <c r="AD157" i="2"/>
  <c r="AD221" i="2"/>
  <c r="U22" i="2"/>
  <c r="AD54" i="2"/>
  <c r="U87" i="2"/>
  <c r="U56" i="2"/>
  <c r="AD80" i="2"/>
  <c r="U120" i="2"/>
  <c r="AD192" i="2"/>
  <c r="AD208" i="2"/>
  <c r="U232" i="2"/>
  <c r="U209" i="2"/>
  <c r="AD225" i="2"/>
  <c r="U234" i="2"/>
  <c r="AD91" i="2"/>
  <c r="AD95" i="2"/>
  <c r="AD57" i="2"/>
  <c r="AD121" i="2"/>
  <c r="AD169" i="2"/>
  <c r="U217" i="2"/>
  <c r="U99" i="2"/>
  <c r="AD203" i="2"/>
  <c r="U71" i="2"/>
  <c r="U18" i="2"/>
  <c r="U42" i="2"/>
  <c r="AD50" i="2"/>
  <c r="U82" i="2"/>
  <c r="AD90" i="2"/>
  <c r="U106" i="2"/>
  <c r="AD114" i="2"/>
  <c r="U146" i="2"/>
  <c r="AD154" i="2"/>
  <c r="U170" i="2"/>
  <c r="U210" i="2"/>
  <c r="U218" i="2"/>
  <c r="AD107" i="2"/>
  <c r="AD111" i="2"/>
  <c r="U27" i="2"/>
  <c r="U35" i="2"/>
  <c r="U179" i="2"/>
  <c r="U103" i="2"/>
  <c r="U28" i="2"/>
  <c r="U44" i="2"/>
  <c r="U60" i="2"/>
  <c r="AD132" i="2"/>
  <c r="U196" i="2"/>
  <c r="U212" i="2"/>
  <c r="U228" i="2"/>
  <c r="AD30" i="2"/>
  <c r="AD38" i="2"/>
  <c r="U62" i="2"/>
  <c r="U94" i="2"/>
  <c r="U134" i="2"/>
  <c r="AD174" i="2"/>
  <c r="AD206" i="2"/>
  <c r="AD79" i="2"/>
  <c r="U127" i="2"/>
  <c r="I3" i="2"/>
  <c r="I125" i="2"/>
  <c r="I117" i="2"/>
  <c r="I101" i="2"/>
  <c r="I45" i="2"/>
  <c r="I21" i="2"/>
  <c r="I13" i="2"/>
  <c r="I172" i="2"/>
  <c r="I20" i="2"/>
  <c r="K164" i="2"/>
  <c r="I185" i="2"/>
  <c r="I148" i="2"/>
  <c r="I193" i="2"/>
  <c r="I209" i="2"/>
  <c r="I169" i="2"/>
  <c r="I232" i="2"/>
  <c r="I128" i="2"/>
  <c r="I104" i="2"/>
  <c r="I88" i="2"/>
  <c r="I56" i="2"/>
  <c r="I156" i="2"/>
  <c r="I233" i="2"/>
  <c r="I177" i="2"/>
  <c r="I153" i="2"/>
  <c r="I200" i="2"/>
  <c r="I192" i="2"/>
  <c r="I168" i="2"/>
  <c r="I112" i="2"/>
  <c r="I127" i="2"/>
  <c r="I119" i="2"/>
  <c r="I87" i="2"/>
  <c r="I63" i="2"/>
  <c r="I47" i="2"/>
  <c r="I7" i="2"/>
  <c r="I97" i="2"/>
  <c r="I73" i="2"/>
  <c r="I145" i="2"/>
  <c r="I96" i="2"/>
  <c r="I136" i="2"/>
  <c r="I81" i="2"/>
  <c r="I80" i="2"/>
  <c r="I160" i="2"/>
  <c r="I113" i="2"/>
  <c r="I57" i="2"/>
  <c r="I152" i="2"/>
  <c r="I129" i="2"/>
  <c r="I184" i="2"/>
  <c r="M53" i="3"/>
  <c r="M54" i="3"/>
  <c r="M55" i="3" s="1"/>
  <c r="I137" i="2"/>
  <c r="I120" i="2"/>
  <c r="I103" i="2"/>
  <c r="I84" i="2"/>
  <c r="I64" i="2"/>
  <c r="I36" i="2"/>
  <c r="I93" i="2"/>
  <c r="I77" i="2"/>
  <c r="I53" i="2"/>
  <c r="I29" i="2"/>
  <c r="I100" i="2"/>
  <c r="I28" i="2"/>
  <c r="I76" i="2"/>
  <c r="I12" i="2"/>
  <c r="I52" i="2"/>
  <c r="I132" i="2"/>
  <c r="I144" i="2"/>
  <c r="I108" i="2"/>
  <c r="I89" i="2"/>
  <c r="I72" i="2"/>
  <c r="I49" i="2"/>
  <c r="I176" i="2"/>
  <c r="I116" i="2"/>
  <c r="I60" i="2"/>
  <c r="I141" i="2"/>
  <c r="I124" i="2"/>
  <c r="I105" i="2"/>
  <c r="I68" i="2"/>
  <c r="I92" i="2"/>
  <c r="I140" i="2"/>
  <c r="I121" i="2"/>
  <c r="I65" i="2"/>
  <c r="I44" i="2"/>
  <c r="I201" i="2"/>
  <c r="W214" i="2"/>
  <c r="O214" i="2"/>
  <c r="Q214" i="2"/>
  <c r="S214" i="2"/>
  <c r="M214" i="2"/>
  <c r="I214" i="2"/>
  <c r="W166" i="2"/>
  <c r="O166" i="2"/>
  <c r="Q166" i="2"/>
  <c r="S166" i="2"/>
  <c r="M166" i="2"/>
  <c r="I166" i="2"/>
  <c r="I110" i="2"/>
  <c r="W62" i="2"/>
  <c r="I62" i="2"/>
  <c r="W205" i="2"/>
  <c r="O205" i="2"/>
  <c r="Q205" i="2"/>
  <c r="S205" i="2"/>
  <c r="M205" i="2"/>
  <c r="I205" i="2"/>
  <c r="W173" i="2"/>
  <c r="O173" i="2"/>
  <c r="Q173" i="2"/>
  <c r="S173" i="2"/>
  <c r="M173" i="2"/>
  <c r="I173" i="2"/>
  <c r="W149" i="2"/>
  <c r="O149" i="2"/>
  <c r="Q149" i="2"/>
  <c r="S149" i="2"/>
  <c r="M149" i="2"/>
  <c r="I149" i="2"/>
  <c r="W85" i="2"/>
  <c r="S85" i="2"/>
  <c r="W190" i="2"/>
  <c r="O190" i="2"/>
  <c r="Q190" i="2"/>
  <c r="S190" i="2"/>
  <c r="M190" i="2"/>
  <c r="I190" i="2"/>
  <c r="S118" i="2"/>
  <c r="M118" i="2"/>
  <c r="W118" i="2"/>
  <c r="Q118" i="2"/>
  <c r="I118" i="2"/>
  <c r="W22" i="2"/>
  <c r="S22" i="2"/>
  <c r="M22" i="2"/>
  <c r="I22" i="2"/>
  <c r="W229" i="2"/>
  <c r="O229" i="2"/>
  <c r="Q229" i="2"/>
  <c r="S229" i="2"/>
  <c r="M229" i="2"/>
  <c r="I229" i="2"/>
  <c r="S231" i="2"/>
  <c r="W231" i="2"/>
  <c r="M231" i="2"/>
  <c r="Q231" i="2"/>
  <c r="O231" i="2"/>
  <c r="I231" i="2"/>
  <c r="S223" i="2"/>
  <c r="W223" i="2"/>
  <c r="M223" i="2"/>
  <c r="Q223" i="2"/>
  <c r="O223" i="2"/>
  <c r="I223" i="2"/>
  <c r="S215" i="2"/>
  <c r="W215" i="2"/>
  <c r="M215" i="2"/>
  <c r="O215" i="2"/>
  <c r="Q215" i="2"/>
  <c r="I215" i="2"/>
  <c r="S207" i="2"/>
  <c r="W207" i="2"/>
  <c r="M207" i="2"/>
  <c r="O207" i="2"/>
  <c r="Q207" i="2"/>
  <c r="I207" i="2"/>
  <c r="S199" i="2"/>
  <c r="W199" i="2"/>
  <c r="M199" i="2"/>
  <c r="O199" i="2"/>
  <c r="Q199" i="2"/>
  <c r="I199" i="2"/>
  <c r="S191" i="2"/>
  <c r="W191" i="2"/>
  <c r="M191" i="2"/>
  <c r="O191" i="2"/>
  <c r="Q191" i="2"/>
  <c r="I191" i="2"/>
  <c r="S183" i="2"/>
  <c r="W183" i="2"/>
  <c r="M183" i="2"/>
  <c r="O183" i="2"/>
  <c r="Q183" i="2"/>
  <c r="I183" i="2"/>
  <c r="S175" i="2"/>
  <c r="W175" i="2"/>
  <c r="M175" i="2"/>
  <c r="O175" i="2"/>
  <c r="Q175" i="2"/>
  <c r="I175" i="2"/>
  <c r="S167" i="2"/>
  <c r="W167" i="2"/>
  <c r="M167" i="2"/>
  <c r="O167" i="2"/>
  <c r="Q167" i="2"/>
  <c r="I167" i="2"/>
  <c r="S159" i="2"/>
  <c r="W159" i="2"/>
  <c r="M159" i="2"/>
  <c r="O159" i="2"/>
  <c r="Q159" i="2"/>
  <c r="I159" i="2"/>
  <c r="S151" i="2"/>
  <c r="W151" i="2"/>
  <c r="M151" i="2"/>
  <c r="O151" i="2"/>
  <c r="Q151" i="2"/>
  <c r="I151" i="2"/>
  <c r="W135" i="2"/>
  <c r="S135" i="2"/>
  <c r="W119" i="2"/>
  <c r="M119" i="2"/>
  <c r="Q119" i="2"/>
  <c r="S103" i="2"/>
  <c r="Q103" i="2"/>
  <c r="M103" i="2"/>
  <c r="W103" i="2"/>
  <c r="W95" i="2"/>
  <c r="S95" i="2"/>
  <c r="M95" i="2"/>
  <c r="W87" i="2"/>
  <c r="S87" i="2"/>
  <c r="M87" i="2"/>
  <c r="Q87" i="2"/>
  <c r="W79" i="2"/>
  <c r="S79" i="2"/>
  <c r="O79" i="2"/>
  <c r="S71" i="2"/>
  <c r="W71" i="2"/>
  <c r="W63" i="2"/>
  <c r="W47" i="2"/>
  <c r="Q7" i="2"/>
  <c r="S7" i="2"/>
  <c r="W7" i="2"/>
  <c r="M7" i="2"/>
  <c r="I143" i="2"/>
  <c r="I79" i="2"/>
  <c r="I31" i="2"/>
  <c r="W126" i="2"/>
  <c r="S126" i="2"/>
  <c r="M126" i="2"/>
  <c r="I126" i="2"/>
  <c r="W222" i="2"/>
  <c r="O222" i="2"/>
  <c r="Q222" i="2"/>
  <c r="S222" i="2"/>
  <c r="M222" i="2"/>
  <c r="I222" i="2"/>
  <c r="W174" i="2"/>
  <c r="O174" i="2"/>
  <c r="Q174" i="2"/>
  <c r="S174" i="2"/>
  <c r="M174" i="2"/>
  <c r="I174" i="2"/>
  <c r="W158" i="2"/>
  <c r="M158" i="2"/>
  <c r="O158" i="2"/>
  <c r="Q158" i="2"/>
  <c r="S158" i="2"/>
  <c r="I158" i="2"/>
  <c r="I94" i="2"/>
  <c r="I54" i="2"/>
  <c r="W221" i="2"/>
  <c r="O221" i="2"/>
  <c r="Q221" i="2"/>
  <c r="S221" i="2"/>
  <c r="M221" i="2"/>
  <c r="I221" i="2"/>
  <c r="W189" i="2"/>
  <c r="O189" i="2"/>
  <c r="Q189" i="2"/>
  <c r="S189" i="2"/>
  <c r="M189" i="2"/>
  <c r="I189" i="2"/>
  <c r="W165" i="2"/>
  <c r="O165" i="2"/>
  <c r="Q165" i="2"/>
  <c r="S165" i="2"/>
  <c r="M165" i="2"/>
  <c r="I165" i="2"/>
  <c r="W133" i="2"/>
  <c r="S133" i="2"/>
  <c r="S29" i="2"/>
  <c r="W29" i="2"/>
  <c r="W5" i="2"/>
  <c r="Q5" i="2"/>
  <c r="S5" i="2"/>
  <c r="M5" i="2"/>
  <c r="I23" i="2"/>
  <c r="W198" i="2"/>
  <c r="O198" i="2"/>
  <c r="Q198" i="2"/>
  <c r="S198" i="2"/>
  <c r="M198" i="2"/>
  <c r="I198" i="2"/>
  <c r="W134" i="2"/>
  <c r="S134" i="2"/>
  <c r="I134" i="2"/>
  <c r="W30" i="2"/>
  <c r="S30" i="2"/>
  <c r="O30" i="2"/>
  <c r="I30" i="2"/>
  <c r="W69" i="2"/>
  <c r="S69" i="2"/>
  <c r="Q227" i="2"/>
  <c r="S227" i="2"/>
  <c r="W227" i="2"/>
  <c r="M227" i="2"/>
  <c r="O227" i="2"/>
  <c r="I227" i="2"/>
  <c r="M211" i="2"/>
  <c r="Q211" i="2"/>
  <c r="S211" i="2"/>
  <c r="W211" i="2"/>
  <c r="O211" i="2"/>
  <c r="I211" i="2"/>
  <c r="M195" i="2"/>
  <c r="Q195" i="2"/>
  <c r="S195" i="2"/>
  <c r="W195" i="2"/>
  <c r="O195" i="2"/>
  <c r="I195" i="2"/>
  <c r="M179" i="2"/>
  <c r="O179" i="2"/>
  <c r="Q179" i="2"/>
  <c r="S179" i="2"/>
  <c r="W179" i="2"/>
  <c r="I179" i="2"/>
  <c r="M163" i="2"/>
  <c r="O163" i="2"/>
  <c r="Q163" i="2"/>
  <c r="S163" i="2"/>
  <c r="W163" i="2"/>
  <c r="I163" i="2"/>
  <c r="I147" i="2"/>
  <c r="W131" i="2"/>
  <c r="S131" i="2"/>
  <c r="I131" i="2"/>
  <c r="W123" i="2"/>
  <c r="Q123" i="2"/>
  <c r="S123" i="2"/>
  <c r="M123" i="2"/>
  <c r="I123" i="2"/>
  <c r="W107" i="2"/>
  <c r="S107" i="2"/>
  <c r="Q107" i="2"/>
  <c r="I107" i="2"/>
  <c r="M107" i="2"/>
  <c r="S91" i="2"/>
  <c r="W91" i="2"/>
  <c r="I91" i="2"/>
  <c r="W75" i="2"/>
  <c r="S75" i="2"/>
  <c r="O75" i="2"/>
  <c r="I75" i="2"/>
  <c r="I59" i="2"/>
  <c r="I43" i="2"/>
  <c r="W27" i="2"/>
  <c r="S27" i="2"/>
  <c r="I27" i="2"/>
  <c r="W11" i="2"/>
  <c r="S11" i="2"/>
  <c r="I11" i="2"/>
  <c r="I111" i="2"/>
  <c r="I85" i="2"/>
  <c r="W230" i="2"/>
  <c r="O230" i="2"/>
  <c r="Q230" i="2"/>
  <c r="S230" i="2"/>
  <c r="M230" i="2"/>
  <c r="I230" i="2"/>
  <c r="W182" i="2"/>
  <c r="O182" i="2"/>
  <c r="Q182" i="2"/>
  <c r="S182" i="2"/>
  <c r="M182" i="2"/>
  <c r="I182" i="2"/>
  <c r="W150" i="2"/>
  <c r="M150" i="2"/>
  <c r="O150" i="2"/>
  <c r="Q150" i="2"/>
  <c r="S150" i="2"/>
  <c r="I150" i="2"/>
  <c r="W102" i="2"/>
  <c r="S102" i="2"/>
  <c r="M102" i="2"/>
  <c r="I102" i="2"/>
  <c r="W78" i="2"/>
  <c r="S78" i="2"/>
  <c r="I78" i="2"/>
  <c r="I38" i="2"/>
  <c r="W6" i="2"/>
  <c r="S6" i="2"/>
  <c r="M6" i="2"/>
  <c r="I6" i="2"/>
  <c r="W213" i="2"/>
  <c r="O213" i="2"/>
  <c r="Q213" i="2"/>
  <c r="S213" i="2"/>
  <c r="M213" i="2"/>
  <c r="I213" i="2"/>
  <c r="W181" i="2"/>
  <c r="O181" i="2"/>
  <c r="Q181" i="2"/>
  <c r="S181" i="2"/>
  <c r="M181" i="2"/>
  <c r="I181" i="2"/>
  <c r="W141" i="2"/>
  <c r="Q141" i="2"/>
  <c r="S141" i="2"/>
  <c r="M141" i="2"/>
  <c r="W101" i="2"/>
  <c r="S101" i="2"/>
  <c r="M101" i="2"/>
  <c r="W21" i="2"/>
  <c r="S21" i="2"/>
  <c r="M21" i="2"/>
  <c r="I180" i="2"/>
  <c r="I61" i="2"/>
  <c r="Q219" i="2"/>
  <c r="S219" i="2"/>
  <c r="W219" i="2"/>
  <c r="O219" i="2"/>
  <c r="M219" i="2"/>
  <c r="I219" i="2"/>
  <c r="M203" i="2"/>
  <c r="Q203" i="2"/>
  <c r="S203" i="2"/>
  <c r="W203" i="2"/>
  <c r="O203" i="2"/>
  <c r="I203" i="2"/>
  <c r="M187" i="2"/>
  <c r="Q187" i="2"/>
  <c r="S187" i="2"/>
  <c r="W187" i="2"/>
  <c r="O187" i="2"/>
  <c r="I187" i="2"/>
  <c r="M171" i="2"/>
  <c r="O171" i="2"/>
  <c r="Q171" i="2"/>
  <c r="S171" i="2"/>
  <c r="W171" i="2"/>
  <c r="I171" i="2"/>
  <c r="M155" i="2"/>
  <c r="O155" i="2"/>
  <c r="Q155" i="2"/>
  <c r="S155" i="2"/>
  <c r="W155" i="2"/>
  <c r="I155" i="2"/>
  <c r="I139" i="2"/>
  <c r="I115" i="2"/>
  <c r="I99" i="2"/>
  <c r="S83" i="2"/>
  <c r="W83" i="2"/>
  <c r="I83" i="2"/>
  <c r="W67" i="2"/>
  <c r="S67" i="2"/>
  <c r="I67" i="2"/>
  <c r="W51" i="2"/>
  <c r="S51" i="2"/>
  <c r="O51" i="2"/>
  <c r="I51" i="2"/>
  <c r="I35" i="2"/>
  <c r="W19" i="2"/>
  <c r="Q19" i="2"/>
  <c r="S19" i="2"/>
  <c r="I19" i="2"/>
  <c r="M19" i="2"/>
  <c r="W3" i="2"/>
  <c r="S3" i="2"/>
  <c r="O234" i="2"/>
  <c r="Q234" i="2"/>
  <c r="S234" i="2"/>
  <c r="W234" i="2"/>
  <c r="M234" i="2"/>
  <c r="I234" i="2"/>
  <c r="O226" i="2"/>
  <c r="Q226" i="2"/>
  <c r="S226" i="2"/>
  <c r="W226" i="2"/>
  <c r="M226" i="2"/>
  <c r="I226" i="2"/>
  <c r="O218" i="2"/>
  <c r="Q218" i="2"/>
  <c r="S218" i="2"/>
  <c r="W218" i="2"/>
  <c r="I218" i="2"/>
  <c r="M218" i="2"/>
  <c r="O210" i="2"/>
  <c r="Q210" i="2"/>
  <c r="S210" i="2"/>
  <c r="W210" i="2"/>
  <c r="M210" i="2"/>
  <c r="I210" i="2"/>
  <c r="O202" i="2"/>
  <c r="Q202" i="2"/>
  <c r="S202" i="2"/>
  <c r="W202" i="2"/>
  <c r="M202" i="2"/>
  <c r="I202" i="2"/>
  <c r="O194" i="2"/>
  <c r="Q194" i="2"/>
  <c r="S194" i="2"/>
  <c r="W194" i="2"/>
  <c r="M194" i="2"/>
  <c r="I194" i="2"/>
  <c r="O186" i="2"/>
  <c r="Q186" i="2"/>
  <c r="S186" i="2"/>
  <c r="W186" i="2"/>
  <c r="M186" i="2"/>
  <c r="I186" i="2"/>
  <c r="O178" i="2"/>
  <c r="Q178" i="2"/>
  <c r="S178" i="2"/>
  <c r="W178" i="2"/>
  <c r="M178" i="2"/>
  <c r="I178" i="2"/>
  <c r="O170" i="2"/>
  <c r="Q170" i="2"/>
  <c r="S170" i="2"/>
  <c r="W170" i="2"/>
  <c r="M170" i="2"/>
  <c r="I170" i="2"/>
  <c r="O162" i="2"/>
  <c r="Q162" i="2"/>
  <c r="S162" i="2"/>
  <c r="W162" i="2"/>
  <c r="M162" i="2"/>
  <c r="I162" i="2"/>
  <c r="M154" i="2"/>
  <c r="O154" i="2"/>
  <c r="Q154" i="2"/>
  <c r="S154" i="2"/>
  <c r="W154" i="2"/>
  <c r="I154" i="2"/>
  <c r="I146" i="2"/>
  <c r="I138" i="2"/>
  <c r="W130" i="2"/>
  <c r="S130" i="2"/>
  <c r="I130" i="2"/>
  <c r="S122" i="2"/>
  <c r="W122" i="2"/>
  <c r="Q122" i="2"/>
  <c r="M122" i="2"/>
  <c r="I122" i="2"/>
  <c r="I114" i="2"/>
  <c r="W106" i="2"/>
  <c r="I106" i="2"/>
  <c r="W98" i="2"/>
  <c r="S98" i="2"/>
  <c r="M98" i="2"/>
  <c r="I98" i="2"/>
  <c r="W90" i="2"/>
  <c r="S90" i="2"/>
  <c r="I90" i="2"/>
  <c r="W82" i="2"/>
  <c r="O82" i="2"/>
  <c r="S82" i="2"/>
  <c r="I82" i="2"/>
  <c r="W74" i="2"/>
  <c r="S74" i="2"/>
  <c r="I74" i="2"/>
  <c r="W66" i="2"/>
  <c r="S66" i="2"/>
  <c r="I66" i="2"/>
  <c r="I58" i="2"/>
  <c r="W50" i="2"/>
  <c r="S50" i="2"/>
  <c r="I50" i="2"/>
  <c r="M50" i="2"/>
  <c r="W42" i="2"/>
  <c r="S42" i="2"/>
  <c r="I42" i="2"/>
  <c r="M42" i="2"/>
  <c r="I34" i="2"/>
  <c r="W26" i="2"/>
  <c r="S26" i="2"/>
  <c r="I26" i="2"/>
  <c r="W18" i="2"/>
  <c r="S18" i="2"/>
  <c r="I18" i="2"/>
  <c r="M18" i="2"/>
  <c r="W10" i="2"/>
  <c r="S10" i="2"/>
  <c r="I10" i="2"/>
  <c r="I135" i="2"/>
  <c r="I109" i="2"/>
  <c r="I71" i="2"/>
  <c r="I39" i="2"/>
  <c r="W206" i="2"/>
  <c r="O206" i="2"/>
  <c r="Q206" i="2"/>
  <c r="S206" i="2"/>
  <c r="M206" i="2"/>
  <c r="I206" i="2"/>
  <c r="I142" i="2"/>
  <c r="W86" i="2"/>
  <c r="S86" i="2"/>
  <c r="I86" i="2"/>
  <c r="O86" i="2"/>
  <c r="I70" i="2"/>
  <c r="W46" i="2"/>
  <c r="I46" i="2"/>
  <c r="I14" i="2"/>
  <c r="W197" i="2"/>
  <c r="O197" i="2"/>
  <c r="Q197" i="2"/>
  <c r="S197" i="2"/>
  <c r="M197" i="2"/>
  <c r="I197" i="2"/>
  <c r="W157" i="2"/>
  <c r="O157" i="2"/>
  <c r="Q157" i="2"/>
  <c r="S157" i="2"/>
  <c r="M157" i="2"/>
  <c r="I157" i="2"/>
  <c r="W125" i="2"/>
  <c r="S125" i="2"/>
  <c r="M125" i="2"/>
  <c r="I133" i="2"/>
  <c r="I95" i="2"/>
  <c r="I69" i="2"/>
  <c r="I55" i="2"/>
  <c r="I37" i="2"/>
  <c r="I15" i="2"/>
  <c r="I48" i="2"/>
  <c r="I40" i="2"/>
  <c r="I32" i="2"/>
  <c r="I24" i="2"/>
  <c r="I16" i="2"/>
  <c r="I8" i="2"/>
  <c r="I164" i="2"/>
  <c r="I224" i="2"/>
  <c r="Q228" i="2"/>
  <c r="S228" i="2"/>
  <c r="W228" i="2"/>
  <c r="O228" i="2"/>
  <c r="M228" i="2"/>
  <c r="Q220" i="2"/>
  <c r="S220" i="2"/>
  <c r="W220" i="2"/>
  <c r="O220" i="2"/>
  <c r="M220" i="2"/>
  <c r="I220" i="2"/>
  <c r="Q212" i="2"/>
  <c r="S212" i="2"/>
  <c r="W212" i="2"/>
  <c r="O212" i="2"/>
  <c r="M212" i="2"/>
  <c r="I212" i="2"/>
  <c r="Q204" i="2"/>
  <c r="S204" i="2"/>
  <c r="W204" i="2"/>
  <c r="O204" i="2"/>
  <c r="M204" i="2"/>
  <c r="I204" i="2"/>
  <c r="Q196" i="2"/>
  <c r="S196" i="2"/>
  <c r="W196" i="2"/>
  <c r="M196" i="2"/>
  <c r="O196" i="2"/>
  <c r="I196" i="2"/>
  <c r="Q188" i="2"/>
  <c r="S188" i="2"/>
  <c r="W188" i="2"/>
  <c r="M188" i="2"/>
  <c r="O188" i="2"/>
  <c r="I188" i="2"/>
  <c r="Q180" i="2"/>
  <c r="S180" i="2"/>
  <c r="W180" i="2"/>
  <c r="O180" i="2"/>
  <c r="M180" i="2"/>
  <c r="Q172" i="2"/>
  <c r="S172" i="2"/>
  <c r="W172" i="2"/>
  <c r="O172" i="2"/>
  <c r="M172" i="2"/>
  <c r="Q164" i="2"/>
  <c r="S164" i="2"/>
  <c r="W164" i="2"/>
  <c r="O164" i="2"/>
  <c r="M164" i="2"/>
  <c r="Q156" i="2"/>
  <c r="S156" i="2"/>
  <c r="W156" i="2"/>
  <c r="O156" i="2"/>
  <c r="M156" i="2"/>
  <c r="Q148" i="2"/>
  <c r="S148" i="2"/>
  <c r="W148" i="2"/>
  <c r="M148" i="2"/>
  <c r="O148" i="2"/>
  <c r="W132" i="2"/>
  <c r="S132" i="2"/>
  <c r="W124" i="2"/>
  <c r="S124" i="2"/>
  <c r="M124" i="2"/>
  <c r="W100" i="2"/>
  <c r="S100" i="2"/>
  <c r="M100" i="2"/>
  <c r="W92" i="2"/>
  <c r="S92" i="2"/>
  <c r="W84" i="2"/>
  <c r="S84" i="2"/>
  <c r="S76" i="2"/>
  <c r="W76" i="2"/>
  <c r="W68" i="2"/>
  <c r="S68" i="2"/>
  <c r="W60" i="2"/>
  <c r="W44" i="2"/>
  <c r="W20" i="2"/>
  <c r="S20" i="2"/>
  <c r="Q20" i="2"/>
  <c r="M20" i="2"/>
  <c r="W4" i="2"/>
  <c r="S4" i="2"/>
  <c r="Q4" i="2"/>
  <c r="M4" i="2"/>
  <c r="I161" i="2"/>
  <c r="O233" i="2"/>
  <c r="Q233" i="2"/>
  <c r="S233" i="2"/>
  <c r="W233" i="2"/>
  <c r="M233" i="2"/>
  <c r="O225" i="2"/>
  <c r="Q225" i="2"/>
  <c r="S225" i="2"/>
  <c r="W225" i="2"/>
  <c r="M225" i="2"/>
  <c r="O217" i="2"/>
  <c r="Q217" i="2"/>
  <c r="S217" i="2"/>
  <c r="W217" i="2"/>
  <c r="M217" i="2"/>
  <c r="O209" i="2"/>
  <c r="Q209" i="2"/>
  <c r="S209" i="2"/>
  <c r="W209" i="2"/>
  <c r="M209" i="2"/>
  <c r="O201" i="2"/>
  <c r="Q201" i="2"/>
  <c r="S201" i="2"/>
  <c r="W201" i="2"/>
  <c r="M201" i="2"/>
  <c r="O193" i="2"/>
  <c r="Q193" i="2"/>
  <c r="S193" i="2"/>
  <c r="W193" i="2"/>
  <c r="M193" i="2"/>
  <c r="O185" i="2"/>
  <c r="Q185" i="2"/>
  <c r="S185" i="2"/>
  <c r="W185" i="2"/>
  <c r="M185" i="2"/>
  <c r="O177" i="2"/>
  <c r="Q177" i="2"/>
  <c r="S177" i="2"/>
  <c r="W177" i="2"/>
  <c r="M177" i="2"/>
  <c r="O169" i="2"/>
  <c r="Q169" i="2"/>
  <c r="S169" i="2"/>
  <c r="W169" i="2"/>
  <c r="M169" i="2"/>
  <c r="O161" i="2"/>
  <c r="Q161" i="2"/>
  <c r="S161" i="2"/>
  <c r="W161" i="2"/>
  <c r="M161" i="2"/>
  <c r="O153" i="2"/>
  <c r="Q153" i="2"/>
  <c r="S153" i="2"/>
  <c r="W153" i="2"/>
  <c r="M153" i="2"/>
  <c r="W145" i="2"/>
  <c r="S145" i="2"/>
  <c r="S129" i="2"/>
  <c r="W129" i="2"/>
  <c r="M129" i="2"/>
  <c r="S121" i="2"/>
  <c r="W121" i="2"/>
  <c r="M121" i="2"/>
  <c r="Q121" i="2"/>
  <c r="S97" i="2"/>
  <c r="W97" i="2"/>
  <c r="M97" i="2"/>
  <c r="W89" i="2"/>
  <c r="S89" i="2"/>
  <c r="O89" i="2"/>
  <c r="S49" i="2"/>
  <c r="M49" i="2"/>
  <c r="W49" i="2"/>
  <c r="W25" i="2"/>
  <c r="S25" i="2"/>
  <c r="O25" i="2"/>
  <c r="S17" i="2"/>
  <c r="W17" i="2"/>
  <c r="Q17" i="2"/>
  <c r="M17" i="2"/>
  <c r="S9" i="2"/>
  <c r="W9" i="2"/>
  <c r="Q9" i="2"/>
  <c r="M9" i="2"/>
  <c r="I228" i="2"/>
  <c r="I217" i="2"/>
  <c r="M145" i="2"/>
  <c r="O76" i="2"/>
  <c r="Q232" i="2"/>
  <c r="S232" i="2"/>
  <c r="W232" i="2"/>
  <c r="O232" i="2"/>
  <c r="M232" i="2"/>
  <c r="Q224" i="2"/>
  <c r="S224" i="2"/>
  <c r="W224" i="2"/>
  <c r="O224" i="2"/>
  <c r="M224" i="2"/>
  <c r="Q216" i="2"/>
  <c r="S216" i="2"/>
  <c r="W216" i="2"/>
  <c r="O216" i="2"/>
  <c r="M216" i="2"/>
  <c r="Q208" i="2"/>
  <c r="S208" i="2"/>
  <c r="W208" i="2"/>
  <c r="O208" i="2"/>
  <c r="M208" i="2"/>
  <c r="Q200" i="2"/>
  <c r="S200" i="2"/>
  <c r="W200" i="2"/>
  <c r="O200" i="2"/>
  <c r="M200" i="2"/>
  <c r="Q192" i="2"/>
  <c r="S192" i="2"/>
  <c r="W192" i="2"/>
  <c r="O192" i="2"/>
  <c r="M192" i="2"/>
  <c r="Q184" i="2"/>
  <c r="S184" i="2"/>
  <c r="W184" i="2"/>
  <c r="O184" i="2"/>
  <c r="M184" i="2"/>
  <c r="Q176" i="2"/>
  <c r="S176" i="2"/>
  <c r="W176" i="2"/>
  <c r="O176" i="2"/>
  <c r="M176" i="2"/>
  <c r="Q168" i="2"/>
  <c r="S168" i="2"/>
  <c r="W168" i="2"/>
  <c r="O168" i="2"/>
  <c r="M168" i="2"/>
  <c r="Q160" i="2"/>
  <c r="S160" i="2"/>
  <c r="W160" i="2"/>
  <c r="O160" i="2"/>
  <c r="M160" i="2"/>
  <c r="Q152" i="2"/>
  <c r="S152" i="2"/>
  <c r="W152" i="2"/>
  <c r="O152" i="2"/>
  <c r="M152" i="2"/>
  <c r="W136" i="2"/>
  <c r="S136" i="2"/>
  <c r="W128" i="2"/>
  <c r="S128" i="2"/>
  <c r="Q128" i="2"/>
  <c r="M128" i="2"/>
  <c r="W120" i="2"/>
  <c r="S120" i="2"/>
  <c r="M120" i="2"/>
  <c r="W104" i="2"/>
  <c r="S104" i="2"/>
  <c r="Q104" i="2"/>
  <c r="M104" i="2"/>
  <c r="W96" i="2"/>
  <c r="S96" i="2"/>
  <c r="M96" i="2"/>
  <c r="W88" i="2"/>
  <c r="S88" i="2"/>
  <c r="M88" i="2"/>
  <c r="W80" i="2"/>
  <c r="S80" i="2"/>
  <c r="W64" i="2"/>
  <c r="S64" i="2"/>
  <c r="W24" i="2"/>
  <c r="S24" i="2"/>
  <c r="W16" i="2"/>
  <c r="S16" i="2"/>
  <c r="Q16" i="2"/>
  <c r="M16" i="2"/>
  <c r="W8" i="2"/>
  <c r="S8" i="2"/>
  <c r="M8" i="2"/>
  <c r="I208" i="2"/>
  <c r="I216" i="2"/>
  <c r="I41" i="2"/>
  <c r="I33" i="2"/>
  <c r="I25" i="2"/>
  <c r="I17" i="2"/>
  <c r="I9" i="2"/>
  <c r="I225" i="2"/>
  <c r="O92" i="2"/>
  <c r="H5" i="8"/>
  <c r="H44" i="8" s="1"/>
  <c r="H10" i="8"/>
  <c r="H20" i="8"/>
  <c r="L17" i="8" s="1"/>
  <c r="H27" i="8"/>
  <c r="L15" i="8" s="1"/>
  <c r="H30" i="8"/>
  <c r="H23" i="7"/>
  <c r="L12" i="7" s="1"/>
  <c r="L14" i="7"/>
  <c r="L13" i="5"/>
  <c r="S119" i="2"/>
  <c r="H44" i="6"/>
  <c r="L11" i="6" s="1"/>
  <c r="L13" i="6"/>
  <c r="L11" i="7"/>
  <c r="H9" i="8"/>
  <c r="L14" i="8" s="1"/>
  <c r="H44" i="12"/>
  <c r="L13" i="12"/>
  <c r="H42" i="12"/>
  <c r="L10" i="12" s="1"/>
  <c r="H9" i="12"/>
  <c r="H11" i="12"/>
  <c r="H20" i="12"/>
  <c r="L17" i="12" s="1"/>
  <c r="H10" i="12"/>
  <c r="H27" i="12"/>
  <c r="L15" i="12" s="1"/>
  <c r="H30" i="12"/>
  <c r="H44" i="11"/>
  <c r="L13" i="11"/>
  <c r="H42" i="11"/>
  <c r="L10" i="11" s="1"/>
  <c r="H27" i="11"/>
  <c r="L15" i="11" s="1"/>
  <c r="H11" i="11"/>
  <c r="H20" i="11"/>
  <c r="L17" i="11" s="1"/>
  <c r="H9" i="11"/>
  <c r="H10" i="11"/>
  <c r="H30" i="11"/>
  <c r="H20" i="14"/>
  <c r="L17" i="14" s="1"/>
  <c r="H5" i="14"/>
  <c r="L13" i="14" s="1"/>
  <c r="H30" i="14"/>
  <c r="H27" i="14"/>
  <c r="L15" i="14" s="1"/>
  <c r="H9" i="14"/>
  <c r="H10" i="14"/>
  <c r="L11" i="8"/>
  <c r="L13" i="8"/>
  <c r="H42" i="8"/>
  <c r="L10" i="8" s="1"/>
  <c r="L13" i="7"/>
  <c r="H42" i="7"/>
  <c r="L10" i="7" s="1"/>
  <c r="H23" i="6"/>
  <c r="L12" i="6" s="1"/>
  <c r="L14" i="6"/>
  <c r="H42" i="6"/>
  <c r="L10" i="6" s="1"/>
  <c r="H44" i="5"/>
  <c r="L11" i="5" s="1"/>
  <c r="H23" i="5"/>
  <c r="L12" i="5" s="1"/>
  <c r="L14" i="5"/>
  <c r="L10" i="5"/>
  <c r="K209" i="2" l="1"/>
  <c r="K188" i="2"/>
  <c r="K230" i="2"/>
  <c r="K224" i="2"/>
  <c r="K225" i="2"/>
  <c r="K161" i="2"/>
  <c r="K232" i="2"/>
  <c r="K156" i="2"/>
  <c r="K181" i="2"/>
  <c r="K213" i="2"/>
  <c r="K150" i="2"/>
  <c r="K182" i="2"/>
  <c r="K198" i="2"/>
  <c r="K169" i="2"/>
  <c r="K200" i="2"/>
  <c r="K153" i="2"/>
  <c r="K206" i="2"/>
  <c r="K217" i="2"/>
  <c r="K212" i="2"/>
  <c r="K192" i="2"/>
  <c r="K157" i="2"/>
  <c r="K197" i="2"/>
  <c r="K163" i="2"/>
  <c r="K179" i="2"/>
  <c r="K195" i="2"/>
  <c r="K211" i="2"/>
  <c r="K227" i="2"/>
  <c r="K152" i="2"/>
  <c r="K184" i="2"/>
  <c r="K228" i="2"/>
  <c r="K160" i="2"/>
  <c r="K204" i="2"/>
  <c r="K168" i="2"/>
  <c r="K193" i="2"/>
  <c r="K208" i="2"/>
  <c r="K220" i="2"/>
  <c r="K185" i="2"/>
  <c r="K201" i="2"/>
  <c r="K233" i="2"/>
  <c r="K178" i="2"/>
  <c r="K202" i="2"/>
  <c r="K210" i="2"/>
  <c r="K218" i="2"/>
  <c r="K226" i="2"/>
  <c r="K155" i="2"/>
  <c r="K171" i="2"/>
  <c r="K187" i="2"/>
  <c r="K203" i="2"/>
  <c r="K219" i="2"/>
  <c r="K158" i="2"/>
  <c r="K174" i="2"/>
  <c r="K166" i="2"/>
  <c r="K154" i="2"/>
  <c r="K162" i="2"/>
  <c r="K170" i="2"/>
  <c r="K186" i="2"/>
  <c r="K194" i="2"/>
  <c r="K234" i="2"/>
  <c r="K165" i="2"/>
  <c r="K189" i="2"/>
  <c r="K221" i="2"/>
  <c r="K222" i="2"/>
  <c r="K190" i="2"/>
  <c r="K149" i="2"/>
  <c r="K173" i="2"/>
  <c r="K205" i="2"/>
  <c r="K214" i="2"/>
  <c r="K216" i="2"/>
  <c r="K176" i="2"/>
  <c r="K180" i="2"/>
  <c r="K196" i="2"/>
  <c r="K172" i="2"/>
  <c r="K148" i="2"/>
  <c r="K177" i="2"/>
  <c r="K151" i="2"/>
  <c r="K159" i="2"/>
  <c r="K167" i="2"/>
  <c r="K175" i="2"/>
  <c r="K183" i="2"/>
  <c r="K191" i="2"/>
  <c r="K199" i="2"/>
  <c r="K207" i="2"/>
  <c r="K215" i="2"/>
  <c r="K223" i="2"/>
  <c r="K231" i="2"/>
  <c r="K229" i="2"/>
  <c r="U3" i="2"/>
  <c r="AD3" i="2"/>
  <c r="M3" i="2"/>
  <c r="W45" i="2"/>
  <c r="O26" i="2"/>
  <c r="S58" i="2"/>
  <c r="Q8" i="2"/>
  <c r="S44" i="2"/>
  <c r="W57" i="2"/>
  <c r="W61" i="2"/>
  <c r="S61" i="2"/>
  <c r="S45" i="2"/>
  <c r="S59" i="2"/>
  <c r="S48" i="2"/>
  <c r="S56" i="2"/>
  <c r="S106" i="2"/>
  <c r="H23" i="8"/>
  <c r="L12" i="8" s="1"/>
  <c r="M56" i="2" s="1"/>
  <c r="S47" i="2"/>
  <c r="W59" i="2"/>
  <c r="W56" i="2"/>
  <c r="W58" i="2"/>
  <c r="W48" i="2"/>
  <c r="S62" i="2"/>
  <c r="S60" i="2"/>
  <c r="S46" i="2"/>
  <c r="S57" i="2"/>
  <c r="S63" i="2"/>
  <c r="Q95" i="2"/>
  <c r="Q3" i="2"/>
  <c r="Q125" i="2"/>
  <c r="Q22" i="2"/>
  <c r="Q100" i="2"/>
  <c r="Q98" i="2"/>
  <c r="Q18" i="2"/>
  <c r="Q145" i="2"/>
  <c r="Q102" i="2"/>
  <c r="Q42" i="2"/>
  <c r="Q50" i="2"/>
  <c r="Q21" i="2"/>
  <c r="Q6" i="2"/>
  <c r="Q124" i="2"/>
  <c r="Q96" i="2"/>
  <c r="Q129" i="2"/>
  <c r="Q49" i="2"/>
  <c r="Q101" i="2"/>
  <c r="Q88" i="2"/>
  <c r="Q126" i="2"/>
  <c r="Q120" i="2"/>
  <c r="Q97" i="2"/>
  <c r="O80" i="2"/>
  <c r="O24" i="2"/>
  <c r="O91" i="2"/>
  <c r="O85" i="2"/>
  <c r="O83" i="2"/>
  <c r="O78" i="2"/>
  <c r="O90" i="2"/>
  <c r="O84" i="2"/>
  <c r="O29" i="2"/>
  <c r="O27" i="2"/>
  <c r="O64" i="2"/>
  <c r="Q63" i="2"/>
  <c r="Q48" i="2"/>
  <c r="Q62" i="2"/>
  <c r="Q47" i="2"/>
  <c r="Q45" i="2"/>
  <c r="Q59" i="2"/>
  <c r="Q56" i="2"/>
  <c r="Q61" i="2"/>
  <c r="Q44" i="2"/>
  <c r="Q60" i="2"/>
  <c r="Q106" i="2"/>
  <c r="Q58" i="2"/>
  <c r="Q57" i="2"/>
  <c r="Q46" i="2"/>
  <c r="M59" i="2"/>
  <c r="M44" i="2"/>
  <c r="M58" i="2"/>
  <c r="M57" i="2"/>
  <c r="M137" i="2"/>
  <c r="K69" i="2"/>
  <c r="K131" i="2"/>
  <c r="K68" i="2"/>
  <c r="K130" i="2"/>
  <c r="K134" i="2"/>
  <c r="K74" i="2"/>
  <c r="K133" i="2"/>
  <c r="K132" i="2"/>
  <c r="K66" i="2"/>
  <c r="K136" i="2"/>
  <c r="K11" i="2"/>
  <c r="K67" i="2"/>
  <c r="K71" i="2"/>
  <c r="K10" i="2"/>
  <c r="K135" i="2"/>
  <c r="M132" i="2"/>
  <c r="M69" i="2"/>
  <c r="M131" i="2"/>
  <c r="M74" i="2"/>
  <c r="M67" i="2"/>
  <c r="M10" i="2"/>
  <c r="M68" i="2"/>
  <c r="M66" i="2"/>
  <c r="M71" i="2"/>
  <c r="M136" i="2"/>
  <c r="M11" i="2"/>
  <c r="M133" i="2"/>
  <c r="M135" i="2"/>
  <c r="M130" i="2"/>
  <c r="M134" i="2"/>
  <c r="S137" i="2"/>
  <c r="S140" i="2"/>
  <c r="S139" i="2"/>
  <c r="S115" i="2"/>
  <c r="S110" i="2"/>
  <c r="S138" i="2"/>
  <c r="S114" i="2"/>
  <c r="S117" i="2"/>
  <c r="S116" i="2"/>
  <c r="S28" i="2"/>
  <c r="S113" i="2"/>
  <c r="S112" i="2"/>
  <c r="S111" i="2"/>
  <c r="S73" i="2"/>
  <c r="S72" i="2"/>
  <c r="S70" i="2"/>
  <c r="O39" i="2"/>
  <c r="O36" i="2"/>
  <c r="O41" i="2"/>
  <c r="O40" i="2"/>
  <c r="O38" i="2"/>
  <c r="O37" i="2"/>
  <c r="O34" i="2"/>
  <c r="O94" i="2"/>
  <c r="O33" i="2"/>
  <c r="O93" i="2"/>
  <c r="O144" i="2"/>
  <c r="O13" i="2"/>
  <c r="O143" i="2"/>
  <c r="O127" i="2"/>
  <c r="O147" i="2"/>
  <c r="O43" i="2"/>
  <c r="O14" i="2"/>
  <c r="O15" i="2"/>
  <c r="O109" i="2"/>
  <c r="O146" i="2"/>
  <c r="O108" i="2"/>
  <c r="O142" i="2"/>
  <c r="O35" i="2"/>
  <c r="O99" i="2"/>
  <c r="W53" i="2"/>
  <c r="W52" i="2"/>
  <c r="W81" i="2"/>
  <c r="W65" i="2"/>
  <c r="W12" i="2"/>
  <c r="W31" i="2"/>
  <c r="W23" i="2"/>
  <c r="W55" i="2"/>
  <c r="W105" i="2"/>
  <c r="W54" i="2"/>
  <c r="W77" i="2"/>
  <c r="S41" i="2"/>
  <c r="S36" i="2"/>
  <c r="S40" i="2"/>
  <c r="S39" i="2"/>
  <c r="S38" i="2"/>
  <c r="S37" i="2"/>
  <c r="Q51" i="2"/>
  <c r="Q27" i="2"/>
  <c r="Q82" i="2"/>
  <c r="Q78" i="2"/>
  <c r="Q26" i="2"/>
  <c r="Q80" i="2"/>
  <c r="Q90" i="2"/>
  <c r="Q83" i="2"/>
  <c r="Q64" i="2"/>
  <c r="Q30" i="2"/>
  <c r="Q89" i="2"/>
  <c r="Q79" i="2"/>
  <c r="Q25" i="2"/>
  <c r="Q76" i="2"/>
  <c r="Q92" i="2"/>
  <c r="Q85" i="2"/>
  <c r="Q86" i="2"/>
  <c r="Q91" i="2"/>
  <c r="Q75" i="2"/>
  <c r="Q84" i="2"/>
  <c r="Q29" i="2"/>
  <c r="Q24" i="2"/>
  <c r="S147" i="2"/>
  <c r="S99" i="2"/>
  <c r="S109" i="2"/>
  <c r="S146" i="2"/>
  <c r="S43" i="2"/>
  <c r="S108" i="2"/>
  <c r="S142" i="2"/>
  <c r="S94" i="2"/>
  <c r="S35" i="2"/>
  <c r="S93" i="2"/>
  <c r="S144" i="2"/>
  <c r="S13" i="2"/>
  <c r="S15" i="2"/>
  <c r="S127" i="2"/>
  <c r="S14" i="2"/>
  <c r="S143" i="2"/>
  <c r="S34" i="2"/>
  <c r="S33" i="2"/>
  <c r="M91" i="2"/>
  <c r="M86" i="2"/>
  <c r="M30" i="2"/>
  <c r="M90" i="2"/>
  <c r="M85" i="2"/>
  <c r="M29" i="2"/>
  <c r="M92" i="2"/>
  <c r="M83" i="2"/>
  <c r="M80" i="2"/>
  <c r="M79" i="2"/>
  <c r="M89" i="2"/>
  <c r="M82" i="2"/>
  <c r="M25" i="2"/>
  <c r="M27" i="2"/>
  <c r="M78" i="2"/>
  <c r="M75" i="2"/>
  <c r="M24" i="2"/>
  <c r="M26" i="2"/>
  <c r="M76" i="2"/>
  <c r="M84" i="2"/>
  <c r="M51" i="2"/>
  <c r="M64" i="2"/>
  <c r="O53" i="2"/>
  <c r="O52" i="2"/>
  <c r="O54" i="2"/>
  <c r="O81" i="2"/>
  <c r="O77" i="2"/>
  <c r="O12" i="2"/>
  <c r="O65" i="2"/>
  <c r="O31" i="2"/>
  <c r="O23" i="2"/>
  <c r="O55" i="2"/>
  <c r="O105" i="2"/>
  <c r="K21" i="2"/>
  <c r="K7" i="2"/>
  <c r="K128" i="2"/>
  <c r="K101" i="2"/>
  <c r="K126" i="2"/>
  <c r="K20" i="2"/>
  <c r="K6" i="2"/>
  <c r="K95" i="2"/>
  <c r="K123" i="2"/>
  <c r="K125" i="2"/>
  <c r="K18" i="2"/>
  <c r="K88" i="2"/>
  <c r="K102" i="2"/>
  <c r="K96" i="2"/>
  <c r="K16" i="2"/>
  <c r="K121" i="2"/>
  <c r="K9" i="2"/>
  <c r="K120" i="2"/>
  <c r="K8" i="2"/>
  <c r="K119" i="2"/>
  <c r="K145" i="2"/>
  <c r="K17" i="2"/>
  <c r="K87" i="2"/>
  <c r="K122" i="2"/>
  <c r="K141" i="2"/>
  <c r="K129" i="2"/>
  <c r="K50" i="2"/>
  <c r="K100" i="2"/>
  <c r="K49" i="2"/>
  <c r="K98" i="2"/>
  <c r="K22" i="2"/>
  <c r="K4" i="2"/>
  <c r="K104" i="2"/>
  <c r="K107" i="2"/>
  <c r="K42" i="2"/>
  <c r="K5" i="2"/>
  <c r="K3" i="2"/>
  <c r="K103" i="2"/>
  <c r="K118" i="2"/>
  <c r="K124" i="2"/>
  <c r="K19" i="2"/>
  <c r="K97" i="2"/>
  <c r="Q134" i="2"/>
  <c r="Q11" i="2"/>
  <c r="Q133" i="2"/>
  <c r="Q10" i="2"/>
  <c r="Q131" i="2"/>
  <c r="Q67" i="2"/>
  <c r="Q71" i="2"/>
  <c r="Q130" i="2"/>
  <c r="Q69" i="2"/>
  <c r="Q74" i="2"/>
  <c r="Q68" i="2"/>
  <c r="Q66" i="2"/>
  <c r="Q135" i="2"/>
  <c r="Q136" i="2"/>
  <c r="Q132" i="2"/>
  <c r="O50" i="2"/>
  <c r="O17" i="2"/>
  <c r="O3" i="2"/>
  <c r="O97" i="2"/>
  <c r="O120" i="2"/>
  <c r="O49" i="2"/>
  <c r="O16" i="2"/>
  <c r="O88" i="2"/>
  <c r="O104" i="2"/>
  <c r="O119" i="2"/>
  <c r="O20" i="2"/>
  <c r="O4" i="2"/>
  <c r="O102" i="2"/>
  <c r="O125" i="2"/>
  <c r="O129" i="2"/>
  <c r="O123" i="2"/>
  <c r="O145" i="2"/>
  <c r="O128" i="2"/>
  <c r="O8" i="2"/>
  <c r="O121" i="2"/>
  <c r="O19" i="2"/>
  <c r="O87" i="2"/>
  <c r="O101" i="2"/>
  <c r="O124" i="2"/>
  <c r="O18" i="2"/>
  <c r="O96" i="2"/>
  <c r="O9" i="2"/>
  <c r="O122" i="2"/>
  <c r="O141" i="2"/>
  <c r="O95" i="2"/>
  <c r="O22" i="2"/>
  <c r="O6" i="2"/>
  <c r="O98" i="2"/>
  <c r="O107" i="2"/>
  <c r="O42" i="2"/>
  <c r="O7" i="2"/>
  <c r="O5" i="2"/>
  <c r="O126" i="2"/>
  <c r="O21" i="2"/>
  <c r="O100" i="2"/>
  <c r="O103" i="2"/>
  <c r="O118" i="2"/>
  <c r="S32" i="2"/>
  <c r="W73" i="2"/>
  <c r="W113" i="2"/>
  <c r="W72" i="2"/>
  <c r="W112" i="2"/>
  <c r="W139" i="2"/>
  <c r="W111" i="2"/>
  <c r="W138" i="2"/>
  <c r="W28" i="2"/>
  <c r="W117" i="2"/>
  <c r="W110" i="2"/>
  <c r="W116" i="2"/>
  <c r="W115" i="2"/>
  <c r="W114" i="2"/>
  <c r="W70" i="2"/>
  <c r="S81" i="2"/>
  <c r="S105" i="2"/>
  <c r="S65" i="2"/>
  <c r="S54" i="2"/>
  <c r="S52" i="2"/>
  <c r="S77" i="2"/>
  <c r="S53" i="2"/>
  <c r="S12" i="2"/>
  <c r="S31" i="2"/>
  <c r="S23" i="2"/>
  <c r="S55" i="2"/>
  <c r="O61" i="2"/>
  <c r="O46" i="2"/>
  <c r="O60" i="2"/>
  <c r="O45" i="2"/>
  <c r="O57" i="2"/>
  <c r="O47" i="2"/>
  <c r="O63" i="2"/>
  <c r="O48" i="2"/>
  <c r="O44" i="2"/>
  <c r="O62" i="2"/>
  <c r="O106" i="2"/>
  <c r="O59" i="2"/>
  <c r="O56" i="2"/>
  <c r="O58" i="2"/>
  <c r="W32" i="2"/>
  <c r="K89" i="2"/>
  <c r="K84" i="2"/>
  <c r="K25" i="2"/>
  <c r="K83" i="2"/>
  <c r="K92" i="2"/>
  <c r="K85" i="2"/>
  <c r="K80" i="2"/>
  <c r="K79" i="2"/>
  <c r="K91" i="2"/>
  <c r="K82" i="2"/>
  <c r="K90" i="2"/>
  <c r="K27" i="2"/>
  <c r="K78" i="2"/>
  <c r="K75" i="2"/>
  <c r="K29" i="2"/>
  <c r="K24" i="2"/>
  <c r="K76" i="2"/>
  <c r="K64" i="2"/>
  <c r="K26" i="2"/>
  <c r="K86" i="2"/>
  <c r="K30" i="2"/>
  <c r="K51" i="2"/>
  <c r="W39" i="2"/>
  <c r="W38" i="2"/>
  <c r="W41" i="2"/>
  <c r="W36" i="2"/>
  <c r="W40" i="2"/>
  <c r="W37" i="2"/>
  <c r="W144" i="2"/>
  <c r="W15" i="2"/>
  <c r="W143" i="2"/>
  <c r="W14" i="2"/>
  <c r="W34" i="2"/>
  <c r="W109" i="2"/>
  <c r="W33" i="2"/>
  <c r="W142" i="2"/>
  <c r="W94" i="2"/>
  <c r="W43" i="2"/>
  <c r="W108" i="2"/>
  <c r="W13" i="2"/>
  <c r="W127" i="2"/>
  <c r="W93" i="2"/>
  <c r="W146" i="2"/>
  <c r="W147" i="2"/>
  <c r="W35" i="2"/>
  <c r="W99" i="2"/>
  <c r="K58" i="2"/>
  <c r="K57" i="2"/>
  <c r="K62" i="2"/>
  <c r="K45" i="2"/>
  <c r="K60" i="2"/>
  <c r="K61" i="2"/>
  <c r="K44" i="2"/>
  <c r="K106" i="2"/>
  <c r="K59" i="2"/>
  <c r="K56" i="2"/>
  <c r="K48" i="2"/>
  <c r="K47" i="2"/>
  <c r="K46" i="2"/>
  <c r="K63" i="2"/>
  <c r="W140" i="2"/>
  <c r="W137" i="2"/>
  <c r="O117" i="2"/>
  <c r="O116" i="2"/>
  <c r="O73" i="2"/>
  <c r="O111" i="2"/>
  <c r="O110" i="2"/>
  <c r="O72" i="2"/>
  <c r="O114" i="2"/>
  <c r="O139" i="2"/>
  <c r="O113" i="2"/>
  <c r="O112" i="2"/>
  <c r="O138" i="2"/>
  <c r="O70" i="2"/>
  <c r="O28" i="2"/>
  <c r="O115" i="2"/>
  <c r="O133" i="2"/>
  <c r="O10" i="2"/>
  <c r="O132" i="2"/>
  <c r="O136" i="2"/>
  <c r="O11" i="2"/>
  <c r="O131" i="2"/>
  <c r="O130" i="2"/>
  <c r="O135" i="2"/>
  <c r="O134" i="2"/>
  <c r="O68" i="2"/>
  <c r="O66" i="2"/>
  <c r="O69" i="2"/>
  <c r="O67" i="2"/>
  <c r="O74" i="2"/>
  <c r="O71" i="2"/>
  <c r="H23" i="12"/>
  <c r="L12" i="12" s="1"/>
  <c r="L14" i="12"/>
  <c r="L11" i="12"/>
  <c r="H23" i="11"/>
  <c r="L12" i="11" s="1"/>
  <c r="L14" i="11"/>
  <c r="L11" i="11"/>
  <c r="H42" i="14"/>
  <c r="L10" i="14" s="1"/>
  <c r="H44" i="14"/>
  <c r="L11" i="14" s="1"/>
  <c r="L14" i="14"/>
  <c r="H23" i="14"/>
  <c r="L12" i="14" s="1"/>
  <c r="M61" i="2" l="1"/>
  <c r="M62" i="2"/>
  <c r="M48" i="2"/>
  <c r="M45" i="2"/>
  <c r="M140" i="2"/>
  <c r="M60" i="2"/>
  <c r="M47" i="2"/>
  <c r="M46" i="2"/>
  <c r="M106" i="2"/>
  <c r="M63" i="2"/>
  <c r="M40" i="2"/>
  <c r="M39" i="2"/>
  <c r="M37" i="2"/>
  <c r="M36" i="2"/>
  <c r="M41" i="2"/>
  <c r="M38" i="2"/>
  <c r="Q137" i="2"/>
  <c r="Q140" i="2"/>
  <c r="K142" i="2"/>
  <c r="K13" i="2"/>
  <c r="K35" i="2"/>
  <c r="K127" i="2"/>
  <c r="K147" i="2"/>
  <c r="K15" i="2"/>
  <c r="K146" i="2"/>
  <c r="K14" i="2"/>
  <c r="K143" i="2"/>
  <c r="K33" i="2"/>
  <c r="K99" i="2"/>
  <c r="K34" i="2"/>
  <c r="K43" i="2"/>
  <c r="K94" i="2"/>
  <c r="K93" i="2"/>
  <c r="K108" i="2"/>
  <c r="K144" i="2"/>
  <c r="K109" i="2"/>
  <c r="Q32" i="2"/>
  <c r="M55" i="2"/>
  <c r="M31" i="2"/>
  <c r="M54" i="2"/>
  <c r="M23" i="2"/>
  <c r="M52" i="2"/>
  <c r="M105" i="2"/>
  <c r="M12" i="2"/>
  <c r="M77" i="2"/>
  <c r="M81" i="2"/>
  <c r="M65" i="2"/>
  <c r="M53" i="2"/>
  <c r="K32" i="2"/>
  <c r="M138" i="2"/>
  <c r="M114" i="2"/>
  <c r="M73" i="2"/>
  <c r="M113" i="2"/>
  <c r="M112" i="2"/>
  <c r="M139" i="2"/>
  <c r="M111" i="2"/>
  <c r="M110" i="2"/>
  <c r="M115" i="2"/>
  <c r="M72" i="2"/>
  <c r="M70" i="2"/>
  <c r="M28" i="2"/>
  <c r="M117" i="2"/>
  <c r="M116" i="2"/>
  <c r="K37" i="2"/>
  <c r="K41" i="2"/>
  <c r="K40" i="2"/>
  <c r="K39" i="2"/>
  <c r="K38" i="2"/>
  <c r="K36" i="2"/>
  <c r="Q33" i="2"/>
  <c r="Q93" i="2"/>
  <c r="Q147" i="2"/>
  <c r="Q99" i="2"/>
  <c r="Q109" i="2"/>
  <c r="Q43" i="2"/>
  <c r="Q15" i="2"/>
  <c r="Q35" i="2"/>
  <c r="Q14" i="2"/>
  <c r="Q94" i="2"/>
  <c r="Q108" i="2"/>
  <c r="Q13" i="2"/>
  <c r="Q127" i="2"/>
  <c r="Q146" i="2"/>
  <c r="Q144" i="2"/>
  <c r="Q143" i="2"/>
  <c r="Q142" i="2"/>
  <c r="Q34" i="2"/>
  <c r="K81" i="2"/>
  <c r="K65" i="2"/>
  <c r="K52" i="2"/>
  <c r="K31" i="2"/>
  <c r="K77" i="2"/>
  <c r="K105" i="2"/>
  <c r="K12" i="2"/>
  <c r="K23" i="2"/>
  <c r="K55" i="2"/>
  <c r="K54" i="2"/>
  <c r="K53" i="2"/>
  <c r="O140" i="2"/>
  <c r="O137" i="2"/>
  <c r="K70" i="2"/>
  <c r="K111" i="2"/>
  <c r="K28" i="2"/>
  <c r="K115" i="2"/>
  <c r="K114" i="2"/>
  <c r="K112" i="2"/>
  <c r="K138" i="2"/>
  <c r="K73" i="2"/>
  <c r="K110" i="2"/>
  <c r="K139" i="2"/>
  <c r="K72" i="2"/>
  <c r="K117" i="2"/>
  <c r="K116" i="2"/>
  <c r="K113" i="2"/>
  <c r="Q72" i="2"/>
  <c r="Q112" i="2"/>
  <c r="Q70" i="2"/>
  <c r="Q111" i="2"/>
  <c r="Q110" i="2"/>
  <c r="Q28" i="2"/>
  <c r="Q117" i="2"/>
  <c r="Q115" i="2"/>
  <c r="Q113" i="2"/>
  <c r="Q114" i="2"/>
  <c r="Q139" i="2"/>
  <c r="Q138" i="2"/>
  <c r="Q73" i="2"/>
  <c r="Q116" i="2"/>
  <c r="Q38" i="2"/>
  <c r="Q37" i="2"/>
  <c r="Q36" i="2"/>
  <c r="Q39" i="2"/>
  <c r="Q41" i="2"/>
  <c r="Q40" i="2"/>
  <c r="M32" i="2"/>
  <c r="M35" i="2"/>
  <c r="M127" i="2"/>
  <c r="M34" i="2"/>
  <c r="M94" i="2"/>
  <c r="M33" i="2"/>
  <c r="M99" i="2"/>
  <c r="M142" i="2"/>
  <c r="M43" i="2"/>
  <c r="M15" i="2"/>
  <c r="M14" i="2"/>
  <c r="M147" i="2"/>
  <c r="M13" i="2"/>
  <c r="M146" i="2"/>
  <c r="M93" i="2"/>
  <c r="M108" i="2"/>
  <c r="M144" i="2"/>
  <c r="M109" i="2"/>
  <c r="M143" i="2"/>
  <c r="O32" i="2"/>
  <c r="Q77" i="2"/>
  <c r="Q12" i="2"/>
  <c r="Q105" i="2"/>
  <c r="Q54" i="2"/>
  <c r="Q53" i="2"/>
  <c r="Q52" i="2"/>
  <c r="Q81" i="2"/>
  <c r="Q65" i="2"/>
  <c r="Q31" i="2"/>
  <c r="Q23" i="2"/>
  <c r="Q55" i="2"/>
  <c r="K140" i="2"/>
  <c r="K137" i="2"/>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<sst xmlns="http://purl.oclc.org/ooxml/spreadsheetml/main" count="784" uniqueCount="167">
  <si>
    <t xml:space="preserve">steel						</t>
  </si>
  <si>
    <t xml:space="preserve">cement						</t>
  </si>
  <si>
    <t xml:space="preserve">mortar					</t>
  </si>
  <si>
    <t>concrete</t>
  </si>
  <si>
    <t xml:space="preserve">brick					</t>
  </si>
  <si>
    <t>homes_ID</t>
  </si>
  <si>
    <t>floor_area</t>
  </si>
  <si>
    <t>flat</t>
  </si>
  <si>
    <t>house</t>
  </si>
  <si>
    <t>bungalow</t>
  </si>
  <si>
    <t>Item Description</t>
  </si>
  <si>
    <t>No.</t>
  </si>
  <si>
    <t>Length (m)</t>
  </si>
  <si>
    <t>Widht/Breadth (m)</t>
  </si>
  <si>
    <t>Details of Mesurement and Calculation of Quantities by Centre Line Methods</t>
  </si>
  <si>
    <t>Height/Depth (m)</t>
  </si>
  <si>
    <t>Sr no.</t>
  </si>
  <si>
    <t>0.90m</t>
  </si>
  <si>
    <t>0.30m</t>
  </si>
  <si>
    <t xml:space="preserve">    1st footing</t>
  </si>
  <si>
    <t xml:space="preserve">    2nd footing</t>
  </si>
  <si>
    <t xml:space="preserve">    Plinth walss</t>
  </si>
  <si>
    <t>0.60m</t>
  </si>
  <si>
    <t>0.50m</t>
  </si>
  <si>
    <t>0.40m</t>
  </si>
  <si>
    <t>3.50m</t>
  </si>
  <si>
    <t>Substructure</t>
  </si>
  <si>
    <t>Building components</t>
  </si>
  <si>
    <t xml:space="preserve">Superstructure </t>
  </si>
  <si>
    <t>3.5m</t>
  </si>
  <si>
    <t>Steel</t>
  </si>
  <si>
    <r>
      <t>Calculate Steel quantity in slab as </t>
    </r>
    <r>
      <rPr>
        <b/>
        <sz val="12"/>
        <color rgb="FF202124"/>
        <rFont val="Calibri"/>
        <family val="2"/>
        <scheme val="minor"/>
      </rPr>
      <t>1% of volume of concrete = 0.01× 7850× 1= 78.50kg</t>
    </r>
    <r>
      <rPr>
        <sz val="12"/>
        <color rgb="FF202124"/>
        <rFont val="Calibri"/>
        <family val="2"/>
        <scheme val="minor"/>
      </rPr>
      <t>:- according to using Thumb Rule Steel quantity required for RCC slab should be 1% of total volume of concrete, here steel density = 7850 kg/m3, so quantity of steel in 1m3 of concrete slab = 0.01× 7850× 1= 78.50kg</t>
    </r>
  </si>
  <si>
    <t>Cement</t>
  </si>
  <si>
    <t>0.20m</t>
  </si>
  <si>
    <r>
      <rPr>
        <b/>
        <sz val="12"/>
        <color rgb="FF0070C0"/>
        <rFont val="Calibri (Body)"/>
      </rPr>
      <t>Concrete</t>
    </r>
    <r>
      <rPr>
        <sz val="12"/>
        <color theme="1"/>
        <rFont val="Calibri"/>
        <family val="2"/>
        <scheme val="minor"/>
      </rPr>
      <t xml:space="preserve"> in Foundation</t>
    </r>
  </si>
  <si>
    <r>
      <rPr>
        <b/>
        <sz val="12"/>
        <color rgb="FF0070C0"/>
        <rFont val="Calibri (Body)"/>
      </rPr>
      <t>Brickwork</t>
    </r>
    <r>
      <rPr>
        <sz val="12"/>
        <color rgb="FF0070C0"/>
        <rFont val="Calibri (Body)"/>
      </rPr>
      <t xml:space="preserve"> </t>
    </r>
    <r>
      <rPr>
        <sz val="12"/>
        <color theme="1"/>
        <rFont val="Calibri"/>
        <family val="2"/>
        <scheme val="minor"/>
      </rPr>
      <t xml:space="preserve"> in Foundation and Plinth:  </t>
    </r>
  </si>
  <si>
    <r>
      <rPr>
        <b/>
        <sz val="12"/>
        <color rgb="FF0070C0"/>
        <rFont val="Calibri (Body)"/>
      </rPr>
      <t>Brickwork</t>
    </r>
    <r>
      <rPr>
        <sz val="12"/>
        <color theme="1"/>
        <rFont val="Calibri"/>
        <family val="2"/>
        <scheme val="minor"/>
      </rPr>
      <t xml:space="preserve"> in Superstructure</t>
    </r>
  </si>
  <si>
    <t xml:space="preserve">Note (Density kg/m3) </t>
  </si>
  <si>
    <t>Timber</t>
  </si>
  <si>
    <r>
      <rPr>
        <sz val="12"/>
        <color theme="1"/>
        <rFont val="Calibri (Body)"/>
      </rPr>
      <t>Wooden</t>
    </r>
    <r>
      <rPr>
        <sz val="12"/>
        <color theme="1"/>
        <rFont val="Calibri"/>
        <family val="2"/>
        <scheme val="minor"/>
      </rPr>
      <t xml:space="preserve"> floor-boards</t>
    </r>
  </si>
  <si>
    <t>Volume (cubic metre / cu m)</t>
  </si>
  <si>
    <t>0.15m</t>
  </si>
  <si>
    <r>
      <rPr>
        <b/>
        <sz val="12"/>
        <color rgb="FF0070C0"/>
        <rFont val="Calibri (Body)"/>
      </rPr>
      <t>Brickwork</t>
    </r>
    <r>
      <rPr>
        <sz val="12"/>
        <color theme="1"/>
        <rFont val="Calibri"/>
        <family val="2"/>
        <scheme val="minor"/>
      </rPr>
      <t xml:space="preserve"> in internal walls</t>
    </r>
  </si>
  <si>
    <t>L = length of internal wall</t>
  </si>
  <si>
    <t>q = floor area * height</t>
  </si>
  <si>
    <t>Calculating the volume for cement requires using the volume of the concrete. Approximately 11 bags cement are used in M25 grade of 1m3 concrete. Approximately the Part of cement = 1/4 concrete. Density of Cement = 1440 kg/m³</t>
  </si>
  <si>
    <r>
      <t xml:space="preserve">1st class Brickwork in lime </t>
    </r>
    <r>
      <rPr>
        <b/>
        <sz val="12"/>
        <color rgb="FF0070C0"/>
        <rFont val="Calibri (Body)"/>
      </rPr>
      <t>Mortar</t>
    </r>
    <r>
      <rPr>
        <sz val="12"/>
        <color theme="1"/>
        <rFont val="Calibri"/>
        <family val="2"/>
        <scheme val="minor"/>
      </rPr>
      <t xml:space="preserve"> in superstructure  (1:4 mortar)</t>
    </r>
  </si>
  <si>
    <r>
      <rPr>
        <sz val="12"/>
        <color theme="1"/>
        <rFont val="Calibri (Body)"/>
      </rPr>
      <t>mineral wool</t>
    </r>
    <r>
      <rPr>
        <sz val="12"/>
        <color rgb="FF0070C0"/>
        <rFont val="Calibri (Body)"/>
      </rPr>
      <t xml:space="preserve"> </t>
    </r>
    <r>
      <rPr>
        <b/>
        <sz val="12"/>
        <color rgb="FF0070C0"/>
        <rFont val="Calibri (Body)"/>
      </rPr>
      <t>Insulation</t>
    </r>
  </si>
  <si>
    <t>0.3m</t>
  </si>
  <si>
    <t>0.002m</t>
  </si>
  <si>
    <r>
      <rPr>
        <b/>
        <sz val="12"/>
        <color rgb="FF0070C0"/>
        <rFont val="Calibri (Body)"/>
      </rPr>
      <t>Plaster</t>
    </r>
    <r>
      <rPr>
        <sz val="12"/>
        <color rgb="FF0070C0"/>
        <rFont val="Calibri (Body)"/>
      </rPr>
      <t xml:space="preserve"> </t>
    </r>
    <r>
      <rPr>
        <sz val="12"/>
        <color theme="1"/>
        <rFont val="Calibri (Body)"/>
      </rPr>
      <t>skim</t>
    </r>
    <r>
      <rPr>
        <sz val="12"/>
        <color rgb="FF0070C0"/>
        <rFont val="Calibri (Body)"/>
      </rPr>
      <t xml:space="preserve"> </t>
    </r>
    <r>
      <rPr>
        <sz val="12"/>
        <color theme="1"/>
        <rFont val="Calibri"/>
        <family val="2"/>
        <scheme val="minor"/>
      </rPr>
      <t>of wall for 2 sides</t>
    </r>
  </si>
  <si>
    <r>
      <t xml:space="preserve">External </t>
    </r>
    <r>
      <rPr>
        <b/>
        <sz val="12"/>
        <color theme="4"/>
        <rFont val="Calibri (Body)"/>
      </rPr>
      <t>Cement</t>
    </r>
    <r>
      <rPr>
        <sz val="12"/>
        <color theme="1"/>
        <rFont val="Calibri"/>
        <family val="2"/>
        <scheme val="minor"/>
      </rPr>
      <t xml:space="preserve"> render coat </t>
    </r>
  </si>
  <si>
    <t>0.005m</t>
  </si>
  <si>
    <t>0.225m</t>
  </si>
  <si>
    <t>0.25m</t>
  </si>
  <si>
    <t>Windows</t>
  </si>
  <si>
    <t>Doors</t>
  </si>
  <si>
    <r>
      <rPr>
        <b/>
        <sz val="12"/>
        <color theme="4"/>
        <rFont val="Calibri (Body)"/>
      </rPr>
      <t>Concrete</t>
    </r>
    <r>
      <rPr>
        <sz val="12"/>
        <color theme="1"/>
        <rFont val="Calibri"/>
        <family val="2"/>
        <scheme val="minor"/>
      </rPr>
      <t xml:space="preserve"> tile for the roofs</t>
    </r>
  </si>
  <si>
    <t>Redland 50 Double Roman Concrete Interlocking Roof Tile (10.5 tiles/m2 at 318mm gauge)</t>
  </si>
  <si>
    <t>M25, M30 Stand for mix, and the number 25 represents the compressive strength after a 28-day curing period.</t>
  </si>
  <si>
    <t>1945-1964</t>
  </si>
  <si>
    <t>1965-1980</t>
  </si>
  <si>
    <t>type</t>
  </si>
  <si>
    <t>post-1980</t>
  </si>
  <si>
    <t>1919-1945</t>
  </si>
  <si>
    <t>n/a</t>
  </si>
  <si>
    <t>home_ID</t>
  </si>
  <si>
    <t>built_date</t>
  </si>
  <si>
    <t>plasterboard</t>
  </si>
  <si>
    <t>timber</t>
  </si>
  <si>
    <t>insulation</t>
  </si>
  <si>
    <t>buildings_information</t>
  </si>
  <si>
    <t>MI</t>
  </si>
  <si>
    <t>post_code</t>
  </si>
  <si>
    <t>floor_area (m2)</t>
  </si>
  <si>
    <t>steel</t>
  </si>
  <si>
    <t>cement</t>
  </si>
  <si>
    <t>mortar</t>
  </si>
  <si>
    <t>brick</t>
  </si>
  <si>
    <t>(kg/m2)</t>
  </si>
  <si>
    <t>centre line (m)</t>
  </si>
  <si>
    <t xml:space="preserve"> </t>
  </si>
  <si>
    <t>q = roof area * height</t>
  </si>
  <si>
    <t xml:space="preserve">    Plinth walls</t>
  </si>
  <si>
    <t xml:space="preserve">  </t>
  </si>
  <si>
    <t>Material Intensity</t>
  </si>
  <si>
    <t>Home info</t>
  </si>
  <si>
    <t>Calculation for MI</t>
  </si>
  <si>
    <t>Redland 50 Double Roman Concrete Interlocking Roof Tile (200mm)</t>
  </si>
  <si>
    <t>width = 125mm</t>
  </si>
  <si>
    <t>1/4 brickwork</t>
  </si>
  <si>
    <t>external wall</t>
  </si>
  <si>
    <t>half area need wood floor boards</t>
  </si>
  <si>
    <t>room height (m)</t>
  </si>
  <si>
    <t>flat_1945-1964</t>
  </si>
  <si>
    <t>flat_1965-1980</t>
  </si>
  <si>
    <t>centre line length (m)</t>
  </si>
  <si>
    <t>flat_post1980</t>
  </si>
  <si>
    <t>bungalow_1945-1964</t>
  </si>
  <si>
    <t>long wall</t>
  </si>
  <si>
    <t>short wall</t>
  </si>
  <si>
    <t xml:space="preserve">long wall </t>
  </si>
  <si>
    <t>house_1919-1945</t>
  </si>
  <si>
    <t>number of storey</t>
  </si>
  <si>
    <t>house_1945-1964</t>
  </si>
  <si>
    <t>13, South Park, Redruth, Cornwall TR15 3AW</t>
  </si>
  <si>
    <t>v = length*width*height</t>
  </si>
  <si>
    <t>quantities for glazing and doors (kg)</t>
  </si>
  <si>
    <t>Introduction</t>
  </si>
  <si>
    <t xml:space="preserve">1) Identification of scope and boundary of study </t>
  </si>
  <si>
    <t>2) Development of a general model for the calculation of material quantities in buildings.</t>
  </si>
  <si>
    <t>The BoQ estimation process in this paper:</t>
  </si>
  <si>
    <t xml:space="preserve">We used the Centre line method of estimation for building works.  See parts (3) in this document. In this method, according to the drawing of the property, sum total length of centre lines of walls, long and short has to be found out. Find the total length of centre lines of walls of the same type. Long and short have the same type of foundation and footing and they find the quantities by multi-plying the total centre length by the respective breadth and height. </t>
  </si>
  <si>
    <t>3) Elaboration of a strategy to discover sources of information and data for application in the model</t>
  </si>
  <si>
    <t>see part (2) the catergoty of case homes</t>
  </si>
  <si>
    <t>see part (4),  there are 10 represented homes , according to the catergory of homes</t>
  </si>
  <si>
    <t>see part (3) Materials intensity database</t>
  </si>
  <si>
    <t>see part (1) the table of the Centre line method</t>
  </si>
  <si>
    <t>the calculation results of each represented property could be seen in part (4)</t>
  </si>
  <si>
    <r>
      <t xml:space="preserve">This document include 4 parts : (1)  </t>
    </r>
    <r>
      <rPr>
        <sz val="12"/>
        <color theme="1"/>
        <rFont val="Calibri (Body)"/>
      </rPr>
      <t>the table of the Centre line method</t>
    </r>
    <r>
      <rPr>
        <sz val="12"/>
        <color theme="1"/>
        <rFont val="Calibri"/>
        <family val="2"/>
        <scheme val="minor"/>
      </rPr>
      <t xml:space="preserve"> (2) the catergory of case homes  (3) Material intensity database  (4) the calculation results of materials intensity  using Centre line method for the ten represented homes</t>
    </r>
  </si>
  <si>
    <t>s</t>
  </si>
  <si>
    <t xml:space="preserve">b. 10 main materials including concrete, brick, steel, cement, mortar,  plasterboard and timber, insulation, glass and uPVC, were considered in this case.  According to the methodology from RICS, the building components including the substructure (foundations), the superstructure (roof, external walls, windows and external doors, and internal walls and partitions) are recommended to be considered in embodied carbon calculations. </t>
  </si>
  <si>
    <t xml:space="preserve">Based on the three construction types (flats, bungalows, and houses) and four scopes of actual built date (1945-1964, 1965-1980, 1981- 1990, and post-1990) of the 145 residential buildings, we grouped them into 12 type and chose the 10 represented building to calculate the average value of the quantities of building materials per square. The represented properties are belong to the below range : 1. flat 1945-1964 2. flat 1965-1980 3. flat post 1980 4. bungalow 1945-1964 5. bungalow 1965-1980  6. bungalow post 1980 7. house 1919-1945 8. house 1945-1964 9. house 1964-1980 10. house post 1980 </t>
  </si>
  <si>
    <t>6) Estimate a material intensity database for the 145 case properties, represented as mass per building floorspace (kg/m2) , Established the material intensity database.</t>
  </si>
  <si>
    <t xml:space="preserve">7) Using the materials intensity database to  estimate the BoQ of each  145 property.  </t>
  </si>
  <si>
    <t>After we estimate the materials quantites of the represented residential properties, we calculate the value of material intensity (represented as mass per building floorspace (kg/m2) for different types of properties in order to estimate the bill of quantities of the whole 145 residential properties.  The material intensity value could was the total mass of each building material divided by the total floor area of a typical building.</t>
  </si>
  <si>
    <t>5) Calculation of material quantites for the represented properties and material types of interest.</t>
  </si>
  <si>
    <t xml:space="preserve">4)  Choose the represented residential properties according to their characterization. </t>
  </si>
  <si>
    <t xml:space="preserve">a. We divided the case properties by their actual built date and building type. The residential properties in the case study in this paper have three types, flats, bungalows, and houses (include semi-detached house and terraced house). The actual built data of properties in this study included 1919-1944, 1945-1964, 1965-1980, and post-1980.  </t>
  </si>
  <si>
    <t xml:space="preserve">The residential properties we used in this case study are located in Cornwall, UK. These properties include flats, bungalows, and houses that are managed by Coastline Housing Limited and are available from Smartline, a six-year interdisciplinary research program.  According to the methodology of embodied carbon emissions of materials from RICS , ten main materials including concrete, brick, steel, cement, mortar,  plasterboard and timber, insulation, glass and uPV, were considered in this case.  </t>
  </si>
  <si>
    <t>uPVC-door</t>
  </si>
  <si>
    <t>timber-door</t>
  </si>
  <si>
    <t>flat_uPVC_door</t>
  </si>
  <si>
    <t>flat_timber_door</t>
  </si>
  <si>
    <r>
      <rPr>
        <b/>
        <sz val="12"/>
        <color rgb="FF0070C0"/>
        <rFont val="Calibri (Body)"/>
      </rPr>
      <t>uPVC</t>
    </r>
    <r>
      <rPr>
        <sz val="12"/>
        <color theme="1"/>
        <rFont val="Calibri"/>
        <family val="2"/>
        <scheme val="minor"/>
      </rPr>
      <t xml:space="preserve"> doors/ 2100mm tall, 900mm wide/ external door and rear door, 1 door of each flat, 2 door of house, assumed the 50% upvc of a door entrance</t>
    </r>
  </si>
  <si>
    <t>others with no door entrance data, assume 1 door of each flat, 2 door of house,assume that with average situation, one door with half uPVC and half timber.</t>
  </si>
  <si>
    <t>flat_average_door</t>
  </si>
  <si>
    <t>glazing</t>
  </si>
  <si>
    <t>frame</t>
  </si>
  <si>
    <r>
      <rPr>
        <b/>
        <sz val="12"/>
        <color theme="4"/>
        <rFont val="Calibri (Body)"/>
      </rPr>
      <t>Glass</t>
    </r>
    <r>
      <rPr>
        <sz val="12"/>
        <color theme="1"/>
        <rFont val="Calibri"/>
        <family val="2"/>
        <scheme val="minor"/>
      </rPr>
      <t xml:space="preserve">/ single </t>
    </r>
    <r>
      <rPr>
        <sz val="12"/>
        <color theme="1"/>
        <rFont val="Calibri (Body)"/>
      </rPr>
      <t>glazing</t>
    </r>
    <r>
      <rPr>
        <sz val="12"/>
        <color theme="1"/>
        <rFont val="Calibri"/>
        <family val="2"/>
        <scheme val="minor"/>
      </rPr>
      <t>/ double glazing, size 1000mm* 1500mm/ flat 3 windows, house 5 windows/ 300mm for single</t>
    </r>
  </si>
  <si>
    <t>v = outside window size - inside size window size</t>
  </si>
  <si>
    <r>
      <rPr>
        <b/>
        <sz val="12"/>
        <color rgb="FF0070C0"/>
        <rFont val="Calibri (Body)"/>
      </rPr>
      <t>uPVC frame</t>
    </r>
    <r>
      <rPr>
        <sz val="12"/>
        <color theme="1"/>
        <rFont val="Calibri"/>
        <family val="2"/>
        <scheme val="minor"/>
      </rPr>
      <t>/ size 1000mm* 1000mm *  50mm / flat 3 windows, house 5 windows</t>
    </r>
  </si>
  <si>
    <r>
      <rPr>
        <b/>
        <sz val="12"/>
        <color rgb="FF0070C0"/>
        <rFont val="Calibri (Body)"/>
      </rPr>
      <t>timber frame</t>
    </r>
    <r>
      <rPr>
        <sz val="12"/>
        <color theme="1"/>
        <rFont val="Calibri"/>
        <family val="2"/>
        <scheme val="minor"/>
      </rPr>
      <t>/ size 1000mm* 1000mm *  50mm / house 3 windows, house 5 windows</t>
    </r>
  </si>
  <si>
    <t>flat_uPVC_frame</t>
  </si>
  <si>
    <t>house_uPVC_frame</t>
  </si>
  <si>
    <t>flat_single_glazing</t>
  </si>
  <si>
    <t>flat_double_glazing</t>
  </si>
  <si>
    <t>house_single_glazing</t>
  </si>
  <si>
    <t>house_double_glazing</t>
  </si>
  <si>
    <t>flat_timber_frame</t>
  </si>
  <si>
    <t>house_timber_frame</t>
  </si>
  <si>
    <t>house_uPVC_door</t>
  </si>
  <si>
    <t>house_timber_door</t>
  </si>
  <si>
    <t>house_average_door</t>
  </si>
  <si>
    <t>flat_average_frame</t>
  </si>
  <si>
    <t>house_average_frame</t>
  </si>
  <si>
    <t>door entrance</t>
  </si>
  <si>
    <t>note</t>
  </si>
  <si>
    <t>uPVC-window_frame</t>
  </si>
  <si>
    <t>timber-window_frame</t>
  </si>
  <si>
    <t>others with no window frame data, assume house 3 windows, house 5 windows,assume that with average situation uPVC and timber materials, assume half upva and half wood</t>
  </si>
  <si>
    <t>glass</t>
  </si>
  <si>
    <t>uPVC</t>
  </si>
  <si>
    <r>
      <rPr>
        <b/>
        <sz val="12"/>
        <color rgb="FF0070C0"/>
        <rFont val="Calibri (Body)"/>
      </rPr>
      <t>Timber</t>
    </r>
    <r>
      <rPr>
        <sz val="12"/>
        <color theme="1"/>
        <rFont val="Calibri"/>
        <family val="2"/>
        <scheme val="minor"/>
      </rPr>
      <t xml:space="preserve"> doors/ 2100mm tall, 900mm wide/ external door and rear door,  1 door of each flat, 2 door of house,assumed the 50% wood kg of floor is use for door entrance, assume wood be made from hardwood with a minimum density of 650kg/m3</t>
    </r>
  </si>
  <si>
    <r>
      <t xml:space="preserve">Quantites of ten common building marerials (kg), MI is the materials intensity of the construction materials assumed by centrenline method
</t>
    </r>
    <r>
      <rPr>
        <sz val="12"/>
        <color theme="1"/>
        <rFont val="Calibri"/>
        <family val="2"/>
        <scheme val="minor"/>
      </rPr>
      <t>(total quanity of each materials = construction materilas (material intensity* floor area) + window materials(glazing and frame) + door materials )</t>
    </r>
  </si>
  <si>
    <t>bungalow_1965-1980</t>
  </si>
  <si>
    <t>bungalow_post1980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</si>
</sst>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02124"/>
      <name val="Calibri"/>
      <family val="2"/>
      <scheme val="minor"/>
    </font>
    <font>
      <b/>
      <sz val="12"/>
      <color rgb="FF202124"/>
      <name val="Calibri"/>
      <family val="2"/>
      <scheme val="minor"/>
    </font>
    <font>
      <b/>
      <sz val="12"/>
      <color rgb="FF0070C0"/>
      <name val="Calibri (Body)"/>
    </font>
    <font>
      <sz val="12"/>
      <color rgb="FF0070C0"/>
      <name val="Calibri (Body)"/>
    </font>
    <font>
      <b/>
      <sz val="12"/>
      <color rgb="FF0070C0"/>
      <name val="Calibri"/>
      <family val="2"/>
      <scheme val="minor"/>
    </font>
    <font>
      <u/>
      <sz val="12"/>
      <color theme="10"/>
      <name val="Calibri"/>
      <family val="2"/>
      <scheme val="minor"/>
    </font>
    <font>
      <sz val="12"/>
      <color theme="1"/>
      <name val="Calibri (Body)"/>
    </font>
    <font>
      <b/>
      <sz val="12"/>
      <color theme="8" tint="-0.249977111117893"/>
      <name val="Calibri (Body)"/>
    </font>
    <font>
      <b/>
      <sz val="12"/>
      <color theme="1"/>
      <name val="Calibri (Body)"/>
    </font>
    <font>
      <b/>
      <sz val="12"/>
      <color theme="4"/>
      <name val="Calibri (Body)"/>
    </font>
    <font>
      <b/>
      <sz val="14"/>
      <color theme="1"/>
      <name val="Calibri"/>
      <family val="2"/>
      <scheme val="minor"/>
    </font>
    <font>
      <sz val="12"/>
      <color rgb="FF0070C0"/>
      <name val="Calibri"/>
      <family val="2"/>
      <scheme val="minor"/>
    </font>
    <font>
      <u/>
      <sz val="12"/>
      <color rgb="FFFF0000"/>
      <name val="Calibri"/>
      <family val="2"/>
      <scheme val="minor"/>
    </font>
    <font>
      <b/>
      <sz val="12"/>
      <color theme="0" tint="-0.34998626667073579"/>
      <name val="Calibri"/>
      <family val="2"/>
      <scheme val="minor"/>
    </font>
    <font>
      <b/>
      <sz val="12"/>
      <color theme="0" tint="-0.34998626667073579"/>
      <name val="Calibri (Body)"/>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C000"/>
        <bgColor indexed="64"/>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indexed="64"/>
      </bottom>
      <diagonal/>
    </border>
    <border>
      <start/>
      <end/>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6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applyAlignment="1">
      <alignment horizontal="left" vertical="center"/>
    </xf>
    <xf numFmtId="0" fontId="0" fillId="35" borderId="0" xfId="0" applyFill="1" applyAlignment="1">
      <alignment horizontal="left" vertical="center"/>
    </xf>
    <xf numFmtId="0" fontId="16" fillId="0" borderId="0" xfId="0" applyFont="1" applyAlignment="1">
      <alignment horizontal="left" vertical="center" wrapText="1"/>
    </xf>
    <xf numFmtId="0" fontId="16" fillId="34" borderId="0" xfId="0" applyFont="1" applyFill="1" applyAlignment="1">
      <alignment horizontal="left" vertical="center"/>
    </xf>
    <xf numFmtId="0" fontId="0" fillId="36" borderId="0" xfId="0" applyFill="1" applyAlignment="1">
      <alignment horizontal="left" vertical="center"/>
    </xf>
    <xf numFmtId="0" fontId="18" fillId="0" borderId="0" xfId="0" applyFont="1" applyAlignment="1">
      <alignment vertical="top" wrapText="1"/>
    </xf>
    <xf numFmtId="0" fontId="22" fillId="35" borderId="0" xfId="0" applyFont="1" applyFill="1" applyAlignment="1">
      <alignment horizontal="left" vertical="center"/>
    </xf>
    <xf numFmtId="0" fontId="23" fillId="34" borderId="0" xfId="42" applyFill="1" applyAlignment="1">
      <alignment horizontal="left" vertical="center"/>
    </xf>
    <xf numFmtId="0" fontId="26" fillId="0" borderId="0" xfId="0" applyFont="1" applyAlignment="1">
      <alignment horizontal="left" vertical="center"/>
    </xf>
    <xf numFmtId="0" fontId="0" fillId="0" borderId="0" xfId="0" applyAlignment="1">
      <alignment horizontal="left"/>
    </xf>
    <xf numFmtId="0" fontId="0" fillId="0" borderId="0" xfId="0" applyAlignment="1">
      <alignment vertical="center"/>
    </xf>
    <xf numFmtId="0" fontId="0" fillId="35" borderId="0" xfId="0" applyFill="1" applyAlignment="1">
      <alignment horizontal="left"/>
    </xf>
    <xf numFmtId="0" fontId="0" fillId="35" borderId="0" xfId="0" applyFill="1" applyAlignment="1">
      <alignment horizontal="left" vertical="center" wrapText="1"/>
    </xf>
    <xf numFmtId="0" fontId="16" fillId="33" borderId="0" xfId="0" applyFont="1" applyFill="1" applyAlignment="1">
      <alignment horizontal="left" vertical="center"/>
    </xf>
    <xf numFmtId="0" fontId="0" fillId="33" borderId="0" xfId="0" applyFill="1" applyAlignment="1">
      <alignment horizontal="left" vertical="center"/>
    </xf>
    <xf numFmtId="0" fontId="23" fillId="0" borderId="0" xfId="42" applyAlignment="1">
      <alignment horizontal="left" vertical="center"/>
    </xf>
    <xf numFmtId="2" fontId="0" fillId="0" borderId="0" xfId="0" applyNumberFormat="1" applyAlignment="1">
      <alignment horizontal="left" vertical="center"/>
    </xf>
    <xf numFmtId="0" fontId="23" fillId="0" borderId="0" xfId="42"/>
    <xf numFmtId="0" fontId="16" fillId="34" borderId="0" xfId="0" applyFont="1" applyFill="1" applyAlignment="1">
      <alignment horizontal="left" vertical="center" wrapText="1"/>
    </xf>
    <xf numFmtId="0" fontId="23" fillId="34" borderId="0" xfId="42" applyFill="1" applyAlignment="1">
      <alignment horizontal="left" vertical="center" wrapText="1"/>
    </xf>
    <xf numFmtId="0" fontId="16" fillId="33" borderId="0" xfId="0" applyFont="1" applyFill="1" applyAlignment="1">
      <alignment horizontal="left" vertical="center" wrapText="1"/>
    </xf>
    <xf numFmtId="2" fontId="0" fillId="0" borderId="0" xfId="0" applyNumberFormat="1" applyAlignment="1">
      <alignment horizontal="left"/>
    </xf>
    <xf numFmtId="0" fontId="0" fillId="41" borderId="0" xfId="0" applyFill="1" applyAlignment="1">
      <alignment horizontal="left" vertical="center" wrapText="1"/>
    </xf>
    <xf numFmtId="0" fontId="22" fillId="0" borderId="10" xfId="0" applyFon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28" fillId="0" borderId="0" xfId="0" applyFont="1"/>
    <xf numFmtId="0" fontId="16" fillId="0" borderId="0" xfId="0" applyFont="1" applyAlignment="1">
      <alignment horizontal="left"/>
    </xf>
    <xf numFmtId="0" fontId="0" fillId="0" borderId="0" xfId="0" applyAlignment="1">
      <alignment vertical="center" wrapText="1"/>
    </xf>
    <xf numFmtId="0" fontId="29" fillId="0" borderId="0" xfId="0" applyFont="1"/>
    <xf numFmtId="0" fontId="22" fillId="0" borderId="0" xfId="0" applyFont="1" applyAlignment="1">
      <alignment horizontal="left"/>
    </xf>
    <xf numFmtId="0" fontId="22" fillId="0" borderId="0" xfId="0" applyFont="1"/>
    <xf numFmtId="0" fontId="30" fillId="0" borderId="0" xfId="42" applyFont="1" applyBorder="1" applyAlignment="1">
      <alignment horizontal="left" vertical="center"/>
    </xf>
    <xf numFmtId="0" fontId="30" fillId="0" borderId="0" xfId="42" applyFont="1" applyBorder="1" applyAlignment="1">
      <alignment vertical="top"/>
    </xf>
    <xf numFmtId="0" fontId="14" fillId="0" borderId="0" xfId="0" applyFont="1"/>
    <xf numFmtId="0" fontId="30" fillId="0" borderId="0" xfId="42" applyFont="1" applyBorder="1"/>
    <xf numFmtId="0" fontId="14" fillId="0" borderId="0" xfId="0" applyFont="1" applyAlignment="1">
      <alignment vertical="top" wrapText="1"/>
    </xf>
    <xf numFmtId="0" fontId="0" fillId="41" borderId="0" xfId="0" applyFill="1" applyAlignment="1">
      <alignment horizontal="left" vertical="center"/>
    </xf>
    <xf numFmtId="0" fontId="31" fillId="0" borderId="0" xfId="0" applyFont="1" applyAlignment="1">
      <alignment horizontal="left" vertical="center"/>
    </xf>
    <xf numFmtId="0" fontId="0" fillId="39"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28" fillId="0" borderId="0" xfId="0" applyFont="1" applyAlignment="1">
      <alignment horizontal="left"/>
    </xf>
    <xf numFmtId="0" fontId="16" fillId="33" borderId="0" xfId="0" applyFont="1" applyFill="1" applyAlignment="1">
      <alignment horizontal="center" vertical="center"/>
    </xf>
    <xf numFmtId="0" fontId="0" fillId="40" borderId="0" xfId="0" applyFill="1" applyAlignment="1">
      <alignment horizontal="center" vertical="center"/>
    </xf>
    <xf numFmtId="0" fontId="31" fillId="0" borderId="0" xfId="0" applyFont="1" applyAlignment="1">
      <alignment horizontal="center" vertical="center"/>
    </xf>
    <xf numFmtId="0" fontId="0" fillId="41" borderId="11" xfId="0" applyFill="1" applyBorder="1" applyAlignment="1">
      <alignment horizontal="center"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25" fillId="35" borderId="0" xfId="0" applyFont="1" applyFill="1" applyAlignment="1">
      <alignment horizontal="left" vertical="center"/>
    </xf>
    <xf numFmtId="0" fontId="0" fillId="35" borderId="0" xfId="0" applyFill="1" applyAlignment="1">
      <alignment horizontal="left" vertical="center"/>
    </xf>
    <xf numFmtId="0" fontId="0" fillId="35" borderId="0" xfId="0" applyFill="1" applyAlignment="1">
      <alignment horizontal="center"/>
    </xf>
    <xf numFmtId="0" fontId="0" fillId="37" borderId="0" xfId="0" applyFill="1" applyAlignment="1">
      <alignment horizontal="left" vertical="top"/>
    </xf>
    <xf numFmtId="0" fontId="0" fillId="38" borderId="0" xfId="0" applyFill="1" applyAlignment="1">
      <alignment horizontal="center"/>
    </xf>
    <xf numFmtId="0" fontId="0" fillId="39" borderId="0" xfId="0" applyFill="1" applyAlignment="1">
      <alignment horizontal="center"/>
    </xf>
    <xf numFmtId="0" fontId="16" fillId="38" borderId="0" xfId="0" applyFont="1" applyFill="1" applyAlignment="1">
      <alignment horizontal="center" vertical="center" wrapText="1"/>
    </xf>
    <xf numFmtId="0" fontId="16" fillId="39" borderId="0" xfId="0" applyFont="1"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D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tyles" Target="styles.xml"/><Relationship Id="rId3" Type="http://purl.oclc.org/ooxml/officeDocument/relationships/worksheet" Target="worksheets/sheet3.xml"/><Relationship Id="rId21" Type="http://purl.oclc.org/ooxml/officeDocument/relationships/calcChain" Target="calcChain.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purl.oclc.org/ooxml/officeDocument/relationships/externalLink" Target="externalLinks/externalLink1.xml"/><Relationship Id="rId20" Type="http://purl.oclc.org/ooxml/officeDocument/relationships/sheetMetadata" Target="metadata.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externalLinks/_rels/externalLink1.xml.rels><?xml version="1.0" encoding="UTF-8" standalone="yes"?>
<Relationships xmlns="http://schemas.openxmlformats.org/package/2006/relationships"><Relationship Id="rId1" Type="http://purl.oclc.org/ooxml/officeDocument/relationships/externalLinkPath" Target="232homes_main_data.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Basic_information_step3_GasPred"/>
    </sheetNames>
    <sheetDataSet>
      <sheetData sheetId="0">
        <row r="1">
          <cell r="P1" t="str">
            <v>Property_Sub_Type</v>
          </cell>
          <cell r="Q1" t="str">
            <v>Built_Actual_Date</v>
          </cell>
          <cell r="U1" t="str">
            <v>door_entrance</v>
          </cell>
          <cell r="V1" t="str">
            <v>window_frame</v>
          </cell>
          <cell r="Z1" t="str">
            <v>glazing_type</v>
          </cell>
        </row>
        <row r="2">
          <cell r="A2">
            <v>1</v>
          </cell>
          <cell r="B2">
            <v>59</v>
          </cell>
          <cell r="P2" t="str">
            <v>Flat</v>
          </cell>
          <cell r="Q2">
            <v>2012</v>
          </cell>
          <cell r="U2" t="str">
            <v>timber</v>
          </cell>
          <cell r="V2" t="str">
            <v>wood</v>
          </cell>
          <cell r="Z2" t="str">
            <v>glazing - double glazed</v>
          </cell>
        </row>
        <row r="3">
          <cell r="A3">
            <v>4</v>
          </cell>
          <cell r="B3">
            <v>60</v>
          </cell>
          <cell r="P3" t="str">
            <v>Flat</v>
          </cell>
          <cell r="Q3">
            <v>2012</v>
          </cell>
          <cell r="U3" t="str">
            <v>timber</v>
          </cell>
          <cell r="V3" t="str">
            <v>wood</v>
          </cell>
          <cell r="Z3" t="str">
            <v>glazing - double glazed</v>
          </cell>
        </row>
        <row r="4">
          <cell r="A4">
            <v>7</v>
          </cell>
          <cell r="B4">
            <v>61</v>
          </cell>
          <cell r="P4" t="str">
            <v>Flat</v>
          </cell>
          <cell r="Q4">
            <v>2012</v>
          </cell>
          <cell r="U4" t="str">
            <v>timber</v>
          </cell>
          <cell r="V4" t="str">
            <v>wood</v>
          </cell>
          <cell r="Z4" t="str">
            <v>glazing - double glazed</v>
          </cell>
        </row>
        <row r="5">
          <cell r="A5">
            <v>11</v>
          </cell>
          <cell r="B5">
            <v>50</v>
          </cell>
          <cell r="P5" t="str">
            <v>Flat</v>
          </cell>
          <cell r="Q5">
            <v>2012</v>
          </cell>
          <cell r="U5" t="str">
            <v>timber</v>
          </cell>
          <cell r="V5" t="str">
            <v>wood</v>
          </cell>
          <cell r="Z5" t="str">
            <v>glazing - double glazed</v>
          </cell>
        </row>
        <row r="6">
          <cell r="A6">
            <v>14</v>
          </cell>
          <cell r="B6">
            <v>61</v>
          </cell>
          <cell r="P6" t="str">
            <v>Flat</v>
          </cell>
          <cell r="Q6">
            <v>2012</v>
          </cell>
          <cell r="U6" t="str">
            <v>timber</v>
          </cell>
          <cell r="V6" t="str">
            <v>wood</v>
          </cell>
          <cell r="Z6" t="str">
            <v>glazing - double glazed</v>
          </cell>
        </row>
        <row r="7">
          <cell r="A7">
            <v>15</v>
          </cell>
          <cell r="B7">
            <v>61</v>
          </cell>
          <cell r="P7" t="str">
            <v>Flat</v>
          </cell>
          <cell r="Q7">
            <v>2012</v>
          </cell>
          <cell r="U7" t="str">
            <v>timber</v>
          </cell>
          <cell r="V7" t="str">
            <v>wood</v>
          </cell>
          <cell r="Z7" t="str">
            <v>glazing - double glazed</v>
          </cell>
        </row>
        <row r="8">
          <cell r="A8">
            <v>17</v>
          </cell>
          <cell r="B8">
            <v>58</v>
          </cell>
          <cell r="P8" t="str">
            <v>Flat</v>
          </cell>
          <cell r="Q8">
            <v>2012</v>
          </cell>
          <cell r="U8" t="str">
            <v>timber</v>
          </cell>
          <cell r="V8" t="str">
            <v>wood</v>
          </cell>
          <cell r="Z8" t="str">
            <v>glazing - double glazed</v>
          </cell>
        </row>
        <row r="9">
          <cell r="A9">
            <v>35</v>
          </cell>
          <cell r="B9">
            <v>102</v>
          </cell>
          <cell r="P9" t="str">
            <v>House</v>
          </cell>
          <cell r="Q9">
            <v>1951</v>
          </cell>
          <cell r="U9" t="str">
            <v>upvc</v>
          </cell>
          <cell r="V9" t="str">
            <v>upvc</v>
          </cell>
          <cell r="Z9" t="str">
            <v>glazing - double glazed</v>
          </cell>
        </row>
        <row r="10">
          <cell r="A10">
            <v>50</v>
          </cell>
          <cell r="B10">
            <v>59</v>
          </cell>
          <cell r="P10" t="str">
            <v>Flat</v>
          </cell>
          <cell r="Q10">
            <v>1966</v>
          </cell>
          <cell r="U10" t="str">
            <v>timber</v>
          </cell>
          <cell r="V10" t="str">
            <v>upvc</v>
          </cell>
          <cell r="Z10" t="str">
            <v>glazing - single glazed</v>
          </cell>
        </row>
        <row r="11">
          <cell r="A11">
            <v>52</v>
          </cell>
          <cell r="B11">
            <v>61</v>
          </cell>
          <cell r="P11" t="str">
            <v>Flat</v>
          </cell>
          <cell r="Q11">
            <v>1966</v>
          </cell>
          <cell r="U11" t="str">
            <v>timber</v>
          </cell>
          <cell r="V11" t="str">
            <v>upvc</v>
          </cell>
          <cell r="Z11" t="str">
            <v>glazing - single glazed</v>
          </cell>
        </row>
        <row r="12">
          <cell r="A12">
            <v>55</v>
          </cell>
          <cell r="B12">
            <v>65</v>
          </cell>
          <cell r="P12" t="str">
            <v>Flat</v>
          </cell>
          <cell r="Q12">
            <v>1966</v>
          </cell>
          <cell r="U12" t="str">
            <v>timber</v>
          </cell>
          <cell r="V12" t="str">
            <v>upvc</v>
          </cell>
          <cell r="Z12" t="str">
            <v>glazing - single glazed</v>
          </cell>
        </row>
        <row r="13">
          <cell r="A13">
            <v>65</v>
          </cell>
          <cell r="B13">
            <v>57</v>
          </cell>
          <cell r="P13" t="str">
            <v>Flat</v>
          </cell>
          <cell r="Q13">
            <v>1966</v>
          </cell>
          <cell r="U13" t="str">
            <v>timber</v>
          </cell>
          <cell r="V13" t="str">
            <v>upvc</v>
          </cell>
          <cell r="Z13" t="str">
            <v>glazing - single glazed</v>
          </cell>
        </row>
        <row r="14">
          <cell r="A14">
            <v>66</v>
          </cell>
          <cell r="B14">
            <v>56</v>
          </cell>
          <cell r="P14" t="str">
            <v>Flat</v>
          </cell>
          <cell r="Q14">
            <v>1966</v>
          </cell>
          <cell r="U14" t="str">
            <v>timber</v>
          </cell>
          <cell r="V14" t="str">
            <v>upvc</v>
          </cell>
          <cell r="Z14" t="str">
            <v>glazing - single glazed</v>
          </cell>
        </row>
        <row r="15">
          <cell r="A15">
            <v>69</v>
          </cell>
          <cell r="B15">
            <v>53</v>
          </cell>
          <cell r="P15" t="str">
            <v>Flat</v>
          </cell>
          <cell r="Q15">
            <v>1984</v>
          </cell>
          <cell r="U15" t="str">
            <v>upvc</v>
          </cell>
          <cell r="V15" t="str">
            <v>upvc</v>
          </cell>
          <cell r="Z15" t="str">
            <v>glazing - single glazed</v>
          </cell>
        </row>
        <row r="16">
          <cell r="A16">
            <v>92</v>
          </cell>
          <cell r="B16">
            <v>75</v>
          </cell>
          <cell r="P16" t="str">
            <v>House</v>
          </cell>
          <cell r="Q16">
            <v>1954</v>
          </cell>
          <cell r="U16" t="str">
            <v>upvc</v>
          </cell>
          <cell r="V16" t="str">
            <v>upvc</v>
          </cell>
          <cell r="Z16" t="str">
            <v>glazing - double glazed</v>
          </cell>
        </row>
        <row r="17">
          <cell r="A17">
            <v>93</v>
          </cell>
          <cell r="B17">
            <v>76</v>
          </cell>
          <cell r="P17" t="str">
            <v>House</v>
          </cell>
          <cell r="Q17">
            <v>1954</v>
          </cell>
          <cell r="U17" t="str">
            <v>upvc</v>
          </cell>
          <cell r="V17" t="str">
            <v>upvc</v>
          </cell>
          <cell r="Z17" t="str">
            <v>glazing - double glazed</v>
          </cell>
        </row>
        <row r="18">
          <cell r="A18">
            <v>101</v>
          </cell>
          <cell r="B18">
            <v>120</v>
          </cell>
          <cell r="P18" t="str">
            <v>House</v>
          </cell>
          <cell r="Q18">
            <v>2012</v>
          </cell>
          <cell r="U18" t="str">
            <v>timber</v>
          </cell>
          <cell r="V18" t="str">
            <v>wood</v>
          </cell>
          <cell r="Z18" t="str">
            <v>glazing - double glazed</v>
          </cell>
        </row>
        <row r="19">
          <cell r="A19">
            <v>103</v>
          </cell>
          <cell r="B19">
            <v>120</v>
          </cell>
          <cell r="P19" t="str">
            <v>House</v>
          </cell>
          <cell r="Q19">
            <v>2012</v>
          </cell>
          <cell r="U19" t="str">
            <v>timber</v>
          </cell>
          <cell r="V19" t="str">
            <v>wood</v>
          </cell>
          <cell r="Z19" t="str">
            <v>glazing - double glazed</v>
          </cell>
        </row>
        <row r="20">
          <cell r="A20">
            <v>105</v>
          </cell>
          <cell r="B20">
            <v>114</v>
          </cell>
          <cell r="P20" t="str">
            <v>House</v>
          </cell>
          <cell r="Q20">
            <v>2012</v>
          </cell>
          <cell r="U20" t="str">
            <v>timber</v>
          </cell>
          <cell r="V20" t="str">
            <v>wood</v>
          </cell>
          <cell r="Z20" t="str">
            <v>glazing - double glazed</v>
          </cell>
        </row>
        <row r="21">
          <cell r="A21">
            <v>108</v>
          </cell>
          <cell r="B21">
            <v>58</v>
          </cell>
          <cell r="P21" t="str">
            <v>Flat</v>
          </cell>
          <cell r="Q21">
            <v>2013</v>
          </cell>
          <cell r="U21" t="str">
            <v>timber</v>
          </cell>
          <cell r="V21" t="str">
            <v>upvc</v>
          </cell>
          <cell r="Z21" t="str">
            <v>glazing - double glazed</v>
          </cell>
        </row>
        <row r="22">
          <cell r="A22">
            <v>109</v>
          </cell>
          <cell r="B22">
            <v>44</v>
          </cell>
          <cell r="P22" t="str">
            <v>Flat</v>
          </cell>
          <cell r="Q22">
            <v>2013</v>
          </cell>
          <cell r="U22" t="str">
            <v>timber</v>
          </cell>
          <cell r="V22" t="str">
            <v>wood</v>
          </cell>
          <cell r="Z22" t="str">
            <v>glazing - single glazed</v>
          </cell>
        </row>
        <row r="23">
          <cell r="A23">
            <v>111</v>
          </cell>
          <cell r="B23">
            <v>80</v>
          </cell>
          <cell r="P23" t="str">
            <v>Flat</v>
          </cell>
          <cell r="Q23">
            <v>2013</v>
          </cell>
          <cell r="U23" t="str">
            <v>timber</v>
          </cell>
          <cell r="V23" t="str">
            <v>upvc</v>
          </cell>
          <cell r="Z23" t="str">
            <v>glazing - single glazed</v>
          </cell>
        </row>
        <row r="24">
          <cell r="A24">
            <v>112</v>
          </cell>
          <cell r="B24">
            <v>56</v>
          </cell>
          <cell r="P24" t="str">
            <v>Flat</v>
          </cell>
          <cell r="Q24">
            <v>2013</v>
          </cell>
          <cell r="U24" t="str">
            <v>timber</v>
          </cell>
          <cell r="V24" t="str">
            <v>upvc</v>
          </cell>
          <cell r="Z24" t="str">
            <v>glazing - double glazed</v>
          </cell>
        </row>
        <row r="25">
          <cell r="A25">
            <v>114</v>
          </cell>
          <cell r="B25">
            <v>53</v>
          </cell>
          <cell r="P25" t="str">
            <v>Flat</v>
          </cell>
          <cell r="Q25">
            <v>2013</v>
          </cell>
          <cell r="U25" t="str">
            <v>timber</v>
          </cell>
          <cell r="V25" t="str">
            <v>wood</v>
          </cell>
          <cell r="Z25" t="str">
            <v>glazing - double glazed</v>
          </cell>
        </row>
        <row r="26">
          <cell r="A26">
            <v>118</v>
          </cell>
          <cell r="B26">
            <v>80</v>
          </cell>
          <cell r="P26" t="str">
            <v>Flat</v>
          </cell>
          <cell r="Q26">
            <v>2013</v>
          </cell>
          <cell r="U26" t="str">
            <v>timber</v>
          </cell>
          <cell r="V26" t="str">
            <v>upvc</v>
          </cell>
          <cell r="Z26" t="str">
            <v>glazing - single glazed</v>
          </cell>
        </row>
        <row r="27">
          <cell r="A27">
            <v>120</v>
          </cell>
          <cell r="B27">
            <v>44</v>
          </cell>
          <cell r="P27" t="str">
            <v>Flat</v>
          </cell>
          <cell r="Q27">
            <v>2013</v>
          </cell>
          <cell r="U27" t="str">
            <v>timber</v>
          </cell>
          <cell r="V27" t="str">
            <v>wood</v>
          </cell>
          <cell r="Z27" t="str">
            <v>glazing - single glazed</v>
          </cell>
        </row>
        <row r="28">
          <cell r="A28">
            <v>126</v>
          </cell>
          <cell r="B28">
            <v>65</v>
          </cell>
          <cell r="P28" t="str">
            <v>Flat</v>
          </cell>
          <cell r="Q28">
            <v>1951</v>
          </cell>
          <cell r="U28" t="str">
            <v>upvc</v>
          </cell>
          <cell r="V28" t="str">
            <v>upvc</v>
          </cell>
          <cell r="Z28" t="str">
            <v>glazing - single glazed</v>
          </cell>
        </row>
        <row r="29">
          <cell r="A29">
            <v>131</v>
          </cell>
          <cell r="B29">
            <v>63</v>
          </cell>
          <cell r="P29" t="str">
            <v>Flat</v>
          </cell>
          <cell r="Q29">
            <v>1951</v>
          </cell>
          <cell r="U29" t="str">
            <v>upvc</v>
          </cell>
          <cell r="V29" t="str">
            <v>upvc</v>
          </cell>
          <cell r="Z29" t="str">
            <v>glazing - single glazed</v>
          </cell>
        </row>
        <row r="30">
          <cell r="A30">
            <v>132</v>
          </cell>
          <cell r="B30">
            <v>59</v>
          </cell>
          <cell r="P30" t="str">
            <v>Flat</v>
          </cell>
          <cell r="Q30">
            <v>1951</v>
          </cell>
          <cell r="U30" t="str">
            <v>upvc</v>
          </cell>
          <cell r="V30" t="str">
            <v>upvc</v>
          </cell>
          <cell r="Z30" t="str">
            <v>glazing - single glazed</v>
          </cell>
        </row>
        <row r="31">
          <cell r="A31">
            <v>153</v>
          </cell>
          <cell r="B31">
            <v>87</v>
          </cell>
          <cell r="P31" t="str">
            <v>House</v>
          </cell>
          <cell r="Q31">
            <v>1951</v>
          </cell>
          <cell r="U31" t="str">
            <v>upvc</v>
          </cell>
          <cell r="V31" t="str">
            <v>upvc</v>
          </cell>
          <cell r="Z31" t="str">
            <v>glazing - single glazed</v>
          </cell>
        </row>
        <row r="32">
          <cell r="A32">
            <v>158</v>
          </cell>
          <cell r="B32">
            <v>65</v>
          </cell>
          <cell r="P32" t="str">
            <v>Flat</v>
          </cell>
          <cell r="Q32">
            <v>1950</v>
          </cell>
          <cell r="U32" t="str">
            <v>upvc</v>
          </cell>
          <cell r="V32" t="str">
            <v>upvc</v>
          </cell>
          <cell r="Z32" t="str">
            <v>glazing - single glazed</v>
          </cell>
        </row>
        <row r="33">
          <cell r="A33">
            <v>173</v>
          </cell>
          <cell r="B33">
            <v>53</v>
          </cell>
          <cell r="P33" t="str">
            <v>Flat</v>
          </cell>
          <cell r="Q33">
            <v>1963</v>
          </cell>
          <cell r="U33" t="str">
            <v>upvc</v>
          </cell>
          <cell r="V33" t="str">
            <v>upvc</v>
          </cell>
          <cell r="Z33" t="str">
            <v>glazing - single glazed</v>
          </cell>
        </row>
        <row r="34">
          <cell r="A34">
            <v>188</v>
          </cell>
          <cell r="B34">
            <v>53</v>
          </cell>
          <cell r="P34" t="str">
            <v>House</v>
          </cell>
          <cell r="Q34">
            <v>1954</v>
          </cell>
          <cell r="U34" t="str">
            <v>upvc</v>
          </cell>
          <cell r="V34" t="str">
            <v>upvc</v>
          </cell>
          <cell r="Z34" t="str">
            <v>glazing - double glazed</v>
          </cell>
        </row>
        <row r="35">
          <cell r="A35">
            <v>198</v>
          </cell>
          <cell r="B35">
            <v>78</v>
          </cell>
          <cell r="P35" t="str">
            <v>House</v>
          </cell>
          <cell r="Q35">
            <v>1957</v>
          </cell>
          <cell r="U35" t="str">
            <v>upvc</v>
          </cell>
          <cell r="V35" t="str">
            <v>upvc</v>
          </cell>
          <cell r="Z35" t="str">
            <v>glazing - single glazed</v>
          </cell>
        </row>
        <row r="36">
          <cell r="A36">
            <v>201</v>
          </cell>
          <cell r="B36">
            <v>78</v>
          </cell>
          <cell r="P36" t="str">
            <v>House</v>
          </cell>
          <cell r="Q36">
            <v>1957</v>
          </cell>
          <cell r="U36" t="str">
            <v>upvc</v>
          </cell>
          <cell r="V36" t="str">
            <v>upvc</v>
          </cell>
          <cell r="Z36" t="str">
            <v>glazing - double glazed</v>
          </cell>
        </row>
        <row r="37">
          <cell r="A37">
            <v>295</v>
          </cell>
          <cell r="B37">
            <v>101</v>
          </cell>
          <cell r="P37" t="str">
            <v>House</v>
          </cell>
          <cell r="Q37">
            <v>1962</v>
          </cell>
          <cell r="U37" t="str">
            <v>upvc</v>
          </cell>
          <cell r="V37" t="str">
            <v>upvc</v>
          </cell>
          <cell r="Z37" t="str">
            <v>glazing - double glazed</v>
          </cell>
        </row>
        <row r="38">
          <cell r="A38">
            <v>306</v>
          </cell>
          <cell r="B38">
            <v>46</v>
          </cell>
          <cell r="P38" t="str">
            <v>Flat</v>
          </cell>
          <cell r="Q38">
            <v>1962</v>
          </cell>
          <cell r="U38" t="str">
            <v>upvc</v>
          </cell>
          <cell r="V38" t="str">
            <v>upvc</v>
          </cell>
          <cell r="Z38" t="str">
            <v>glazing - single glazed</v>
          </cell>
        </row>
        <row r="39">
          <cell r="A39">
            <v>308</v>
          </cell>
          <cell r="B39">
            <v>55</v>
          </cell>
          <cell r="P39" t="str">
            <v>Flat</v>
          </cell>
          <cell r="Q39">
            <v>1962</v>
          </cell>
          <cell r="U39" t="str">
            <v>upvc</v>
          </cell>
          <cell r="V39" t="str">
            <v>upvc</v>
          </cell>
          <cell r="Z39" t="str">
            <v>glazing - double glazed</v>
          </cell>
        </row>
        <row r="40">
          <cell r="A40">
            <v>313</v>
          </cell>
          <cell r="B40">
            <v>55</v>
          </cell>
          <cell r="P40" t="str">
            <v>Flat</v>
          </cell>
          <cell r="Q40">
            <v>1958</v>
          </cell>
          <cell r="U40" t="str">
            <v>upvc</v>
          </cell>
          <cell r="V40" t="str">
            <v>upvc</v>
          </cell>
          <cell r="Z40" t="str">
            <v>glazing - single glazed</v>
          </cell>
        </row>
        <row r="41">
          <cell r="A41">
            <v>315</v>
          </cell>
          <cell r="B41">
            <v>74</v>
          </cell>
          <cell r="P41" t="str">
            <v>House</v>
          </cell>
          <cell r="Q41">
            <v>1963</v>
          </cell>
          <cell r="U41" t="str">
            <v>upvc</v>
          </cell>
          <cell r="V41" t="str">
            <v>upvc</v>
          </cell>
          <cell r="Z41" t="str">
            <v>glazing - single glazed</v>
          </cell>
        </row>
        <row r="42">
          <cell r="A42">
            <v>339</v>
          </cell>
          <cell r="B42">
            <v>85</v>
          </cell>
          <cell r="P42" t="str">
            <v>House</v>
          </cell>
          <cell r="Q42">
            <v>1959</v>
          </cell>
          <cell r="U42" t="str">
            <v>upvc</v>
          </cell>
          <cell r="V42" t="str">
            <v>upvc</v>
          </cell>
          <cell r="Z42" t="str">
            <v>glazing - single glazed</v>
          </cell>
        </row>
        <row r="43">
          <cell r="A43">
            <v>353</v>
          </cell>
          <cell r="B43">
            <v>89</v>
          </cell>
          <cell r="P43" t="str">
            <v>House</v>
          </cell>
          <cell r="Q43">
            <v>1957</v>
          </cell>
          <cell r="U43" t="str">
            <v>upvc</v>
          </cell>
          <cell r="V43" t="str">
            <v>upvc</v>
          </cell>
          <cell r="Z43" t="str">
            <v>glazing - single glazed</v>
          </cell>
        </row>
        <row r="44">
          <cell r="A44">
            <v>356</v>
          </cell>
          <cell r="B44">
            <v>97</v>
          </cell>
          <cell r="P44" t="str">
            <v>House</v>
          </cell>
          <cell r="Q44">
            <v>1957</v>
          </cell>
          <cell r="U44" t="str">
            <v>timber</v>
          </cell>
          <cell r="V44" t="str">
            <v>upvc</v>
          </cell>
          <cell r="Z44" t="str">
            <v>glazing - single glazed</v>
          </cell>
        </row>
        <row r="45">
          <cell r="A45">
            <v>392</v>
          </cell>
          <cell r="B45">
            <v>47</v>
          </cell>
          <cell r="P45" t="str">
            <v>Flat</v>
          </cell>
          <cell r="Q45">
            <v>1956</v>
          </cell>
          <cell r="U45" t="str">
            <v>upvc</v>
          </cell>
          <cell r="V45" t="str">
            <v>upvc</v>
          </cell>
          <cell r="Z45" t="str">
            <v>glazing - single glazed</v>
          </cell>
        </row>
        <row r="46">
          <cell r="A46">
            <v>395</v>
          </cell>
          <cell r="B46">
            <v>55</v>
          </cell>
          <cell r="P46" t="str">
            <v>Flat</v>
          </cell>
          <cell r="Q46">
            <v>1956</v>
          </cell>
          <cell r="U46" t="str">
            <v>upvc</v>
          </cell>
          <cell r="V46" t="str">
            <v>upvc</v>
          </cell>
          <cell r="Z46" t="str">
            <v>glazing - single glazed</v>
          </cell>
        </row>
        <row r="47">
          <cell r="A47">
            <v>398</v>
          </cell>
          <cell r="B47">
            <v>30</v>
          </cell>
          <cell r="P47" t="str">
            <v>Flat</v>
          </cell>
          <cell r="Q47">
            <v>1957</v>
          </cell>
          <cell r="U47" t="str">
            <v>upvc</v>
          </cell>
          <cell r="V47" t="str">
            <v>upvc</v>
          </cell>
          <cell r="Z47" t="str">
            <v>glazing - single glazed</v>
          </cell>
        </row>
        <row r="48">
          <cell r="A48">
            <v>400</v>
          </cell>
          <cell r="B48">
            <v>47</v>
          </cell>
          <cell r="P48" t="str">
            <v>Flat</v>
          </cell>
          <cell r="Q48">
            <v>1957</v>
          </cell>
          <cell r="U48" t="str">
            <v>upvc</v>
          </cell>
          <cell r="V48" t="str">
            <v>upvc</v>
          </cell>
          <cell r="Z48" t="str">
            <v>glazing - single glazed</v>
          </cell>
        </row>
        <row r="49">
          <cell r="A49">
            <v>403</v>
          </cell>
          <cell r="B49">
            <v>55</v>
          </cell>
          <cell r="P49" t="str">
            <v>Flat</v>
          </cell>
          <cell r="Q49">
            <v>1957</v>
          </cell>
          <cell r="U49" t="str">
            <v>upvc</v>
          </cell>
          <cell r="V49" t="str">
            <v>upvc</v>
          </cell>
          <cell r="Z49" t="str">
            <v>glazing - single glazed</v>
          </cell>
        </row>
        <row r="50">
          <cell r="A50">
            <v>404</v>
          </cell>
          <cell r="B50">
            <v>38</v>
          </cell>
          <cell r="P50" t="str">
            <v>Flat</v>
          </cell>
          <cell r="Q50">
            <v>1957</v>
          </cell>
          <cell r="U50" t="str">
            <v>upvc</v>
          </cell>
          <cell r="V50" t="str">
            <v>upvc</v>
          </cell>
          <cell r="Z50" t="str">
            <v>glazing - single glazed</v>
          </cell>
        </row>
        <row r="51">
          <cell r="A51">
            <v>406</v>
          </cell>
          <cell r="B51">
            <v>46</v>
          </cell>
          <cell r="P51" t="str">
            <v>Flat</v>
          </cell>
          <cell r="Q51">
            <v>1957</v>
          </cell>
          <cell r="U51" t="str">
            <v>upvc</v>
          </cell>
          <cell r="V51" t="str">
            <v>upvc</v>
          </cell>
          <cell r="Z51" t="str">
            <v>glazing - single glazed</v>
          </cell>
        </row>
        <row r="52">
          <cell r="A52">
            <v>409</v>
          </cell>
          <cell r="B52">
            <v>78</v>
          </cell>
          <cell r="P52" t="str">
            <v>House</v>
          </cell>
          <cell r="Q52">
            <v>1969</v>
          </cell>
          <cell r="U52" t="str">
            <v>upvc</v>
          </cell>
          <cell r="V52" t="str">
            <v>upvc</v>
          </cell>
          <cell r="Z52" t="str">
            <v>glazing - single glazed</v>
          </cell>
        </row>
        <row r="53">
          <cell r="A53">
            <v>412</v>
          </cell>
          <cell r="B53">
            <v>99</v>
          </cell>
          <cell r="P53" t="str">
            <v>House</v>
          </cell>
          <cell r="Q53">
            <v>1970</v>
          </cell>
          <cell r="U53" t="str">
            <v>upvc</v>
          </cell>
          <cell r="V53" t="str">
            <v>upvc</v>
          </cell>
          <cell r="Z53" t="str">
            <v>glazing - double glazed</v>
          </cell>
        </row>
        <row r="54">
          <cell r="A54">
            <v>422</v>
          </cell>
          <cell r="B54">
            <v>47</v>
          </cell>
          <cell r="P54" t="str">
            <v>House</v>
          </cell>
          <cell r="Q54">
            <v>1970</v>
          </cell>
          <cell r="U54" t="str">
            <v>upvc</v>
          </cell>
          <cell r="V54" t="str">
            <v>upvc</v>
          </cell>
          <cell r="Z54" t="str">
            <v>glazing - single glazed</v>
          </cell>
        </row>
        <row r="55">
          <cell r="A55">
            <v>452</v>
          </cell>
          <cell r="B55">
            <v>94</v>
          </cell>
          <cell r="P55" t="str">
            <v>House</v>
          </cell>
          <cell r="Q55">
            <v>1950</v>
          </cell>
          <cell r="U55" t="str">
            <v>upvc</v>
          </cell>
          <cell r="V55" t="str">
            <v>upvc</v>
          </cell>
          <cell r="Z55" t="str">
            <v>glazing - single glazed</v>
          </cell>
        </row>
        <row r="56">
          <cell r="A56">
            <v>455</v>
          </cell>
          <cell r="B56">
            <v>66</v>
          </cell>
          <cell r="P56" t="str">
            <v>Flat</v>
          </cell>
          <cell r="Q56">
            <v>1950</v>
          </cell>
          <cell r="U56" t="str">
            <v>upvc</v>
          </cell>
          <cell r="V56" t="str">
            <v>upvc</v>
          </cell>
          <cell r="Z56" t="str">
            <v>glazing - single glazed</v>
          </cell>
        </row>
        <row r="57">
          <cell r="A57">
            <v>459</v>
          </cell>
          <cell r="B57">
            <v>57</v>
          </cell>
          <cell r="P57" t="str">
            <v>Flat</v>
          </cell>
          <cell r="Q57">
            <v>1950</v>
          </cell>
          <cell r="U57" t="str">
            <v>upvc</v>
          </cell>
          <cell r="V57" t="str">
            <v>upvc</v>
          </cell>
          <cell r="Z57" t="str">
            <v>glazing - double glazed</v>
          </cell>
        </row>
        <row r="58">
          <cell r="A58">
            <v>463</v>
          </cell>
          <cell r="B58">
            <v>67</v>
          </cell>
          <cell r="P58" t="str">
            <v>Flat</v>
          </cell>
          <cell r="Q58">
            <v>1950</v>
          </cell>
          <cell r="U58" t="str">
            <v>upvc</v>
          </cell>
          <cell r="V58" t="str">
            <v>upvc</v>
          </cell>
          <cell r="Z58" t="str">
            <v>glazing - single glazed</v>
          </cell>
        </row>
        <row r="59">
          <cell r="A59">
            <v>482</v>
          </cell>
          <cell r="B59">
            <v>84</v>
          </cell>
          <cell r="P59" t="str">
            <v>House</v>
          </cell>
          <cell r="Q59">
            <v>1951</v>
          </cell>
          <cell r="U59" t="str">
            <v>upvc</v>
          </cell>
          <cell r="V59" t="str">
            <v>upvc</v>
          </cell>
          <cell r="Z59" t="str">
            <v>glazing - single glazed</v>
          </cell>
        </row>
        <row r="60">
          <cell r="A60">
            <v>504</v>
          </cell>
          <cell r="B60">
            <v>85</v>
          </cell>
          <cell r="P60" t="str">
            <v>Bungalow</v>
          </cell>
          <cell r="Q60">
            <v>2016</v>
          </cell>
          <cell r="U60" t="str">
            <v>timber</v>
          </cell>
          <cell r="V60" t="str">
            <v>upvc</v>
          </cell>
          <cell r="Z60" t="str">
            <v>glazing - single glazed</v>
          </cell>
        </row>
        <row r="61">
          <cell r="A61">
            <v>512</v>
          </cell>
          <cell r="B61">
            <v>88</v>
          </cell>
          <cell r="P61" t="str">
            <v>House</v>
          </cell>
          <cell r="Q61">
            <v>2016</v>
          </cell>
          <cell r="U61" t="str">
            <v>upvc</v>
          </cell>
          <cell r="V61" t="str">
            <v>upvc</v>
          </cell>
          <cell r="Z61" t="str">
            <v>glazing - single glazed</v>
          </cell>
        </row>
        <row r="62">
          <cell r="A62">
            <v>523</v>
          </cell>
          <cell r="B62">
            <v>82</v>
          </cell>
          <cell r="P62" t="str">
            <v>House</v>
          </cell>
          <cell r="Q62">
            <v>2016</v>
          </cell>
          <cell r="U62" t="str">
            <v>upvc</v>
          </cell>
          <cell r="V62" t="str">
            <v>upvc</v>
          </cell>
          <cell r="Z62" t="str">
            <v>glazing - single glazed</v>
          </cell>
        </row>
        <row r="63">
          <cell r="A63">
            <v>525</v>
          </cell>
          <cell r="B63">
            <v>93</v>
          </cell>
          <cell r="P63" t="str">
            <v>House</v>
          </cell>
          <cell r="Q63">
            <v>2016</v>
          </cell>
          <cell r="U63" t="str">
            <v>upvc</v>
          </cell>
          <cell r="V63" t="str">
            <v>upvc</v>
          </cell>
          <cell r="Z63" t="str">
            <v>glazing - double glazed</v>
          </cell>
        </row>
        <row r="64">
          <cell r="A64">
            <v>535</v>
          </cell>
          <cell r="B64">
            <v>110</v>
          </cell>
          <cell r="P64" t="str">
            <v>House</v>
          </cell>
          <cell r="Q64">
            <v>1929</v>
          </cell>
          <cell r="U64" t="str">
            <v>upvc</v>
          </cell>
          <cell r="V64" t="str">
            <v>upvc</v>
          </cell>
          <cell r="Z64" t="str">
            <v>glazing - double glazed</v>
          </cell>
        </row>
        <row r="65">
          <cell r="A65">
            <v>536</v>
          </cell>
          <cell r="B65">
            <v>99</v>
          </cell>
          <cell r="P65" t="str">
            <v>House</v>
          </cell>
          <cell r="Q65">
            <v>1929</v>
          </cell>
          <cell r="U65" t="str">
            <v>upvc</v>
          </cell>
          <cell r="V65" t="str">
            <v>upvc</v>
          </cell>
          <cell r="Z65" t="str">
            <v>glazing - double glazed</v>
          </cell>
        </row>
        <row r="66">
          <cell r="A66">
            <v>537</v>
          </cell>
          <cell r="B66">
            <v>88</v>
          </cell>
          <cell r="P66" t="str">
            <v>House</v>
          </cell>
          <cell r="Q66">
            <v>1929</v>
          </cell>
          <cell r="U66" t="str">
            <v>upvc</v>
          </cell>
          <cell r="V66" t="str">
            <v>upvc</v>
          </cell>
          <cell r="Z66" t="str">
            <v>glazing - double glazed</v>
          </cell>
        </row>
        <row r="67">
          <cell r="A67">
            <v>538</v>
          </cell>
          <cell r="B67">
            <v>99</v>
          </cell>
          <cell r="P67" t="str">
            <v>House</v>
          </cell>
          <cell r="Q67">
            <v>1929</v>
          </cell>
          <cell r="U67" t="str">
            <v>upvc</v>
          </cell>
          <cell r="V67" t="str">
            <v>upvc</v>
          </cell>
          <cell r="Z67" t="str">
            <v>glazing - double glazed</v>
          </cell>
        </row>
        <row r="68">
          <cell r="A68">
            <v>540</v>
          </cell>
          <cell r="B68">
            <v>90</v>
          </cell>
          <cell r="P68" t="str">
            <v>House</v>
          </cell>
          <cell r="Q68">
            <v>1929</v>
          </cell>
          <cell r="U68" t="str">
            <v>upvc</v>
          </cell>
          <cell r="V68" t="str">
            <v>upvc</v>
          </cell>
          <cell r="Z68" t="str">
            <v>glazing - double glazed</v>
          </cell>
        </row>
        <row r="69">
          <cell r="A69">
            <v>543</v>
          </cell>
          <cell r="B69">
            <v>99</v>
          </cell>
          <cell r="P69" t="str">
            <v>House</v>
          </cell>
          <cell r="Q69">
            <v>1929</v>
          </cell>
          <cell r="U69" t="str">
            <v>upvc</v>
          </cell>
          <cell r="V69" t="str">
            <v>upvc</v>
          </cell>
          <cell r="Z69" t="str">
            <v>glazing - double glazed</v>
          </cell>
        </row>
        <row r="70">
          <cell r="A70">
            <v>544</v>
          </cell>
          <cell r="B70">
            <v>79</v>
          </cell>
          <cell r="P70" t="str">
            <v>House</v>
          </cell>
          <cell r="Q70">
            <v>1929</v>
          </cell>
          <cell r="U70" t="str">
            <v>upvc</v>
          </cell>
          <cell r="V70" t="str">
            <v>upvc</v>
          </cell>
          <cell r="Z70" t="str">
            <v>glazing - single glazed</v>
          </cell>
        </row>
        <row r="71">
          <cell r="A71">
            <v>545</v>
          </cell>
          <cell r="B71">
            <v>72</v>
          </cell>
          <cell r="P71" t="str">
            <v>House</v>
          </cell>
          <cell r="Q71">
            <v>1929</v>
          </cell>
          <cell r="U71" t="str">
            <v>upvc</v>
          </cell>
          <cell r="V71" t="str">
            <v>upvc</v>
          </cell>
          <cell r="Z71" t="str">
            <v>glazing - single glazed</v>
          </cell>
        </row>
        <row r="72">
          <cell r="A72">
            <v>548</v>
          </cell>
          <cell r="B72">
            <v>67</v>
          </cell>
          <cell r="P72" t="str">
            <v>House</v>
          </cell>
          <cell r="Q72">
            <v>1929</v>
          </cell>
          <cell r="U72" t="str">
            <v>upvc</v>
          </cell>
          <cell r="V72" t="str">
            <v>upvc</v>
          </cell>
          <cell r="Z72" t="str">
            <v>glazing - double glazed</v>
          </cell>
        </row>
        <row r="73">
          <cell r="A73">
            <v>553</v>
          </cell>
          <cell r="B73">
            <v>75</v>
          </cell>
          <cell r="P73" t="str">
            <v>House</v>
          </cell>
          <cell r="Q73">
            <v>1929</v>
          </cell>
          <cell r="U73" t="str">
            <v>timber</v>
          </cell>
          <cell r="V73" t="str">
            <v>upvc</v>
          </cell>
          <cell r="Z73" t="str">
            <v>glazing - double glazed</v>
          </cell>
        </row>
        <row r="74">
          <cell r="A74">
            <v>559</v>
          </cell>
          <cell r="B74">
            <v>99</v>
          </cell>
          <cell r="P74" t="str">
            <v>House</v>
          </cell>
          <cell r="Q74">
            <v>1929</v>
          </cell>
          <cell r="U74" t="str">
            <v>upvc</v>
          </cell>
          <cell r="V74" t="str">
            <v>upvc</v>
          </cell>
          <cell r="Z74" t="str">
            <v>glazing - double glazed</v>
          </cell>
        </row>
        <row r="75">
          <cell r="A75">
            <v>570</v>
          </cell>
          <cell r="B75">
            <v>79</v>
          </cell>
          <cell r="P75" t="str">
            <v>Flat</v>
          </cell>
          <cell r="Q75">
            <v>2014</v>
          </cell>
          <cell r="U75" t="str">
            <v>timber</v>
          </cell>
          <cell r="V75" t="str">
            <v>upvc</v>
          </cell>
          <cell r="Z75" t="str">
            <v>glazing - single glazed</v>
          </cell>
        </row>
        <row r="76">
          <cell r="A76">
            <v>574</v>
          </cell>
          <cell r="B76">
            <v>101</v>
          </cell>
          <cell r="P76" t="str">
            <v>House</v>
          </cell>
          <cell r="Q76">
            <v>2012</v>
          </cell>
          <cell r="U76" t="str">
            <v>upvc</v>
          </cell>
          <cell r="V76" t="str">
            <v>upvc</v>
          </cell>
          <cell r="Z76" t="str">
            <v>glazing - single glazed</v>
          </cell>
        </row>
        <row r="77">
          <cell r="A77">
            <v>610</v>
          </cell>
          <cell r="B77">
            <v>74</v>
          </cell>
          <cell r="P77" t="str">
            <v>Bungalow</v>
          </cell>
          <cell r="Q77">
            <v>1952</v>
          </cell>
          <cell r="U77" t="str">
            <v>upvc</v>
          </cell>
          <cell r="V77" t="str">
            <v>upvc</v>
          </cell>
          <cell r="Z77" t="str">
            <v>glazing - single glazed</v>
          </cell>
        </row>
        <row r="78">
          <cell r="A78">
            <v>616</v>
          </cell>
          <cell r="B78">
            <v>62</v>
          </cell>
          <cell r="P78" t="str">
            <v>Bungalow</v>
          </cell>
          <cell r="Q78">
            <v>1953</v>
          </cell>
          <cell r="U78" t="str">
            <v>upvc</v>
          </cell>
          <cell r="V78" t="str">
            <v>upvc</v>
          </cell>
          <cell r="Z78" t="str">
            <v>glazing - double glazed</v>
          </cell>
        </row>
        <row r="79">
          <cell r="A79">
            <v>617</v>
          </cell>
          <cell r="B79">
            <v>85</v>
          </cell>
          <cell r="P79" t="str">
            <v>Bungalow</v>
          </cell>
          <cell r="Q79">
            <v>1953</v>
          </cell>
          <cell r="U79" t="str">
            <v>upvc</v>
          </cell>
          <cell r="V79" t="str">
            <v>upvc</v>
          </cell>
          <cell r="Z79" t="str">
            <v>glazing - double glazed</v>
          </cell>
        </row>
        <row r="80">
          <cell r="A80">
            <v>621</v>
          </cell>
          <cell r="B80">
            <v>61</v>
          </cell>
          <cell r="P80" t="str">
            <v>Bungalow</v>
          </cell>
          <cell r="Q80">
            <v>1953</v>
          </cell>
          <cell r="U80" t="str">
            <v>upvc</v>
          </cell>
          <cell r="V80" t="str">
            <v>upvc</v>
          </cell>
          <cell r="Z80" t="str">
            <v>glazing - single glazed</v>
          </cell>
        </row>
        <row r="81">
          <cell r="A81">
            <v>626</v>
          </cell>
          <cell r="B81">
            <v>59</v>
          </cell>
          <cell r="P81" t="str">
            <v>Bungalow</v>
          </cell>
          <cell r="Q81">
            <v>1953</v>
          </cell>
          <cell r="U81" t="str">
            <v>upvc</v>
          </cell>
          <cell r="V81" t="str">
            <v>upvc</v>
          </cell>
          <cell r="Z81" t="str">
            <v>glazing - double glazed</v>
          </cell>
        </row>
        <row r="82">
          <cell r="A82">
            <v>628</v>
          </cell>
          <cell r="B82">
            <v>63</v>
          </cell>
          <cell r="P82" t="str">
            <v>Bungalow</v>
          </cell>
          <cell r="Q82">
            <v>1953</v>
          </cell>
          <cell r="U82" t="str">
            <v>upvc</v>
          </cell>
          <cell r="V82" t="str">
            <v>upvc</v>
          </cell>
          <cell r="Z82" t="str">
            <v>glazing - double glazed</v>
          </cell>
        </row>
        <row r="83">
          <cell r="A83">
            <v>630</v>
          </cell>
          <cell r="B83">
            <v>65</v>
          </cell>
          <cell r="P83" t="str">
            <v>Bungalow</v>
          </cell>
          <cell r="Q83">
            <v>1953</v>
          </cell>
          <cell r="U83" t="str">
            <v>upvc</v>
          </cell>
          <cell r="V83" t="str">
            <v>upvc</v>
          </cell>
          <cell r="Z83" t="str">
            <v>glazing - single glazed</v>
          </cell>
        </row>
        <row r="84">
          <cell r="A84">
            <v>648</v>
          </cell>
          <cell r="B84">
            <v>43</v>
          </cell>
          <cell r="P84" t="str">
            <v>Flat</v>
          </cell>
          <cell r="Q84">
            <v>2015</v>
          </cell>
          <cell r="U84" t="str">
            <v>timber</v>
          </cell>
          <cell r="V84" t="str">
            <v>wood</v>
          </cell>
          <cell r="Z84" t="str">
            <v>glazing - single glazed</v>
          </cell>
        </row>
        <row r="85">
          <cell r="A85">
            <v>649</v>
          </cell>
          <cell r="B85">
            <v>49</v>
          </cell>
          <cell r="P85" t="str">
            <v>Flat</v>
          </cell>
          <cell r="Q85">
            <v>2015</v>
          </cell>
          <cell r="U85" t="str">
            <v>timber</v>
          </cell>
          <cell r="V85" t="str">
            <v>wood</v>
          </cell>
          <cell r="Z85" t="str">
            <v>glazing - single glazed</v>
          </cell>
        </row>
        <row r="86">
          <cell r="A86">
            <v>654</v>
          </cell>
          <cell r="B86">
            <v>47</v>
          </cell>
          <cell r="P86" t="str">
            <v>Flat</v>
          </cell>
          <cell r="Q86">
            <v>1964</v>
          </cell>
          <cell r="U86" t="str">
            <v>upvc</v>
          </cell>
          <cell r="V86" t="str">
            <v>upvc</v>
          </cell>
          <cell r="Z86" t="str">
            <v>glazing - double glazed</v>
          </cell>
        </row>
        <row r="87">
          <cell r="A87">
            <v>659</v>
          </cell>
          <cell r="B87">
            <v>79</v>
          </cell>
          <cell r="P87" t="str">
            <v>House</v>
          </cell>
          <cell r="Q87">
            <v>1964</v>
          </cell>
          <cell r="U87" t="str">
            <v>upvc</v>
          </cell>
          <cell r="V87" t="str">
            <v>upvc</v>
          </cell>
          <cell r="Z87" t="str">
            <v>glazing - single glazed</v>
          </cell>
        </row>
        <row r="88">
          <cell r="A88">
            <v>665</v>
          </cell>
          <cell r="B88">
            <v>81</v>
          </cell>
          <cell r="P88" t="str">
            <v>House</v>
          </cell>
          <cell r="Q88">
            <v>1964</v>
          </cell>
          <cell r="U88" t="str">
            <v>upvc</v>
          </cell>
          <cell r="V88" t="str">
            <v>upvc</v>
          </cell>
          <cell r="Z88" t="str">
            <v>glazing - double glazed</v>
          </cell>
        </row>
        <row r="89">
          <cell r="A89">
            <v>666</v>
          </cell>
          <cell r="B89">
            <v>81</v>
          </cell>
          <cell r="P89" t="str">
            <v>House</v>
          </cell>
          <cell r="Q89">
            <v>1964</v>
          </cell>
          <cell r="U89" t="str">
            <v>upvc</v>
          </cell>
          <cell r="V89" t="str">
            <v>upvc</v>
          </cell>
          <cell r="Z89" t="str">
            <v>glazing - double glazed</v>
          </cell>
        </row>
        <row r="90">
          <cell r="A90">
            <v>667</v>
          </cell>
          <cell r="B90">
            <v>81</v>
          </cell>
          <cell r="P90" t="str">
            <v>House</v>
          </cell>
          <cell r="Q90">
            <v>1964</v>
          </cell>
          <cell r="U90" t="str">
            <v>upvc</v>
          </cell>
          <cell r="V90" t="str">
            <v>upvc</v>
          </cell>
          <cell r="Z90" t="str">
            <v>glazing - double glazed</v>
          </cell>
        </row>
        <row r="91">
          <cell r="A91">
            <v>668</v>
          </cell>
          <cell r="B91">
            <v>81</v>
          </cell>
          <cell r="P91" t="str">
            <v>House</v>
          </cell>
          <cell r="Q91">
            <v>1964</v>
          </cell>
          <cell r="U91" t="str">
            <v>upvc</v>
          </cell>
          <cell r="V91" t="str">
            <v>upvc</v>
          </cell>
          <cell r="Z91" t="str">
            <v>glazing - double glazed</v>
          </cell>
        </row>
        <row r="92">
          <cell r="A92">
            <v>674</v>
          </cell>
          <cell r="B92">
            <v>99</v>
          </cell>
          <cell r="P92" t="str">
            <v>House</v>
          </cell>
          <cell r="Q92">
            <v>1964</v>
          </cell>
          <cell r="U92" t="str">
            <v>upvc</v>
          </cell>
          <cell r="V92" t="str">
            <v>upvc</v>
          </cell>
          <cell r="Z92" t="str">
            <v>glazing - double glazed</v>
          </cell>
        </row>
        <row r="93">
          <cell r="A93">
            <v>682</v>
          </cell>
          <cell r="B93">
            <v>60</v>
          </cell>
          <cell r="P93" t="str">
            <v>Bungalow</v>
          </cell>
          <cell r="Q93">
            <v>1954</v>
          </cell>
          <cell r="U93" t="str">
            <v>upvc</v>
          </cell>
          <cell r="V93" t="str">
            <v>upvc</v>
          </cell>
          <cell r="Z93" t="str">
            <v>glazing - single glazed</v>
          </cell>
        </row>
        <row r="94">
          <cell r="A94">
            <v>683</v>
          </cell>
          <cell r="B94">
            <v>69</v>
          </cell>
          <cell r="P94" t="str">
            <v>Bungalow</v>
          </cell>
          <cell r="Q94">
            <v>1953</v>
          </cell>
          <cell r="U94" t="str">
            <v>upvc</v>
          </cell>
          <cell r="V94" t="str">
            <v>upvc</v>
          </cell>
          <cell r="Z94" t="str">
            <v>glazing - double glazed</v>
          </cell>
        </row>
        <row r="95">
          <cell r="A95">
            <v>689</v>
          </cell>
          <cell r="B95">
            <v>81</v>
          </cell>
          <cell r="P95" t="str">
            <v>Bungalow</v>
          </cell>
          <cell r="Q95">
            <v>1953</v>
          </cell>
          <cell r="U95" t="str">
            <v>upvc</v>
          </cell>
          <cell r="V95" t="str">
            <v>upvc</v>
          </cell>
          <cell r="Z95" t="str">
            <v>glazing - double glazed</v>
          </cell>
        </row>
        <row r="96">
          <cell r="A96">
            <v>711</v>
          </cell>
          <cell r="B96">
            <v>59</v>
          </cell>
          <cell r="P96" t="str">
            <v>Bungalow</v>
          </cell>
          <cell r="Q96">
            <v>1954</v>
          </cell>
          <cell r="U96" t="str">
            <v>upvc</v>
          </cell>
          <cell r="V96" t="str">
            <v>upvc</v>
          </cell>
          <cell r="Z96" t="str">
            <v>glazing - double glazed</v>
          </cell>
        </row>
        <row r="97">
          <cell r="A97">
            <v>718</v>
          </cell>
          <cell r="B97">
            <v>60</v>
          </cell>
          <cell r="P97" t="str">
            <v>Bungalow</v>
          </cell>
          <cell r="Q97">
            <v>1954</v>
          </cell>
          <cell r="U97" t="str">
            <v>upvc</v>
          </cell>
          <cell r="V97" t="str">
            <v>upvc</v>
          </cell>
          <cell r="Z97" t="str">
            <v>glazing - double glazed</v>
          </cell>
        </row>
        <row r="98">
          <cell r="A98">
            <v>719</v>
          </cell>
          <cell r="B98">
            <v>60</v>
          </cell>
          <cell r="P98" t="str">
            <v>Bungalow</v>
          </cell>
          <cell r="Q98">
            <v>1954</v>
          </cell>
          <cell r="U98" t="str">
            <v>upvc</v>
          </cell>
          <cell r="V98" t="str">
            <v>upvc</v>
          </cell>
          <cell r="Z98" t="str">
            <v>glazing - double glazed</v>
          </cell>
        </row>
        <row r="99">
          <cell r="A99">
            <v>720</v>
          </cell>
          <cell r="B99">
            <v>69</v>
          </cell>
          <cell r="P99" t="str">
            <v>Bungalow</v>
          </cell>
          <cell r="Q99">
            <v>1954</v>
          </cell>
          <cell r="U99" t="str">
            <v>upvc</v>
          </cell>
          <cell r="V99" t="str">
            <v>upvc</v>
          </cell>
          <cell r="Z99" t="str">
            <v>glazing - double glazed</v>
          </cell>
        </row>
        <row r="100">
          <cell r="A100">
            <v>722</v>
          </cell>
          <cell r="B100">
            <v>61</v>
          </cell>
          <cell r="P100" t="str">
            <v>Bungalow</v>
          </cell>
          <cell r="Q100">
            <v>1954</v>
          </cell>
          <cell r="U100" t="str">
            <v>upvc</v>
          </cell>
          <cell r="V100" t="str">
            <v>upvc</v>
          </cell>
          <cell r="Z100" t="str">
            <v>glazing - double glazed</v>
          </cell>
        </row>
        <row r="101">
          <cell r="A101">
            <v>723</v>
          </cell>
          <cell r="B101">
            <v>60</v>
          </cell>
          <cell r="P101" t="str">
            <v>Bungalow</v>
          </cell>
          <cell r="Q101">
            <v>1954</v>
          </cell>
          <cell r="U101" t="str">
            <v>upvc</v>
          </cell>
          <cell r="V101" t="str">
            <v>upvc</v>
          </cell>
          <cell r="Z101" t="str">
            <v>glazing - double glazed</v>
          </cell>
        </row>
        <row r="102">
          <cell r="A102">
            <v>725</v>
          </cell>
          <cell r="B102">
            <v>63</v>
          </cell>
          <cell r="P102" t="str">
            <v>Bungalow</v>
          </cell>
          <cell r="Q102">
            <v>1954</v>
          </cell>
          <cell r="U102" t="str">
            <v>upvc</v>
          </cell>
          <cell r="V102" t="str">
            <v>upvc</v>
          </cell>
          <cell r="Z102" t="str">
            <v>glazing - single glazed</v>
          </cell>
        </row>
        <row r="103">
          <cell r="A103">
            <v>745</v>
          </cell>
          <cell r="B103">
            <v>47</v>
          </cell>
          <cell r="P103" t="str">
            <v>Flat</v>
          </cell>
          <cell r="Q103">
            <v>1950</v>
          </cell>
          <cell r="U103" t="str">
            <v>upvc</v>
          </cell>
          <cell r="V103" t="str">
            <v>upvc</v>
          </cell>
          <cell r="Z103" t="str">
            <v>glazing - single glazed</v>
          </cell>
        </row>
        <row r="104">
          <cell r="A104">
            <v>749</v>
          </cell>
          <cell r="B104">
            <v>80</v>
          </cell>
          <cell r="P104" t="str">
            <v>Flat</v>
          </cell>
          <cell r="Q104">
            <v>1951</v>
          </cell>
          <cell r="U104" t="str">
            <v>upvc</v>
          </cell>
          <cell r="V104" t="str">
            <v>upvc</v>
          </cell>
          <cell r="Z104" t="str">
            <v>glazing - single glazed</v>
          </cell>
        </row>
        <row r="105">
          <cell r="A105">
            <v>761</v>
          </cell>
          <cell r="B105">
            <v>93</v>
          </cell>
          <cell r="P105" t="str">
            <v>House</v>
          </cell>
          <cell r="Q105">
            <v>1989</v>
          </cell>
          <cell r="U105" t="str">
            <v>upvc</v>
          </cell>
          <cell r="V105" t="str">
            <v>upvc</v>
          </cell>
          <cell r="Z105" t="str">
            <v>glazing - single glazed</v>
          </cell>
        </row>
        <row r="106">
          <cell r="A106">
            <v>774</v>
          </cell>
          <cell r="B106">
            <v>66</v>
          </cell>
          <cell r="P106" t="str">
            <v>Flat</v>
          </cell>
          <cell r="Q106">
            <v>1974</v>
          </cell>
          <cell r="U106" t="str">
            <v>upvc</v>
          </cell>
          <cell r="V106" t="str">
            <v>upvc</v>
          </cell>
          <cell r="Z106" t="str">
            <v>glazing - single glazed</v>
          </cell>
        </row>
        <row r="107">
          <cell r="A107">
            <v>785</v>
          </cell>
          <cell r="B107">
            <v>56</v>
          </cell>
          <cell r="P107" t="str">
            <v>Flat</v>
          </cell>
          <cell r="Q107">
            <v>1979</v>
          </cell>
          <cell r="U107" t="str">
            <v>upvc</v>
          </cell>
          <cell r="V107" t="str">
            <v>upvc</v>
          </cell>
          <cell r="Z107" t="str">
            <v>glazing - single glazed</v>
          </cell>
        </row>
        <row r="108">
          <cell r="A108">
            <v>786</v>
          </cell>
          <cell r="B108">
            <v>51</v>
          </cell>
          <cell r="P108" t="str">
            <v>Flat</v>
          </cell>
          <cell r="Q108">
            <v>1979</v>
          </cell>
          <cell r="U108" t="str">
            <v>upvc</v>
          </cell>
          <cell r="V108" t="str">
            <v>upvc</v>
          </cell>
          <cell r="Z108" t="str">
            <v>glazing - single glazed</v>
          </cell>
        </row>
        <row r="109">
          <cell r="A109">
            <v>788</v>
          </cell>
          <cell r="B109">
            <v>51</v>
          </cell>
          <cell r="P109" t="str">
            <v>Flat</v>
          </cell>
          <cell r="Q109">
            <v>1979</v>
          </cell>
          <cell r="U109" t="str">
            <v>upvc</v>
          </cell>
          <cell r="V109" t="str">
            <v>upvc</v>
          </cell>
          <cell r="Z109" t="str">
            <v>glazing - single glazed</v>
          </cell>
        </row>
        <row r="110">
          <cell r="A110">
            <v>791</v>
          </cell>
          <cell r="B110">
            <v>55</v>
          </cell>
          <cell r="P110" t="str">
            <v>Flat</v>
          </cell>
          <cell r="Q110">
            <v>1979</v>
          </cell>
          <cell r="U110" t="str">
            <v>upvc</v>
          </cell>
          <cell r="V110" t="str">
            <v>upvc</v>
          </cell>
          <cell r="Z110" t="str">
            <v>glazing - single glazed</v>
          </cell>
        </row>
        <row r="111">
          <cell r="A111">
            <v>794</v>
          </cell>
          <cell r="B111">
            <v>56</v>
          </cell>
          <cell r="P111" t="str">
            <v>Flat</v>
          </cell>
          <cell r="Q111">
            <v>1979</v>
          </cell>
          <cell r="U111" t="str">
            <v>upvc</v>
          </cell>
          <cell r="V111" t="str">
            <v>upvc</v>
          </cell>
          <cell r="Z111" t="str">
            <v>glazing - single glazed</v>
          </cell>
        </row>
        <row r="112">
          <cell r="A112">
            <v>796</v>
          </cell>
          <cell r="B112">
            <v>57</v>
          </cell>
          <cell r="P112" t="str">
            <v>Flat</v>
          </cell>
          <cell r="Q112">
            <v>1979</v>
          </cell>
          <cell r="U112" t="str">
            <v>upvc</v>
          </cell>
          <cell r="V112" t="str">
            <v>upvc</v>
          </cell>
          <cell r="Z112" t="str">
            <v>glazing - single glazed</v>
          </cell>
        </row>
        <row r="113">
          <cell r="A113">
            <v>800</v>
          </cell>
          <cell r="B113">
            <v>56</v>
          </cell>
          <cell r="P113" t="str">
            <v>Flat</v>
          </cell>
          <cell r="Q113">
            <v>1979</v>
          </cell>
          <cell r="U113" t="str">
            <v>upvc</v>
          </cell>
          <cell r="V113" t="str">
            <v>upvc</v>
          </cell>
          <cell r="Z113" t="str">
            <v>glazing - double glazed</v>
          </cell>
        </row>
        <row r="114">
          <cell r="A114">
            <v>804</v>
          </cell>
          <cell r="B114">
            <v>78</v>
          </cell>
          <cell r="P114" t="str">
            <v>House</v>
          </cell>
          <cell r="Q114">
            <v>1979</v>
          </cell>
          <cell r="U114" t="str">
            <v>upvc</v>
          </cell>
          <cell r="V114" t="str">
            <v>upvc</v>
          </cell>
          <cell r="Z114" t="str">
            <v>glazing - double glazed</v>
          </cell>
        </row>
        <row r="115">
          <cell r="A115">
            <v>806</v>
          </cell>
          <cell r="B115">
            <v>80</v>
          </cell>
          <cell r="P115" t="str">
            <v>House</v>
          </cell>
          <cell r="Q115">
            <v>1979</v>
          </cell>
          <cell r="U115" t="str">
            <v>upvc</v>
          </cell>
          <cell r="V115" t="str">
            <v>upvc</v>
          </cell>
          <cell r="Z115" t="str">
            <v>glazing - double glazed</v>
          </cell>
        </row>
        <row r="116">
          <cell r="A116">
            <v>812</v>
          </cell>
          <cell r="B116">
            <v>66</v>
          </cell>
          <cell r="P116" t="str">
            <v>Flat</v>
          </cell>
          <cell r="Q116">
            <v>1971</v>
          </cell>
          <cell r="U116" t="str">
            <v>upvc</v>
          </cell>
          <cell r="V116" t="str">
            <v>upvc</v>
          </cell>
          <cell r="Z116" t="str">
            <v>glazing - single glazed</v>
          </cell>
        </row>
        <row r="117">
          <cell r="A117">
            <v>828</v>
          </cell>
          <cell r="B117">
            <v>96</v>
          </cell>
          <cell r="P117" t="str">
            <v>House</v>
          </cell>
          <cell r="Q117">
            <v>1971</v>
          </cell>
          <cell r="U117" t="str">
            <v>upvc</v>
          </cell>
          <cell r="V117" t="str">
            <v>upvc</v>
          </cell>
          <cell r="Z117" t="str">
            <v>glazing - single glazed</v>
          </cell>
        </row>
        <row r="118">
          <cell r="A118">
            <v>829</v>
          </cell>
          <cell r="B118">
            <v>55</v>
          </cell>
          <cell r="P118" t="str">
            <v>Flat</v>
          </cell>
          <cell r="Q118">
            <v>1971</v>
          </cell>
          <cell r="U118" t="str">
            <v>timber</v>
          </cell>
          <cell r="V118" t="str">
            <v>upvc</v>
          </cell>
          <cell r="Z118" t="str">
            <v>glazing - single glazed</v>
          </cell>
        </row>
        <row r="119">
          <cell r="A119">
            <v>839</v>
          </cell>
          <cell r="B119">
            <v>102</v>
          </cell>
          <cell r="P119" t="str">
            <v>House</v>
          </cell>
          <cell r="Q119">
            <v>1971</v>
          </cell>
          <cell r="U119" t="str">
            <v>upvc</v>
          </cell>
          <cell r="V119" t="str">
            <v>upvc</v>
          </cell>
          <cell r="Z119" t="str">
            <v>glazing - single glazed</v>
          </cell>
        </row>
        <row r="120">
          <cell r="A120">
            <v>841</v>
          </cell>
          <cell r="B120">
            <v>92</v>
          </cell>
          <cell r="P120" t="str">
            <v>House</v>
          </cell>
          <cell r="Q120">
            <v>1974</v>
          </cell>
          <cell r="U120" t="str">
            <v>upvc</v>
          </cell>
          <cell r="V120" t="str">
            <v>upvc</v>
          </cell>
          <cell r="Z120" t="str">
            <v>glazing - single glazed</v>
          </cell>
        </row>
        <row r="121">
          <cell r="A121">
            <v>853</v>
          </cell>
          <cell r="B121">
            <v>96</v>
          </cell>
          <cell r="P121" t="str">
            <v>House</v>
          </cell>
          <cell r="Q121">
            <v>1974</v>
          </cell>
          <cell r="U121" t="str">
            <v>upvc</v>
          </cell>
          <cell r="V121" t="str">
            <v>upvc</v>
          </cell>
          <cell r="Z121" t="str">
            <v>glazing - single glazed</v>
          </cell>
        </row>
        <row r="122">
          <cell r="A122">
            <v>869</v>
          </cell>
          <cell r="B122">
            <v>123</v>
          </cell>
          <cell r="P122" t="str">
            <v>House</v>
          </cell>
          <cell r="Q122">
            <v>2014</v>
          </cell>
          <cell r="U122" t="str">
            <v>upvc</v>
          </cell>
          <cell r="V122" t="str">
            <v>upvc</v>
          </cell>
          <cell r="Z122" t="str">
            <v>glazing - single glazed</v>
          </cell>
        </row>
        <row r="123">
          <cell r="A123">
            <v>877</v>
          </cell>
          <cell r="B123">
            <v>60</v>
          </cell>
          <cell r="P123" t="str">
            <v>Flat</v>
          </cell>
          <cell r="Q123">
            <v>1974</v>
          </cell>
          <cell r="U123" t="str">
            <v>upvc</v>
          </cell>
          <cell r="V123" t="str">
            <v>upvc</v>
          </cell>
          <cell r="Z123" t="str">
            <v>glazing - single glazed</v>
          </cell>
        </row>
        <row r="124">
          <cell r="A124">
            <v>878</v>
          </cell>
          <cell r="B124">
            <v>80</v>
          </cell>
          <cell r="P124" t="str">
            <v>House</v>
          </cell>
          <cell r="Q124">
            <v>1974</v>
          </cell>
          <cell r="U124" t="str">
            <v>upvc</v>
          </cell>
          <cell r="V124" t="str">
            <v>upvc</v>
          </cell>
          <cell r="Z124" t="str">
            <v>glazing - single glazed</v>
          </cell>
        </row>
        <row r="125">
          <cell r="A125">
            <v>886</v>
          </cell>
          <cell r="B125">
            <v>98</v>
          </cell>
          <cell r="P125" t="str">
            <v>Flat</v>
          </cell>
          <cell r="Q125">
            <v>1955</v>
          </cell>
          <cell r="U125" t="str">
            <v>upvc</v>
          </cell>
          <cell r="V125" t="str">
            <v>upvc</v>
          </cell>
          <cell r="Z125" t="str">
            <v>glazing - single glazed</v>
          </cell>
        </row>
        <row r="126">
          <cell r="A126">
            <v>890</v>
          </cell>
          <cell r="B126">
            <v>48</v>
          </cell>
          <cell r="P126" t="str">
            <v>Flat</v>
          </cell>
          <cell r="Q126">
            <v>1955</v>
          </cell>
          <cell r="U126" t="str">
            <v>upvc</v>
          </cell>
          <cell r="V126" t="str">
            <v>upvc</v>
          </cell>
          <cell r="Z126" t="str">
            <v>glazing - double glazed</v>
          </cell>
        </row>
        <row r="127">
          <cell r="A127">
            <v>892</v>
          </cell>
          <cell r="B127">
            <v>55</v>
          </cell>
          <cell r="P127" t="str">
            <v>Flat</v>
          </cell>
          <cell r="Q127">
            <v>1955</v>
          </cell>
          <cell r="U127" t="str">
            <v>upvc</v>
          </cell>
          <cell r="V127" t="str">
            <v>upvc</v>
          </cell>
          <cell r="Z127" t="str">
            <v>glazing - double glazed</v>
          </cell>
        </row>
        <row r="128">
          <cell r="A128">
            <v>893</v>
          </cell>
          <cell r="B128">
            <v>70</v>
          </cell>
          <cell r="P128" t="str">
            <v>House</v>
          </cell>
          <cell r="Q128">
            <v>1955</v>
          </cell>
          <cell r="U128" t="str">
            <v>upvc</v>
          </cell>
          <cell r="V128" t="str">
            <v>upvc</v>
          </cell>
          <cell r="Z128" t="str">
            <v>glazing - double glazed</v>
          </cell>
        </row>
        <row r="129">
          <cell r="A129">
            <v>897</v>
          </cell>
          <cell r="B129">
            <v>76</v>
          </cell>
          <cell r="P129" t="str">
            <v>House</v>
          </cell>
          <cell r="Q129">
            <v>1955</v>
          </cell>
          <cell r="U129" t="str">
            <v>upvc</v>
          </cell>
          <cell r="V129" t="str">
            <v>upvc</v>
          </cell>
          <cell r="Z129" t="str">
            <v>glazing - double glazed</v>
          </cell>
        </row>
        <row r="130">
          <cell r="A130">
            <v>912</v>
          </cell>
          <cell r="B130">
            <v>105</v>
          </cell>
          <cell r="P130" t="str">
            <v>House</v>
          </cell>
          <cell r="Q130">
            <v>1962</v>
          </cell>
          <cell r="U130" t="str">
            <v>upvc</v>
          </cell>
          <cell r="V130" t="str">
            <v>upvc</v>
          </cell>
          <cell r="Z130" t="str">
            <v>glazing - double glazed</v>
          </cell>
        </row>
        <row r="131">
          <cell r="A131">
            <v>914</v>
          </cell>
          <cell r="B131">
            <v>54</v>
          </cell>
          <cell r="P131" t="str">
            <v>Flat</v>
          </cell>
          <cell r="Q131">
            <v>1963</v>
          </cell>
          <cell r="U131" t="str">
            <v>upvc</v>
          </cell>
          <cell r="V131" t="str">
            <v>upvc</v>
          </cell>
          <cell r="Z131" t="str">
            <v>glazing - double glazed</v>
          </cell>
        </row>
        <row r="132">
          <cell r="A132">
            <v>918</v>
          </cell>
          <cell r="B132">
            <v>93</v>
          </cell>
          <cell r="P132" t="str">
            <v>House</v>
          </cell>
          <cell r="Q132">
            <v>1962</v>
          </cell>
          <cell r="U132" t="str">
            <v>upvc</v>
          </cell>
          <cell r="V132" t="str">
            <v>upvc</v>
          </cell>
          <cell r="Z132" t="str">
            <v>glazing - single glazed</v>
          </cell>
        </row>
        <row r="133">
          <cell r="A133">
            <v>935</v>
          </cell>
          <cell r="B133">
            <v>78</v>
          </cell>
          <cell r="P133" t="str">
            <v>House</v>
          </cell>
          <cell r="Q133">
            <v>1952</v>
          </cell>
          <cell r="U133" t="str">
            <v>upvc</v>
          </cell>
          <cell r="V133" t="str">
            <v>upvc</v>
          </cell>
          <cell r="Z133" t="str">
            <v>glazing - double glazed</v>
          </cell>
        </row>
        <row r="134">
          <cell r="A134">
            <v>936</v>
          </cell>
          <cell r="B134">
            <v>78</v>
          </cell>
          <cell r="P134" t="str">
            <v>House</v>
          </cell>
          <cell r="Q134">
            <v>1952</v>
          </cell>
          <cell r="U134" t="str">
            <v>upvc</v>
          </cell>
          <cell r="V134" t="str">
            <v>upvc</v>
          </cell>
          <cell r="Z134" t="str">
            <v>glazing - double glazed</v>
          </cell>
        </row>
        <row r="135">
          <cell r="A135">
            <v>942</v>
          </cell>
          <cell r="B135">
            <v>78</v>
          </cell>
          <cell r="P135" t="str">
            <v>House</v>
          </cell>
          <cell r="Q135">
            <v>1953</v>
          </cell>
          <cell r="U135" t="str">
            <v>upvc</v>
          </cell>
          <cell r="V135" t="str">
            <v>upvc</v>
          </cell>
          <cell r="Z135" t="str">
            <v>glazing - single glazed</v>
          </cell>
        </row>
        <row r="136">
          <cell r="A136">
            <v>1031</v>
          </cell>
          <cell r="B136">
            <v>78</v>
          </cell>
          <cell r="P136" t="str">
            <v>House</v>
          </cell>
          <cell r="Q136">
            <v>1968</v>
          </cell>
          <cell r="U136" t="str">
            <v>upvc</v>
          </cell>
          <cell r="V136" t="str">
            <v>upvc</v>
          </cell>
          <cell r="Z136" t="str">
            <v>glazing - double glazed</v>
          </cell>
        </row>
        <row r="137">
          <cell r="A137">
            <v>1053</v>
          </cell>
          <cell r="B137">
            <v>95</v>
          </cell>
          <cell r="P137" t="str">
            <v>House</v>
          </cell>
          <cell r="Q137">
            <v>1952</v>
          </cell>
          <cell r="U137" t="str">
            <v>upvc</v>
          </cell>
          <cell r="V137" t="str">
            <v>upvc</v>
          </cell>
          <cell r="Z137" t="str">
            <v>glazing - double glazed</v>
          </cell>
        </row>
        <row r="138">
          <cell r="A138">
            <v>1131</v>
          </cell>
          <cell r="B138">
            <v>53</v>
          </cell>
          <cell r="P138" t="str">
            <v>Flat</v>
          </cell>
          <cell r="Q138">
            <v>1951</v>
          </cell>
          <cell r="U138" t="str">
            <v>upvc</v>
          </cell>
          <cell r="V138" t="str">
            <v>upvc</v>
          </cell>
          <cell r="Z138" t="str">
            <v>glazing - single glazed</v>
          </cell>
        </row>
        <row r="139">
          <cell r="A139">
            <v>1144</v>
          </cell>
          <cell r="B139">
            <v>53</v>
          </cell>
          <cell r="P139" t="str">
            <v>Flat</v>
          </cell>
          <cell r="Q139">
            <v>1951</v>
          </cell>
          <cell r="U139" t="str">
            <v>upvc</v>
          </cell>
          <cell r="V139" t="str">
            <v>upvc</v>
          </cell>
          <cell r="Z139" t="str">
            <v>glazing - single glazed</v>
          </cell>
        </row>
        <row r="140">
          <cell r="A140">
            <v>1146</v>
          </cell>
          <cell r="B140">
            <v>46</v>
          </cell>
          <cell r="P140" t="str">
            <v>Flat</v>
          </cell>
          <cell r="Q140">
            <v>1951</v>
          </cell>
          <cell r="U140" t="str">
            <v>upvc</v>
          </cell>
          <cell r="V140" t="str">
            <v>upvc</v>
          </cell>
          <cell r="Z140" t="str">
            <v>glazing - single glazed</v>
          </cell>
        </row>
        <row r="141">
          <cell r="A141">
            <v>1159</v>
          </cell>
          <cell r="B141">
            <v>97</v>
          </cell>
          <cell r="P141" t="str">
            <v>House</v>
          </cell>
          <cell r="Q141">
            <v>1951</v>
          </cell>
          <cell r="U141" t="str">
            <v>upvc</v>
          </cell>
          <cell r="V141" t="str">
            <v>upvc</v>
          </cell>
          <cell r="Z141" t="str">
            <v>glazing - single glazed</v>
          </cell>
        </row>
        <row r="142">
          <cell r="A142">
            <v>1187</v>
          </cell>
          <cell r="B142">
            <v>70</v>
          </cell>
          <cell r="P142" t="str">
            <v>Flat</v>
          </cell>
          <cell r="Q142">
            <v>1951</v>
          </cell>
          <cell r="U142" t="str">
            <v>upvc</v>
          </cell>
          <cell r="V142" t="str">
            <v>upvc</v>
          </cell>
          <cell r="Z142" t="str">
            <v>glazing - single glazed</v>
          </cell>
        </row>
        <row r="143">
          <cell r="A143">
            <v>1188</v>
          </cell>
          <cell r="B143">
            <v>70</v>
          </cell>
          <cell r="P143" t="str">
            <v>Flat</v>
          </cell>
          <cell r="Q143">
            <v>1951</v>
          </cell>
          <cell r="U143" t="str">
            <v>upvc</v>
          </cell>
          <cell r="V143" t="str">
            <v>upvc</v>
          </cell>
          <cell r="Z143" t="str">
            <v>glazing - double glazed</v>
          </cell>
        </row>
        <row r="144">
          <cell r="A144">
            <v>1189</v>
          </cell>
          <cell r="B144">
            <v>70</v>
          </cell>
          <cell r="P144" t="str">
            <v>Flat</v>
          </cell>
          <cell r="Q144">
            <v>1951</v>
          </cell>
          <cell r="U144" t="str">
            <v>upvc</v>
          </cell>
          <cell r="V144" t="str">
            <v>upvc</v>
          </cell>
          <cell r="Z144" t="str">
            <v>glazing - single glazed</v>
          </cell>
        </row>
        <row r="145">
          <cell r="A145">
            <v>1213</v>
          </cell>
          <cell r="B145">
            <v>61</v>
          </cell>
          <cell r="P145" t="str">
            <v>Flat</v>
          </cell>
          <cell r="Q145">
            <v>2012</v>
          </cell>
          <cell r="U145" t="str">
            <v>timber</v>
          </cell>
          <cell r="V145" t="str">
            <v>wood</v>
          </cell>
          <cell r="Z145" t="str">
            <v>glazing - double glazed</v>
          </cell>
        </row>
        <row r="146">
          <cell r="A146">
            <v>1229</v>
          </cell>
          <cell r="B146">
            <v>66</v>
          </cell>
          <cell r="P146" t="str">
            <v>Flat</v>
          </cell>
          <cell r="Q146">
            <v>1951</v>
          </cell>
          <cell r="U146" t="str">
            <v>upvc</v>
          </cell>
          <cell r="V146" t="str">
            <v>upvc</v>
          </cell>
          <cell r="Z146" t="str">
            <v>glazing - single glazed</v>
          </cell>
        </row>
        <row r="147">
          <cell r="A147">
            <v>1233</v>
          </cell>
          <cell r="B147">
            <v>72</v>
          </cell>
          <cell r="P147" t="str">
            <v>Flat</v>
          </cell>
          <cell r="Q147">
            <v>1951</v>
          </cell>
          <cell r="U147" t="str">
            <v>upvc</v>
          </cell>
          <cell r="V147" t="str">
            <v>upvc</v>
          </cell>
          <cell r="Z147" t="str">
            <v>glazing - double glazed</v>
          </cell>
        </row>
        <row r="148">
          <cell r="A148">
            <v>1235</v>
          </cell>
          <cell r="B148">
            <v>72</v>
          </cell>
          <cell r="P148" t="str">
            <v>Flat</v>
          </cell>
          <cell r="Q148">
            <v>1951</v>
          </cell>
          <cell r="U148" t="str">
            <v>upvc</v>
          </cell>
          <cell r="V148" t="str">
            <v>upvc</v>
          </cell>
          <cell r="Z148" t="str">
            <v>glazing - double glazed</v>
          </cell>
        </row>
        <row r="149">
          <cell r="A149">
            <v>1240</v>
          </cell>
          <cell r="B149">
            <v>94</v>
          </cell>
          <cell r="P149" t="str">
            <v>House</v>
          </cell>
          <cell r="Q149">
            <v>1951</v>
          </cell>
          <cell r="U149" t="str">
            <v>upvc</v>
          </cell>
          <cell r="V149" t="str">
            <v>upvc</v>
          </cell>
          <cell r="Z149" t="str">
            <v>glazing - single glazed</v>
          </cell>
        </row>
        <row r="150">
          <cell r="A150">
            <v>1241</v>
          </cell>
          <cell r="B150">
            <v>66</v>
          </cell>
          <cell r="P150" t="str">
            <v>Flat</v>
          </cell>
          <cell r="Q150">
            <v>1952</v>
          </cell>
          <cell r="U150" t="str">
            <v>upvc</v>
          </cell>
          <cell r="V150" t="str">
            <v>upvc</v>
          </cell>
          <cell r="Z150" t="str">
            <v>glazing - single glazed</v>
          </cell>
        </row>
        <row r="151">
          <cell r="A151">
            <v>1250</v>
          </cell>
          <cell r="B151">
            <v>80</v>
          </cell>
          <cell r="P151" t="str">
            <v>Flat</v>
          </cell>
          <cell r="Q151">
            <v>1951</v>
          </cell>
          <cell r="U151" t="str">
            <v>upvc</v>
          </cell>
          <cell r="V151" t="str">
            <v>upvc</v>
          </cell>
          <cell r="Z151" t="str">
            <v>glazing - double glazed</v>
          </cell>
        </row>
        <row r="152">
          <cell r="A152">
            <v>1251</v>
          </cell>
          <cell r="B152">
            <v>66</v>
          </cell>
          <cell r="P152" t="str">
            <v>Flat</v>
          </cell>
          <cell r="Q152">
            <v>1951</v>
          </cell>
          <cell r="U152" t="str">
            <v>upvc</v>
          </cell>
          <cell r="V152" t="str">
            <v>upvc</v>
          </cell>
          <cell r="Z152" t="str">
            <v>glazing - double glazed</v>
          </cell>
        </row>
        <row r="153">
          <cell r="A153">
            <v>1261</v>
          </cell>
          <cell r="B153">
            <v>74</v>
          </cell>
          <cell r="P153" t="str">
            <v>Flat</v>
          </cell>
          <cell r="Q153">
            <v>2009</v>
          </cell>
          <cell r="U153" t="str">
            <v>timber</v>
          </cell>
          <cell r="V153" t="str">
            <v>upvc</v>
          </cell>
          <cell r="Z153" t="str">
            <v>glazing - double glazed</v>
          </cell>
        </row>
        <row r="154">
          <cell r="A154">
            <v>1265</v>
          </cell>
          <cell r="B154">
            <v>74</v>
          </cell>
          <cell r="P154" t="str">
            <v>Flat</v>
          </cell>
          <cell r="Q154">
            <v>2009</v>
          </cell>
          <cell r="U154" t="str">
            <v>timber</v>
          </cell>
          <cell r="V154" t="str">
            <v>upvc</v>
          </cell>
          <cell r="Z154" t="str">
            <v>glazing - double glazed</v>
          </cell>
        </row>
        <row r="155">
          <cell r="A155">
            <v>1297</v>
          </cell>
          <cell r="B155">
            <v>55</v>
          </cell>
          <cell r="P155" t="str">
            <v>Flat</v>
          </cell>
          <cell r="Q155">
            <v>1960</v>
          </cell>
          <cell r="U155" t="str">
            <v>upvc</v>
          </cell>
          <cell r="V155" t="str">
            <v>upvc</v>
          </cell>
          <cell r="Z155" t="str">
            <v>glazing - double glazed</v>
          </cell>
        </row>
        <row r="156">
          <cell r="A156">
            <v>1302</v>
          </cell>
          <cell r="B156">
            <v>55</v>
          </cell>
          <cell r="P156" t="str">
            <v>Flat</v>
          </cell>
          <cell r="Q156">
            <v>1960</v>
          </cell>
          <cell r="U156" t="str">
            <v>upvc</v>
          </cell>
          <cell r="V156" t="str">
            <v>upvc</v>
          </cell>
          <cell r="Z156" t="str">
            <v>glazing - double glazed</v>
          </cell>
        </row>
        <row r="157">
          <cell r="A157">
            <v>1305</v>
          </cell>
          <cell r="B157">
            <v>55</v>
          </cell>
          <cell r="P157" t="str">
            <v>Flat</v>
          </cell>
          <cell r="Q157">
            <v>1960</v>
          </cell>
          <cell r="U157" t="str">
            <v>upvc</v>
          </cell>
          <cell r="V157" t="str">
            <v>upvc</v>
          </cell>
          <cell r="Z157" t="str">
            <v>glazing - single glazed</v>
          </cell>
        </row>
        <row r="158">
          <cell r="A158">
            <v>1309</v>
          </cell>
          <cell r="B158">
            <v>47</v>
          </cell>
          <cell r="P158" t="str">
            <v>Flat</v>
          </cell>
          <cell r="Q158">
            <v>1960</v>
          </cell>
          <cell r="U158" t="str">
            <v>upvc</v>
          </cell>
          <cell r="V158" t="str">
            <v>upvc</v>
          </cell>
          <cell r="Z158" t="str">
            <v>glazing - single glazed</v>
          </cell>
        </row>
        <row r="159">
          <cell r="A159">
            <v>1333</v>
          </cell>
          <cell r="B159">
            <v>55</v>
          </cell>
          <cell r="P159" t="str">
            <v>Flat</v>
          </cell>
          <cell r="Q159">
            <v>1961</v>
          </cell>
          <cell r="U159" t="str">
            <v>upvc</v>
          </cell>
          <cell r="V159" t="str">
            <v>upvc</v>
          </cell>
          <cell r="Z159" t="str">
            <v>glazing - single glazed</v>
          </cell>
        </row>
        <row r="160">
          <cell r="A160">
            <v>1347</v>
          </cell>
          <cell r="B160">
            <v>51</v>
          </cell>
          <cell r="P160" t="str">
            <v>Flat</v>
          </cell>
          <cell r="Q160">
            <v>1982</v>
          </cell>
          <cell r="U160" t="str">
            <v>timber</v>
          </cell>
          <cell r="V160" t="str">
            <v>upvc</v>
          </cell>
          <cell r="Z160" t="str">
            <v>glazing - double glazed</v>
          </cell>
        </row>
        <row r="161">
          <cell r="A161">
            <v>1352</v>
          </cell>
          <cell r="B161">
            <v>95</v>
          </cell>
          <cell r="P161" t="str">
            <v>House</v>
          </cell>
          <cell r="Q161">
            <v>1990</v>
          </cell>
          <cell r="U161" t="str">
            <v>upvc</v>
          </cell>
          <cell r="V161" t="str">
            <v>upvc</v>
          </cell>
          <cell r="Z161" t="str">
            <v>glazing - double glazed</v>
          </cell>
        </row>
        <row r="162">
          <cell r="A162">
            <v>1358</v>
          </cell>
          <cell r="B162">
            <v>96</v>
          </cell>
          <cell r="P162" t="str">
            <v>House</v>
          </cell>
          <cell r="Q162">
            <v>1990</v>
          </cell>
          <cell r="U162" t="str">
            <v>upvc</v>
          </cell>
          <cell r="V162" t="str">
            <v>upvc</v>
          </cell>
          <cell r="Z162" t="str">
            <v>glazing - double glazed</v>
          </cell>
        </row>
        <row r="163">
          <cell r="A163">
            <v>1359</v>
          </cell>
          <cell r="B163">
            <v>96</v>
          </cell>
          <cell r="P163" t="str">
            <v>House</v>
          </cell>
          <cell r="Q163">
            <v>1990</v>
          </cell>
          <cell r="U163" t="str">
            <v>upvc</v>
          </cell>
          <cell r="V163" t="str">
            <v>upvc</v>
          </cell>
          <cell r="Z163" t="str">
            <v>glazing - single glazed</v>
          </cell>
        </row>
        <row r="164">
          <cell r="A164">
            <v>1362</v>
          </cell>
          <cell r="B164">
            <v>90</v>
          </cell>
          <cell r="P164" t="str">
            <v>House</v>
          </cell>
          <cell r="Q164">
            <v>1990</v>
          </cell>
          <cell r="U164" t="str">
            <v>upvc</v>
          </cell>
          <cell r="V164" t="str">
            <v>upvc</v>
          </cell>
          <cell r="Z164" t="str">
            <v>glazing - double glazed</v>
          </cell>
        </row>
        <row r="165">
          <cell r="A165">
            <v>1365</v>
          </cell>
          <cell r="B165">
            <v>52</v>
          </cell>
          <cell r="P165" t="str">
            <v>Flat</v>
          </cell>
          <cell r="Q165">
            <v>1990</v>
          </cell>
          <cell r="U165" t="str">
            <v>upvc</v>
          </cell>
          <cell r="V165" t="str">
            <v>upvc</v>
          </cell>
          <cell r="Z165" t="str">
            <v>glazing - single glazed</v>
          </cell>
        </row>
        <row r="166">
          <cell r="A166">
            <v>1366</v>
          </cell>
          <cell r="B166">
            <v>57</v>
          </cell>
          <cell r="P166" t="str">
            <v>Flat</v>
          </cell>
          <cell r="Q166">
            <v>1990</v>
          </cell>
          <cell r="U166" t="str">
            <v>timber</v>
          </cell>
          <cell r="V166" t="str">
            <v>upvc</v>
          </cell>
          <cell r="Z166" t="str">
            <v>glazing - single glazed</v>
          </cell>
        </row>
        <row r="167">
          <cell r="A167">
            <v>1372</v>
          </cell>
          <cell r="B167">
            <v>60</v>
          </cell>
          <cell r="P167" t="str">
            <v>Flat</v>
          </cell>
          <cell r="Q167">
            <v>1990</v>
          </cell>
          <cell r="U167" t="str">
            <v>timber</v>
          </cell>
          <cell r="V167" t="str">
            <v>upvc</v>
          </cell>
          <cell r="Z167" t="str">
            <v>glazing - single glazed</v>
          </cell>
        </row>
        <row r="168">
          <cell r="A168">
            <v>1380</v>
          </cell>
          <cell r="B168">
            <v>58</v>
          </cell>
          <cell r="P168" t="str">
            <v>Flat</v>
          </cell>
          <cell r="Q168">
            <v>1982</v>
          </cell>
          <cell r="U168" t="str">
            <v>timber</v>
          </cell>
          <cell r="V168" t="str">
            <v>upvc</v>
          </cell>
          <cell r="Z168" t="str">
            <v>glazing - single glazed</v>
          </cell>
        </row>
        <row r="169">
          <cell r="A169">
            <v>1384</v>
          </cell>
          <cell r="B169">
            <v>55</v>
          </cell>
          <cell r="P169" t="str">
            <v>Flat</v>
          </cell>
          <cell r="Q169">
            <v>1982</v>
          </cell>
          <cell r="U169" t="str">
            <v>timber</v>
          </cell>
          <cell r="V169" t="str">
            <v>upvc</v>
          </cell>
          <cell r="Z169" t="str">
            <v>glazing - single glazed</v>
          </cell>
        </row>
        <row r="170">
          <cell r="A170">
            <v>1386</v>
          </cell>
          <cell r="B170">
            <v>62</v>
          </cell>
          <cell r="P170" t="str">
            <v>Flat</v>
          </cell>
          <cell r="Q170">
            <v>1989</v>
          </cell>
          <cell r="U170" t="str">
            <v>upvc</v>
          </cell>
          <cell r="V170" t="str">
            <v>upvc</v>
          </cell>
          <cell r="Z170" t="str">
            <v>glazing - single glazed</v>
          </cell>
        </row>
        <row r="171">
          <cell r="A171">
            <v>1387</v>
          </cell>
          <cell r="B171">
            <v>62</v>
          </cell>
          <cell r="P171" t="str">
            <v>Flat</v>
          </cell>
          <cell r="Q171">
            <v>1989</v>
          </cell>
          <cell r="U171" t="str">
            <v>upvc</v>
          </cell>
          <cell r="V171" t="str">
            <v>upvc</v>
          </cell>
          <cell r="Z171" t="str">
            <v>glazing - single glazed</v>
          </cell>
        </row>
        <row r="172">
          <cell r="A172">
            <v>1388</v>
          </cell>
          <cell r="B172">
            <v>62</v>
          </cell>
          <cell r="P172" t="str">
            <v>Flat</v>
          </cell>
          <cell r="Q172">
            <v>1989</v>
          </cell>
          <cell r="U172" t="str">
            <v>upvc</v>
          </cell>
          <cell r="V172" t="str">
            <v>upvc</v>
          </cell>
          <cell r="Z172" t="str">
            <v>glazing - single glazed</v>
          </cell>
        </row>
        <row r="173">
          <cell r="A173">
            <v>1395</v>
          </cell>
          <cell r="B173">
            <v>65</v>
          </cell>
          <cell r="P173" t="str">
            <v>Flat</v>
          </cell>
          <cell r="Q173">
            <v>1989</v>
          </cell>
          <cell r="U173" t="str">
            <v>upvc</v>
          </cell>
          <cell r="V173" t="str">
            <v>upvc</v>
          </cell>
          <cell r="Z173" t="str">
            <v>glazing - single glazed</v>
          </cell>
        </row>
        <row r="174">
          <cell r="A174">
            <v>1418</v>
          </cell>
          <cell r="B174">
            <v>84</v>
          </cell>
          <cell r="P174" t="str">
            <v>House</v>
          </cell>
          <cell r="Q174">
            <v>2014</v>
          </cell>
          <cell r="U174" t="str">
            <v>upvc</v>
          </cell>
          <cell r="V174" t="str">
            <v>upvc</v>
          </cell>
          <cell r="Z174" t="str">
            <v>glazing - single glazed</v>
          </cell>
        </row>
        <row r="175">
          <cell r="A175">
            <v>1423</v>
          </cell>
          <cell r="B175">
            <v>63</v>
          </cell>
          <cell r="P175" t="str">
            <v>Flat</v>
          </cell>
          <cell r="Q175">
            <v>1989</v>
          </cell>
          <cell r="U175" t="str">
            <v>upvc</v>
          </cell>
          <cell r="V175" t="str">
            <v>upvc</v>
          </cell>
          <cell r="Z175" t="str">
            <v>glazing - double glazed</v>
          </cell>
        </row>
        <row r="176">
          <cell r="A176">
            <v>1454</v>
          </cell>
          <cell r="B176">
            <v>99</v>
          </cell>
          <cell r="P176" t="str">
            <v>House</v>
          </cell>
          <cell r="Q176">
            <v>1989</v>
          </cell>
          <cell r="U176" t="str">
            <v>upvc</v>
          </cell>
          <cell r="V176" t="str">
            <v>upvc</v>
          </cell>
          <cell r="Z176" t="str">
            <v>glazing - single glazed</v>
          </cell>
        </row>
        <row r="177">
          <cell r="A177">
            <v>1457</v>
          </cell>
          <cell r="B177">
            <v>62</v>
          </cell>
          <cell r="P177" t="str">
            <v>Flat</v>
          </cell>
          <cell r="Q177">
            <v>1989</v>
          </cell>
          <cell r="U177" t="str">
            <v>timber</v>
          </cell>
          <cell r="V177" t="str">
            <v>upvc</v>
          </cell>
          <cell r="Z177" t="str">
            <v>glazing - single glazed</v>
          </cell>
        </row>
        <row r="178">
          <cell r="A178">
            <v>1458</v>
          </cell>
          <cell r="B178">
            <v>44</v>
          </cell>
          <cell r="P178" t="str">
            <v>Flat</v>
          </cell>
          <cell r="Q178">
            <v>1988</v>
          </cell>
          <cell r="U178" t="str">
            <v>timber</v>
          </cell>
          <cell r="V178" t="str">
            <v>wood</v>
          </cell>
          <cell r="Z178" t="str">
            <v>glazing - single glazed</v>
          </cell>
        </row>
        <row r="179">
          <cell r="A179">
            <v>1459</v>
          </cell>
          <cell r="B179">
            <v>49</v>
          </cell>
          <cell r="P179" t="str">
            <v>Flat</v>
          </cell>
          <cell r="Q179">
            <v>1988</v>
          </cell>
          <cell r="U179" t="str">
            <v>timber</v>
          </cell>
          <cell r="V179" t="str">
            <v>upvc</v>
          </cell>
          <cell r="Z179" t="str">
            <v>glazing - single glazed</v>
          </cell>
        </row>
        <row r="180">
          <cell r="A180">
            <v>1465</v>
          </cell>
          <cell r="B180">
            <v>46</v>
          </cell>
          <cell r="P180" t="str">
            <v>Flat</v>
          </cell>
          <cell r="Q180">
            <v>1988</v>
          </cell>
          <cell r="U180" t="str">
            <v>timber</v>
          </cell>
          <cell r="V180" t="str">
            <v>wood</v>
          </cell>
          <cell r="Z180" t="str">
            <v>glazing - single glazed</v>
          </cell>
        </row>
        <row r="181">
          <cell r="A181">
            <v>1468</v>
          </cell>
          <cell r="B181">
            <v>47</v>
          </cell>
          <cell r="P181" t="str">
            <v>Flat</v>
          </cell>
          <cell r="Q181">
            <v>1988</v>
          </cell>
          <cell r="U181" t="str">
            <v>timber</v>
          </cell>
          <cell r="V181" t="str">
            <v>upvc</v>
          </cell>
          <cell r="Z181" t="str">
            <v>glazing - single glazed</v>
          </cell>
        </row>
        <row r="182">
          <cell r="A182">
            <v>1469</v>
          </cell>
          <cell r="B182">
            <v>55</v>
          </cell>
          <cell r="P182" t="str">
            <v>Flat</v>
          </cell>
          <cell r="Q182">
            <v>1988</v>
          </cell>
          <cell r="U182" t="str">
            <v>timber</v>
          </cell>
          <cell r="V182" t="str">
            <v>upvc</v>
          </cell>
          <cell r="Z182" t="str">
            <v>glazing - single glazed</v>
          </cell>
        </row>
        <row r="183">
          <cell r="A183">
            <v>1470</v>
          </cell>
          <cell r="B183">
            <v>44</v>
          </cell>
          <cell r="P183" t="str">
            <v>Flat</v>
          </cell>
          <cell r="Q183">
            <v>1988</v>
          </cell>
          <cell r="U183" t="str">
            <v>timber</v>
          </cell>
          <cell r="V183" t="str">
            <v>wood</v>
          </cell>
          <cell r="Z183" t="str">
            <v>glazing - single glazed</v>
          </cell>
        </row>
        <row r="184">
          <cell r="A184">
            <v>1471</v>
          </cell>
          <cell r="B184">
            <v>47</v>
          </cell>
          <cell r="P184" t="str">
            <v>Flat</v>
          </cell>
          <cell r="Q184">
            <v>1988</v>
          </cell>
          <cell r="U184" t="str">
            <v>timber</v>
          </cell>
          <cell r="V184" t="str">
            <v>wood</v>
          </cell>
          <cell r="Z184" t="str">
            <v>glazing - single glazed</v>
          </cell>
        </row>
        <row r="185">
          <cell r="A185">
            <v>1477</v>
          </cell>
          <cell r="B185">
            <v>44</v>
          </cell>
          <cell r="P185" t="str">
            <v>Flat</v>
          </cell>
          <cell r="Q185">
            <v>1988</v>
          </cell>
          <cell r="U185" t="str">
            <v>timber</v>
          </cell>
          <cell r="V185" t="str">
            <v>wood</v>
          </cell>
          <cell r="Z185" t="str">
            <v>glazing - single glazed</v>
          </cell>
        </row>
        <row r="186">
          <cell r="A186">
            <v>1506</v>
          </cell>
          <cell r="B186">
            <v>109</v>
          </cell>
          <cell r="P186" t="str">
            <v>House</v>
          </cell>
          <cell r="Q186">
            <v>1947</v>
          </cell>
          <cell r="U186" t="str">
            <v>upvc</v>
          </cell>
          <cell r="V186" t="str">
            <v>upvc</v>
          </cell>
          <cell r="Z186" t="str">
            <v>glazing - single glazed</v>
          </cell>
        </row>
        <row r="187">
          <cell r="A187">
            <v>1509</v>
          </cell>
          <cell r="B187">
            <v>60</v>
          </cell>
          <cell r="P187" t="str">
            <v>Bungalow</v>
          </cell>
          <cell r="Q187">
            <v>1947</v>
          </cell>
          <cell r="U187" t="str">
            <v>upvc</v>
          </cell>
          <cell r="V187" t="str">
            <v>upvc</v>
          </cell>
          <cell r="Z187" t="str">
            <v>glazing - single glazed</v>
          </cell>
        </row>
        <row r="188">
          <cell r="A188">
            <v>1526</v>
          </cell>
          <cell r="B188">
            <v>60</v>
          </cell>
          <cell r="P188" t="str">
            <v>House</v>
          </cell>
          <cell r="Q188">
            <v>1985</v>
          </cell>
          <cell r="U188" t="str">
            <v>upvc</v>
          </cell>
          <cell r="V188" t="str">
            <v>upvc</v>
          </cell>
          <cell r="Z188" t="str">
            <v>glazing - single glazed</v>
          </cell>
        </row>
        <row r="189">
          <cell r="A189">
            <v>1537</v>
          </cell>
          <cell r="B189">
            <v>65</v>
          </cell>
          <cell r="P189" t="str">
            <v>Flat</v>
          </cell>
          <cell r="Q189">
            <v>1983</v>
          </cell>
          <cell r="U189" t="str">
            <v>upvc</v>
          </cell>
          <cell r="V189" t="str">
            <v>upvc</v>
          </cell>
          <cell r="Z189" t="str">
            <v>glazing - single glazed</v>
          </cell>
        </row>
        <row r="190">
          <cell r="A190">
            <v>1541</v>
          </cell>
          <cell r="B190">
            <v>102</v>
          </cell>
          <cell r="P190" t="str">
            <v>House</v>
          </cell>
          <cell r="Q190">
            <v>1985</v>
          </cell>
          <cell r="U190" t="str">
            <v>upvc</v>
          </cell>
          <cell r="V190" t="str">
            <v>upvc</v>
          </cell>
          <cell r="Z190" t="str">
            <v>glazing - single glazed</v>
          </cell>
        </row>
        <row r="191">
          <cell r="A191">
            <v>1550</v>
          </cell>
          <cell r="B191">
            <v>57</v>
          </cell>
          <cell r="P191" t="str">
            <v>House</v>
          </cell>
          <cell r="Q191">
            <v>1985</v>
          </cell>
          <cell r="U191" t="str">
            <v>upvc</v>
          </cell>
          <cell r="V191" t="str">
            <v>upvc</v>
          </cell>
          <cell r="Z191" t="str">
            <v>glazing - single glazed</v>
          </cell>
        </row>
        <row r="192">
          <cell r="A192">
            <v>1562</v>
          </cell>
          <cell r="B192">
            <v>105</v>
          </cell>
          <cell r="P192" t="str">
            <v>House</v>
          </cell>
          <cell r="Q192">
            <v>1967</v>
          </cell>
          <cell r="U192" t="str">
            <v>timber</v>
          </cell>
          <cell r="V192" t="str">
            <v>upvc</v>
          </cell>
          <cell r="Z192" t="str">
            <v>glazing - single glazed</v>
          </cell>
        </row>
        <row r="193">
          <cell r="A193">
            <v>1566</v>
          </cell>
          <cell r="B193">
            <v>105</v>
          </cell>
          <cell r="P193" t="str">
            <v>House</v>
          </cell>
          <cell r="Q193">
            <v>1967</v>
          </cell>
          <cell r="U193" t="str">
            <v>timber</v>
          </cell>
          <cell r="V193" t="str">
            <v>upvc</v>
          </cell>
          <cell r="Z193" t="str">
            <v>glazing - single glazed</v>
          </cell>
        </row>
        <row r="194">
          <cell r="A194">
            <v>1574</v>
          </cell>
          <cell r="B194">
            <v>105</v>
          </cell>
          <cell r="P194" t="str">
            <v>House</v>
          </cell>
          <cell r="Q194">
            <v>1967</v>
          </cell>
          <cell r="U194" t="str">
            <v>timber</v>
          </cell>
          <cell r="V194" t="str">
            <v>upvc</v>
          </cell>
          <cell r="Z194" t="str">
            <v>glazing - single glazed</v>
          </cell>
        </row>
        <row r="195">
          <cell r="A195">
            <v>1575</v>
          </cell>
          <cell r="B195">
            <v>105</v>
          </cell>
          <cell r="P195" t="str">
            <v>House</v>
          </cell>
          <cell r="Q195">
            <v>1967</v>
          </cell>
          <cell r="U195" t="str">
            <v>timber</v>
          </cell>
          <cell r="V195" t="str">
            <v>upvc</v>
          </cell>
          <cell r="Z195" t="str">
            <v>glazing - single glazed</v>
          </cell>
        </row>
        <row r="196">
          <cell r="A196">
            <v>1579</v>
          </cell>
          <cell r="B196">
            <v>105</v>
          </cell>
          <cell r="P196" t="str">
            <v>House</v>
          </cell>
          <cell r="Q196">
            <v>1967</v>
          </cell>
          <cell r="U196" t="str">
            <v>timber</v>
          </cell>
          <cell r="V196" t="str">
            <v>upvc</v>
          </cell>
          <cell r="Z196" t="str">
            <v>glazing - single glazed</v>
          </cell>
        </row>
        <row r="197">
          <cell r="A197">
            <v>1584</v>
          </cell>
          <cell r="B197">
            <v>105</v>
          </cell>
          <cell r="P197" t="str">
            <v>House</v>
          </cell>
          <cell r="Q197">
            <v>1967</v>
          </cell>
          <cell r="U197" t="str">
            <v>timber</v>
          </cell>
          <cell r="V197" t="str">
            <v>upvc</v>
          </cell>
          <cell r="Z197" t="str">
            <v>glazing - single glazed</v>
          </cell>
        </row>
        <row r="198">
          <cell r="A198">
            <v>1585</v>
          </cell>
          <cell r="B198">
            <v>103</v>
          </cell>
          <cell r="P198" t="str">
            <v>House</v>
          </cell>
          <cell r="Q198">
            <v>1967</v>
          </cell>
          <cell r="U198" t="str">
            <v>timber</v>
          </cell>
          <cell r="V198" t="str">
            <v>upvc</v>
          </cell>
          <cell r="Z198" t="str">
            <v>glazing - single glazed</v>
          </cell>
        </row>
        <row r="199">
          <cell r="A199">
            <v>1597</v>
          </cell>
          <cell r="B199">
            <v>105</v>
          </cell>
          <cell r="P199" t="str">
            <v>House</v>
          </cell>
          <cell r="Q199">
            <v>1967</v>
          </cell>
          <cell r="U199" t="str">
            <v>timber</v>
          </cell>
          <cell r="V199" t="str">
            <v>upvc</v>
          </cell>
          <cell r="Z199" t="str">
            <v>glazing - single glazed</v>
          </cell>
        </row>
        <row r="200">
          <cell r="A200">
            <v>1609</v>
          </cell>
          <cell r="B200">
            <v>55</v>
          </cell>
          <cell r="P200" t="str">
            <v>Flat</v>
          </cell>
          <cell r="Q200">
            <v>1984</v>
          </cell>
          <cell r="U200" t="str">
            <v>timber</v>
          </cell>
          <cell r="V200" t="str">
            <v>wood</v>
          </cell>
          <cell r="Z200" t="str">
            <v>glazing - single glazed</v>
          </cell>
        </row>
        <row r="201">
          <cell r="A201">
            <v>1618</v>
          </cell>
          <cell r="B201">
            <v>47</v>
          </cell>
          <cell r="P201" t="str">
            <v>Flat</v>
          </cell>
          <cell r="Q201">
            <v>1984</v>
          </cell>
          <cell r="U201" t="str">
            <v>timber</v>
          </cell>
          <cell r="V201" t="str">
            <v>wood</v>
          </cell>
          <cell r="Z201" t="str">
            <v>glazing - single glazed</v>
          </cell>
        </row>
        <row r="202">
          <cell r="A202">
            <v>1627</v>
          </cell>
          <cell r="B202">
            <v>51</v>
          </cell>
          <cell r="P202" t="str">
            <v>Flat</v>
          </cell>
          <cell r="Q202">
            <v>1984</v>
          </cell>
          <cell r="U202" t="str">
            <v>timber</v>
          </cell>
          <cell r="V202" t="str">
            <v>wood</v>
          </cell>
          <cell r="Z202" t="str">
            <v>glazing - single glazed</v>
          </cell>
        </row>
        <row r="203">
          <cell r="A203">
            <v>1634</v>
          </cell>
          <cell r="B203">
            <v>53</v>
          </cell>
          <cell r="P203" t="str">
            <v>Flat</v>
          </cell>
          <cell r="Q203">
            <v>1984</v>
          </cell>
          <cell r="U203" t="str">
            <v>timber</v>
          </cell>
          <cell r="V203" t="str">
            <v>upvc</v>
          </cell>
          <cell r="Z203" t="str">
            <v>glazing - double glazed</v>
          </cell>
        </row>
        <row r="204">
          <cell r="A204">
            <v>1657</v>
          </cell>
          <cell r="B204">
            <v>55</v>
          </cell>
          <cell r="P204" t="str">
            <v>Flat</v>
          </cell>
          <cell r="Q204">
            <v>1984</v>
          </cell>
          <cell r="U204" t="str">
            <v>timber</v>
          </cell>
          <cell r="V204" t="str">
            <v>wood</v>
          </cell>
          <cell r="Z204" t="str">
            <v>glazing - double glazed</v>
          </cell>
        </row>
        <row r="205">
          <cell r="A205">
            <v>1662</v>
          </cell>
          <cell r="B205">
            <v>47</v>
          </cell>
          <cell r="P205" t="str">
            <v>Flat</v>
          </cell>
          <cell r="Q205">
            <v>1984</v>
          </cell>
          <cell r="U205" t="str">
            <v>timber</v>
          </cell>
          <cell r="V205" t="str">
            <v>wood</v>
          </cell>
          <cell r="Z205" t="str">
            <v>glazing - single glazed</v>
          </cell>
        </row>
        <row r="206">
          <cell r="A206">
            <v>1687</v>
          </cell>
          <cell r="B206">
            <v>55</v>
          </cell>
          <cell r="P206" t="str">
            <v>Flat</v>
          </cell>
          <cell r="Q206">
            <v>1982</v>
          </cell>
          <cell r="U206" t="str">
            <v>upvc</v>
          </cell>
          <cell r="V206" t="str">
            <v>upvc</v>
          </cell>
          <cell r="Z206" t="str">
            <v>glazing - double glazed</v>
          </cell>
        </row>
        <row r="207">
          <cell r="A207">
            <v>1689</v>
          </cell>
          <cell r="B207">
            <v>54</v>
          </cell>
          <cell r="P207" t="str">
            <v>Flat</v>
          </cell>
          <cell r="Q207">
            <v>1982</v>
          </cell>
          <cell r="U207" t="str">
            <v>upvc</v>
          </cell>
          <cell r="V207" t="str">
            <v>upvc</v>
          </cell>
          <cell r="Z207" t="str">
            <v>glazing - single glazed</v>
          </cell>
        </row>
        <row r="208">
          <cell r="A208">
            <v>1693</v>
          </cell>
          <cell r="B208">
            <v>50</v>
          </cell>
          <cell r="P208" t="str">
            <v>Flat</v>
          </cell>
          <cell r="Q208">
            <v>1982</v>
          </cell>
          <cell r="U208" t="str">
            <v>upvc</v>
          </cell>
          <cell r="V208" t="str">
            <v>upvc</v>
          </cell>
          <cell r="Z208" t="str">
            <v>glazing - double glazed</v>
          </cell>
        </row>
        <row r="209">
          <cell r="A209">
            <v>1701</v>
          </cell>
          <cell r="B209">
            <v>83</v>
          </cell>
          <cell r="P209" t="str">
            <v>House</v>
          </cell>
          <cell r="Q209">
            <v>2002</v>
          </cell>
          <cell r="U209" t="str">
            <v>upvc</v>
          </cell>
          <cell r="V209" t="str">
            <v>upvc</v>
          </cell>
          <cell r="Z209" t="str">
            <v>glazing - single glazed</v>
          </cell>
        </row>
        <row r="210">
          <cell r="A210">
            <v>1725</v>
          </cell>
          <cell r="B210">
            <v>50</v>
          </cell>
          <cell r="P210" t="str">
            <v>Flat</v>
          </cell>
          <cell r="Q210">
            <v>1991</v>
          </cell>
          <cell r="U210" t="str">
            <v>timber</v>
          </cell>
          <cell r="V210" t="str">
            <v>upvc</v>
          </cell>
          <cell r="Z210" t="str">
            <v>glazing - double glazed</v>
          </cell>
        </row>
        <row r="211">
          <cell r="A211">
            <v>1743</v>
          </cell>
          <cell r="B211">
            <v>49</v>
          </cell>
          <cell r="P211" t="str">
            <v>Flat</v>
          </cell>
          <cell r="Q211">
            <v>1991</v>
          </cell>
          <cell r="U211" t="str">
            <v>timber</v>
          </cell>
          <cell r="V211" t="str">
            <v>upvc</v>
          </cell>
          <cell r="Z211" t="str">
            <v>glazing - single glazed</v>
          </cell>
        </row>
        <row r="212">
          <cell r="A212">
            <v>1745</v>
          </cell>
          <cell r="B212">
            <v>49</v>
          </cell>
          <cell r="P212" t="str">
            <v>Flat</v>
          </cell>
          <cell r="Q212">
            <v>1991</v>
          </cell>
          <cell r="U212" t="str">
            <v>timber</v>
          </cell>
          <cell r="V212" t="str">
            <v>upvc</v>
          </cell>
          <cell r="Z212" t="str">
            <v>glazing - single glazed</v>
          </cell>
        </row>
        <row r="213">
          <cell r="A213">
            <v>1765</v>
          </cell>
          <cell r="B213">
            <v>54</v>
          </cell>
          <cell r="P213" t="str">
            <v>Flat</v>
          </cell>
          <cell r="Q213">
            <v>1978</v>
          </cell>
          <cell r="U213" t="str">
            <v>upvc</v>
          </cell>
          <cell r="V213" t="str">
            <v>upvc</v>
          </cell>
          <cell r="Z213" t="str">
            <v>glazing - single glazed</v>
          </cell>
        </row>
        <row r="214">
          <cell r="A214">
            <v>1767</v>
          </cell>
          <cell r="B214">
            <v>54</v>
          </cell>
          <cell r="P214" t="str">
            <v>Flat</v>
          </cell>
          <cell r="Q214">
            <v>1978</v>
          </cell>
          <cell r="U214" t="str">
            <v>upvc</v>
          </cell>
          <cell r="V214" t="str">
            <v>upvc</v>
          </cell>
          <cell r="Z214" t="str">
            <v>glazing - double glazed</v>
          </cell>
        </row>
        <row r="215">
          <cell r="A215">
            <v>1770</v>
          </cell>
          <cell r="B215">
            <v>53</v>
          </cell>
          <cell r="P215" t="str">
            <v>Flat</v>
          </cell>
          <cell r="Q215">
            <v>1978</v>
          </cell>
          <cell r="U215" t="str">
            <v>upvc</v>
          </cell>
          <cell r="V215" t="str">
            <v>upvc</v>
          </cell>
          <cell r="Z215" t="str">
            <v>glazing - single glazed</v>
          </cell>
        </row>
        <row r="216">
          <cell r="A216">
            <v>1775</v>
          </cell>
          <cell r="B216">
            <v>53</v>
          </cell>
          <cell r="P216" t="str">
            <v>Flat</v>
          </cell>
          <cell r="Q216">
            <v>1978</v>
          </cell>
          <cell r="U216" t="str">
            <v>upvc</v>
          </cell>
          <cell r="V216" t="str">
            <v>wood</v>
          </cell>
          <cell r="Z216" t="str">
            <v>glazing - double glazed</v>
          </cell>
        </row>
        <row r="217">
          <cell r="A217">
            <v>1778</v>
          </cell>
          <cell r="B217">
            <v>55</v>
          </cell>
          <cell r="P217" t="str">
            <v>Flat</v>
          </cell>
          <cell r="Q217">
            <v>1978</v>
          </cell>
          <cell r="U217" t="str">
            <v>upvc</v>
          </cell>
          <cell r="V217" t="str">
            <v>upvc</v>
          </cell>
          <cell r="Z217" t="str">
            <v>glazing - double glazed</v>
          </cell>
        </row>
        <row r="218">
          <cell r="A218">
            <v>1783</v>
          </cell>
          <cell r="B218">
            <v>49</v>
          </cell>
          <cell r="P218" t="str">
            <v>Flat</v>
          </cell>
          <cell r="Q218">
            <v>1978</v>
          </cell>
          <cell r="U218" t="str">
            <v>upvc</v>
          </cell>
          <cell r="V218" t="str">
            <v>upvc</v>
          </cell>
          <cell r="Z218" t="str">
            <v>glazing - double glazed</v>
          </cell>
        </row>
        <row r="219">
          <cell r="A219">
            <v>1784</v>
          </cell>
          <cell r="B219">
            <v>53</v>
          </cell>
          <cell r="P219" t="str">
            <v>Flat</v>
          </cell>
          <cell r="Q219">
            <v>1978</v>
          </cell>
          <cell r="U219" t="str">
            <v>upvc</v>
          </cell>
          <cell r="V219" t="str">
            <v>upvc</v>
          </cell>
          <cell r="Z219" t="str">
            <v>glazing - single glazed</v>
          </cell>
        </row>
        <row r="220">
          <cell r="A220">
            <v>1785</v>
          </cell>
          <cell r="B220">
            <v>54</v>
          </cell>
          <cell r="P220" t="str">
            <v>Flat</v>
          </cell>
          <cell r="Q220">
            <v>1978</v>
          </cell>
          <cell r="U220" t="str">
            <v>upvc</v>
          </cell>
          <cell r="V220" t="str">
            <v>upvc</v>
          </cell>
          <cell r="Z220" t="str">
            <v>glazing - single glazed</v>
          </cell>
        </row>
        <row r="221">
          <cell r="A221">
            <v>1788</v>
          </cell>
          <cell r="B221">
            <v>54</v>
          </cell>
          <cell r="P221" t="str">
            <v>Flat</v>
          </cell>
          <cell r="Q221">
            <v>1978</v>
          </cell>
          <cell r="U221" t="str">
            <v>timber</v>
          </cell>
          <cell r="V221" t="str">
            <v>wood</v>
          </cell>
          <cell r="Z221" t="str">
            <v>glazing - single glazed</v>
          </cell>
        </row>
        <row r="222">
          <cell r="A222">
            <v>1795</v>
          </cell>
          <cell r="B222">
            <v>50</v>
          </cell>
          <cell r="P222" t="str">
            <v>Bungalow</v>
          </cell>
          <cell r="Q222">
            <v>1976</v>
          </cell>
          <cell r="U222" t="str">
            <v>upvc</v>
          </cell>
          <cell r="V222" t="str">
            <v>upvc</v>
          </cell>
          <cell r="Z222" t="str">
            <v>glazing - single glazed</v>
          </cell>
        </row>
        <row r="223">
          <cell r="A223">
            <v>1802</v>
          </cell>
          <cell r="B223">
            <v>78</v>
          </cell>
          <cell r="P223" t="str">
            <v>House</v>
          </cell>
          <cell r="Q223">
            <v>1976</v>
          </cell>
          <cell r="U223" t="str">
            <v>upvc</v>
          </cell>
          <cell r="V223" t="str">
            <v>upvc</v>
          </cell>
          <cell r="Z223" t="str">
            <v>glazing - single glazed</v>
          </cell>
        </row>
        <row r="224">
          <cell r="A224">
            <v>1806</v>
          </cell>
          <cell r="B224">
            <v>92</v>
          </cell>
          <cell r="P224" t="str">
            <v>House</v>
          </cell>
          <cell r="Q224">
            <v>1976</v>
          </cell>
          <cell r="U224" t="str">
            <v>upvc</v>
          </cell>
          <cell r="V224" t="str">
            <v>upvc</v>
          </cell>
          <cell r="Z224" t="str">
            <v>glazing - single glazed</v>
          </cell>
        </row>
        <row r="225">
          <cell r="A225">
            <v>1819</v>
          </cell>
          <cell r="B225">
            <v>46</v>
          </cell>
          <cell r="P225" t="str">
            <v>Bungalow</v>
          </cell>
          <cell r="Q225">
            <v>1976</v>
          </cell>
          <cell r="U225" t="str">
            <v>upvc</v>
          </cell>
          <cell r="V225" t="str">
            <v>upvc</v>
          </cell>
          <cell r="Z225" t="str">
            <v>glazing - double glazed</v>
          </cell>
        </row>
        <row r="226">
          <cell r="A226">
            <v>2014</v>
          </cell>
          <cell r="B226">
            <v>66</v>
          </cell>
          <cell r="P226" t="str">
            <v>Flat</v>
          </cell>
          <cell r="Q226">
            <v>2018</v>
          </cell>
          <cell r="U226" t="str">
            <v>upvc</v>
          </cell>
          <cell r="V226" t="str">
            <v>upvc</v>
          </cell>
          <cell r="Z226" t="str">
            <v>glazing - double glazed</v>
          </cell>
        </row>
        <row r="227">
          <cell r="A227">
            <v>2024</v>
          </cell>
          <cell r="B227">
            <v>51</v>
          </cell>
          <cell r="P227" t="str">
            <v>Flat</v>
          </cell>
          <cell r="Q227">
            <v>2018</v>
          </cell>
          <cell r="U227" t="str">
            <v>timber</v>
          </cell>
          <cell r="V227" t="str">
            <v>upvc</v>
          </cell>
          <cell r="Z227" t="str">
            <v>glazing - single glazed</v>
          </cell>
        </row>
        <row r="228">
          <cell r="A228">
            <v>2025</v>
          </cell>
          <cell r="B228">
            <v>103</v>
          </cell>
          <cell r="P228" t="str">
            <v>House</v>
          </cell>
          <cell r="Q228">
            <v>2018</v>
          </cell>
          <cell r="U228" t="str">
            <v>timber</v>
          </cell>
          <cell r="V228" t="str">
            <v>upvc</v>
          </cell>
          <cell r="Z228" t="str">
            <v>glazing - double glazed</v>
          </cell>
        </row>
        <row r="229">
          <cell r="A229">
            <v>2028</v>
          </cell>
          <cell r="B229">
            <v>103</v>
          </cell>
          <cell r="P229" t="str">
            <v>House</v>
          </cell>
          <cell r="Q229">
            <v>2018</v>
          </cell>
          <cell r="U229" t="str">
            <v>timber</v>
          </cell>
          <cell r="V229" t="str">
            <v>upvc</v>
          </cell>
          <cell r="Z229" t="str">
            <v>glazing - single glazed</v>
          </cell>
        </row>
        <row r="230">
          <cell r="A230">
            <v>2036</v>
          </cell>
          <cell r="B230">
            <v>102</v>
          </cell>
          <cell r="P230" t="str">
            <v>House</v>
          </cell>
          <cell r="Q230">
            <v>2018</v>
          </cell>
          <cell r="U230" t="str">
            <v>upvc</v>
          </cell>
          <cell r="V230" t="str">
            <v>upvc</v>
          </cell>
          <cell r="Z230" t="str">
            <v>glazing - single glazed</v>
          </cell>
        </row>
        <row r="231">
          <cell r="A231">
            <v>2062</v>
          </cell>
          <cell r="B231">
            <v>77</v>
          </cell>
          <cell r="P231" t="str">
            <v>Flat</v>
          </cell>
          <cell r="Q231">
            <v>2018</v>
          </cell>
          <cell r="U231" t="str">
            <v>timber</v>
          </cell>
          <cell r="V231" t="str">
            <v>upvc</v>
          </cell>
          <cell r="Z231" t="str">
            <v>glazing - single glazed</v>
          </cell>
        </row>
        <row r="232">
          <cell r="A232">
            <v>2075</v>
          </cell>
          <cell r="B232">
            <v>88</v>
          </cell>
          <cell r="P232" t="str">
            <v>House</v>
          </cell>
          <cell r="Q232">
            <v>2018</v>
          </cell>
          <cell r="U232" t="str">
            <v>upvc</v>
          </cell>
          <cell r="V232" t="str">
            <v>upvc</v>
          </cell>
          <cell r="Z232" t="str">
            <v>glazing - double glazed</v>
          </cell>
        </row>
        <row r="233">
          <cell r="A233">
            <v>2078</v>
          </cell>
          <cell r="B233">
            <v>107</v>
          </cell>
          <cell r="P233" t="str">
            <v>House</v>
          </cell>
          <cell r="Q233">
            <v>2018</v>
          </cell>
          <cell r="U233" t="str">
            <v>timber</v>
          </cell>
          <cell r="V233" t="str">
            <v>upvc</v>
          </cell>
          <cell r="Z233" t="str">
            <v>glazing - double glazed</v>
          </cell>
        </row>
      </sheetData>
    </sheetDataSet>
  </externalBook>
</externalLink>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purl.oclc.org/ooxml/officeDocument/relationships/hyperlink" Target="https://www.sciencedirect.com/science/article/pii/S0921344917304135?via%3Dihub" TargetMode="External"/><Relationship Id="rId1" Type="http://purl.oclc.org/ooxml/officeDocument/relationships/hyperlink" Target="https://www.sciencedirect.com/science/article/pii/S0921344917304135?via%3Dihub" TargetMode="External"/></Relationships>
</file>

<file path=xl/worksheets/_rels/sheet5.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6.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7.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8.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9.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10.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11.xml.rels><?xml version="1.0" encoding="UTF-8" standalone="yes"?>
<Relationships xmlns="http://schemas.openxmlformats.org/package/2006/relationships"><Relationship Id="rId2" Type="http://purl.oclc.org/ooxml/officeDocument/relationships/hyperlink" Target="https://www.rightmove.co.uk/house-prices/details/england-70678352-6553546?s=98e036a1969cdef2f817a5a4ce0cd0fef28aaf96654069b4393ad3bd838a8aa5" TargetMode="External"/><Relationship Id="rId1" Type="http://purl.oclc.org/ooxml/officeDocument/relationships/hyperlink" Target="https://www.sciencedirect.com/science/article/pii/S0921344917304135?via%3Dihub" TargetMode="External"/></Relationships>
</file>

<file path=xl/worksheets/_rels/sheet12.xml.rels><?xml version="1.0" encoding="UTF-8" standalone="yes"?>
<Relationships xmlns="http://schemas.openxmlformats.org/package/2006/relationships"><Relationship Id="rId2" Type="http://purl.oclc.org/ooxml/officeDocument/relationships/hyperlink" Target="https://www.rightmove.co.uk/house-prices/details/england-70678352-6553546?s=98e036a1969cdef2f817a5a4ce0cd0fef28aaf96654069b4393ad3bd838a8aa5" TargetMode="External"/><Relationship Id="rId1" Type="http://purl.oclc.org/ooxml/officeDocument/relationships/hyperlink" Target="https://www.sciencedirect.com/science/article/pii/S0921344917304135?via%3Dihub" TargetMode="External"/></Relationships>
</file>

<file path=xl/worksheets/_rels/sheet13.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14.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_rels/sheet15.xml.rels><?xml version="1.0" encoding="UTF-8" standalone="yes"?>
<Relationships xmlns="http://schemas.openxmlformats.org/package/2006/relationships"><Relationship Id="rId1" Type="http://purl.oclc.org/ooxml/officeDocument/relationships/hyperlink" Target="https://www.sciencedirect.com/science/article/pii/S0921344917304135?via%3Dihub"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1957-4E61-C14E-AC36-1DBEFA485ABB}">
  <sheetPr>
    <tabColor theme="0" tint="-0.34998626667073579"/>
  </sheetPr>
  <dimension ref="A1:T26"/>
  <sheetViews>
    <sheetView showGridLines="0" topLeftCell="A9" workbookViewId="0">
      <selection activeCell="A9" sqref="A9:L9"/>
    </sheetView>
  </sheetViews>
  <sheetFormatPr baseColWidth="10" defaultRowHeight="16" x14ac:dyDescent="0.2"/>
  <cols>
    <col min="1" max="1" width="13.83203125" customWidth="1"/>
    <col min="8" max="8" width="10.83203125" customWidth="1"/>
  </cols>
  <sheetData>
    <row r="1" spans="1:14" ht="19" x14ac:dyDescent="0.25">
      <c r="A1" s="32" t="s">
        <v>108</v>
      </c>
    </row>
    <row r="2" spans="1:14" ht="56" customHeight="1" x14ac:dyDescent="0.2">
      <c r="A2" s="48" t="s">
        <v>119</v>
      </c>
      <c r="B2" s="48"/>
      <c r="C2" s="48"/>
      <c r="D2" s="48"/>
      <c r="E2" s="48"/>
      <c r="F2" s="48"/>
      <c r="G2" s="48"/>
      <c r="H2" s="48"/>
      <c r="I2" s="48"/>
      <c r="J2" s="48"/>
      <c r="K2" s="48"/>
    </row>
    <row r="3" spans="1:14" ht="19" x14ac:dyDescent="0.25">
      <c r="A3" s="49" t="s">
        <v>111</v>
      </c>
      <c r="B3" s="49"/>
      <c r="C3" s="49"/>
      <c r="D3" s="49"/>
      <c r="E3" s="49"/>
      <c r="F3" s="49"/>
      <c r="G3" s="49"/>
      <c r="H3" s="49"/>
      <c r="I3" s="49"/>
      <c r="J3" s="49"/>
      <c r="K3" s="49"/>
    </row>
    <row r="4" spans="1:14" x14ac:dyDescent="0.2">
      <c r="A4" s="33"/>
      <c r="B4" s="33"/>
      <c r="C4" s="33"/>
      <c r="D4" s="33"/>
      <c r="E4" s="33"/>
      <c r="F4" s="33"/>
      <c r="G4" s="33"/>
      <c r="H4" s="33"/>
      <c r="I4" s="33"/>
      <c r="J4" s="33"/>
      <c r="K4" s="33"/>
    </row>
    <row r="5" spans="1:14" x14ac:dyDescent="0.2">
      <c r="A5" s="36" t="s">
        <v>109</v>
      </c>
      <c r="B5" s="35"/>
    </row>
    <row r="6" spans="1:14" ht="77" customHeight="1" x14ac:dyDescent="0.2">
      <c r="A6" s="48" t="s">
        <v>129</v>
      </c>
      <c r="B6" s="48"/>
      <c r="C6" s="48"/>
      <c r="D6" s="48"/>
      <c r="E6" s="48"/>
      <c r="F6" s="48"/>
      <c r="G6" s="48"/>
      <c r="H6" s="48"/>
      <c r="I6" s="48"/>
      <c r="J6" s="48"/>
      <c r="K6" s="48"/>
      <c r="L6" s="48"/>
    </row>
    <row r="7" spans="1:14" x14ac:dyDescent="0.2">
      <c r="H7" s="40"/>
    </row>
    <row r="8" spans="1:14" x14ac:dyDescent="0.2">
      <c r="A8" s="37" t="s">
        <v>110</v>
      </c>
      <c r="H8" s="41" t="s">
        <v>117</v>
      </c>
    </row>
    <row r="9" spans="1:14" ht="66" customHeight="1" x14ac:dyDescent="0.2">
      <c r="A9" s="48" t="s">
        <v>112</v>
      </c>
      <c r="B9" s="48"/>
      <c r="C9" s="48"/>
      <c r="D9" s="48"/>
      <c r="E9" s="48"/>
      <c r="F9" s="48"/>
      <c r="G9" s="48"/>
      <c r="H9" s="48"/>
      <c r="I9" s="48"/>
      <c r="J9" s="48"/>
      <c r="K9" s="48"/>
      <c r="L9" s="48"/>
    </row>
    <row r="11" spans="1:14" x14ac:dyDescent="0.2">
      <c r="A11" s="37" t="s">
        <v>113</v>
      </c>
    </row>
    <row r="12" spans="1:14" ht="70" customHeight="1" x14ac:dyDescent="0.2">
      <c r="A12" s="48" t="s">
        <v>128</v>
      </c>
      <c r="B12" s="48"/>
      <c r="C12" s="48"/>
      <c r="D12" s="48"/>
      <c r="E12" s="48"/>
      <c r="F12" s="48"/>
      <c r="G12" s="48"/>
      <c r="H12" s="48"/>
      <c r="I12" s="39" t="s">
        <v>114</v>
      </c>
      <c r="J12" s="34"/>
      <c r="K12" s="34"/>
      <c r="L12" s="34"/>
    </row>
    <row r="14" spans="1:14" ht="83" customHeight="1" x14ac:dyDescent="0.2">
      <c r="A14" s="46" t="s">
        <v>121</v>
      </c>
      <c r="B14" s="46"/>
      <c r="C14" s="46"/>
      <c r="D14" s="46"/>
      <c r="E14" s="46"/>
      <c r="F14" s="46"/>
      <c r="G14" s="46"/>
      <c r="H14" s="46"/>
    </row>
    <row r="15" spans="1:14" x14ac:dyDescent="0.2">
      <c r="H15" s="40"/>
    </row>
    <row r="16" spans="1:14" x14ac:dyDescent="0.2">
      <c r="A16" s="37" t="s">
        <v>127</v>
      </c>
      <c r="H16" s="39" t="s">
        <v>115</v>
      </c>
      <c r="I16" s="42"/>
      <c r="J16" s="42"/>
      <c r="K16" s="42"/>
      <c r="L16" s="40"/>
      <c r="M16" s="40"/>
      <c r="N16" s="40"/>
    </row>
    <row r="17" spans="1:20" ht="8" customHeight="1" x14ac:dyDescent="0.2"/>
    <row r="18" spans="1:20" ht="79" customHeight="1" x14ac:dyDescent="0.2">
      <c r="A18" s="46" t="s">
        <v>122</v>
      </c>
      <c r="B18" s="46"/>
      <c r="C18" s="46"/>
      <c r="D18" s="46"/>
      <c r="E18" s="46"/>
      <c r="F18" s="46"/>
      <c r="G18" s="46"/>
      <c r="H18" s="46"/>
      <c r="I18" s="46"/>
      <c r="J18" s="46"/>
      <c r="K18" s="46"/>
    </row>
    <row r="20" spans="1:20" x14ac:dyDescent="0.2">
      <c r="A20" s="37" t="s">
        <v>126</v>
      </c>
      <c r="O20" s="42"/>
      <c r="P20" s="42"/>
      <c r="Q20" s="42"/>
      <c r="R20" s="40"/>
      <c r="S20" s="40"/>
      <c r="T20" s="40"/>
    </row>
    <row r="21" spans="1:20" x14ac:dyDescent="0.2">
      <c r="A21" s="39" t="s">
        <v>118</v>
      </c>
      <c r="N21" t="s">
        <v>120</v>
      </c>
    </row>
    <row r="22" spans="1:20" x14ac:dyDescent="0.2">
      <c r="A22" s="39"/>
    </row>
    <row r="23" spans="1:20" x14ac:dyDescent="0.2">
      <c r="A23" s="37" t="s">
        <v>123</v>
      </c>
    </row>
    <row r="24" spans="1:20" ht="70" customHeight="1" x14ac:dyDescent="0.2">
      <c r="A24" s="47" t="s">
        <v>125</v>
      </c>
      <c r="B24" s="47"/>
      <c r="C24" s="47"/>
      <c r="D24" s="47"/>
      <c r="E24" s="47"/>
      <c r="F24" s="47"/>
      <c r="G24" s="47"/>
      <c r="H24" s="47"/>
      <c r="I24" s="38" t="s">
        <v>116</v>
      </c>
    </row>
    <row r="26" spans="1:20" x14ac:dyDescent="0.2">
      <c r="A26" s="37" t="s">
        <v>124</v>
      </c>
    </row>
  </sheetData>
  <mergeCells count="8">
    <mergeCell ref="A14:H14"/>
    <mergeCell ref="A24:H24"/>
    <mergeCell ref="A18:K18"/>
    <mergeCell ref="A2:K2"/>
    <mergeCell ref="A3:K3"/>
    <mergeCell ref="A6:L6"/>
    <mergeCell ref="A9:L9"/>
    <mergeCell ref="A12:H12"/>
  </mergeCells>
  <hyperlinks>
    <hyperlink ref="H8" location="'Central_line_method table'!A1" display="see part (3) the table of the Centre line method" xr:uid="{B5C4DAD1-D1FC-BE4C-BAAD-663A39DB1C67}"/>
    <hyperlink ref="I12" location="home_catergory!A1" display="see part (2) the catergoty of case homes" xr:uid="{29D86FFE-36FD-D548-A4DB-0B603887C72D}"/>
    <hyperlink ref="I24" location="'Materials intensity database'!A1" display="see part (1) Materials intensity database" xr:uid="{707DF688-F30A-D347-A12B-AFEF866A1804}"/>
    <hyperlink ref="A21" location="'flat_1945-1964'!A1" display="the calculation results of each represented property could be seen in part (4)" xr:uid="{1D706ED0-FD2F-0548-8C82-B0D4C07F30AE}"/>
    <hyperlink ref="H16" location="'flat_1945-1964'!A1" display="see part (4),  there are 10 represented homes , according to the catergory of homes" xr:uid="{BCF54D2E-CC23-6A45-82E9-8FE76C11232C}"/>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55"/>
  <sheetViews>
    <sheetView topLeftCell="A46" zoomScaleNormal="100" workbookViewId="0">
      <selection activeCell="N49" sqref="N49"/>
    </sheetView>
  </sheetViews>
  <sheetFormatPr baseColWidth="10" defaultRowHeight="16" x14ac:dyDescent="0.2"/>
  <cols>
    <col min="1" max="1" width="14" style="1" customWidth="1"/>
    <col min="2" max="2" width="6.83203125" style="1" customWidth="1"/>
    <col min="3" max="3" width="34.83203125" style="1" customWidth="1"/>
    <col min="4" max="4" width="5.83203125" style="1" customWidth="1"/>
    <col min="5" max="5" width="8.6640625" style="1" customWidth="1"/>
    <col min="6" max="6" width="10" style="1" customWidth="1"/>
    <col min="7" max="7" width="13.1640625" style="1" customWidth="1"/>
    <col min="8" max="8" width="7" style="1" customWidth="1"/>
    <col min="9" max="9" width="24" style="1" customWidth="1"/>
    <col min="10" max="10" width="17.6640625" style="1" customWidth="1"/>
    <col min="11" max="11" width="10.83203125" style="1"/>
    <col min="12" max="12" width="22.5" style="1" customWidth="1"/>
    <col min="13" max="13" width="10.83203125" style="1"/>
    <col min="14" max="14" width="18.83203125" style="1" customWidth="1"/>
    <col min="15" max="15" width="10.83203125" style="1"/>
    <col min="16" max="16" width="20.5" style="1" customWidth="1"/>
    <col min="17" max="16384" width="10.83203125" style="1"/>
  </cols>
  <sheetData>
    <row r="1" spans="1:9" s="6" customFormat="1" x14ac:dyDescent="0.2">
      <c r="B1" s="50" t="s">
        <v>14</v>
      </c>
      <c r="C1" s="50"/>
      <c r="D1" s="50"/>
      <c r="E1" s="50"/>
      <c r="F1" s="50"/>
      <c r="G1" s="50"/>
      <c r="H1" s="50"/>
      <c r="I1" s="50"/>
    </row>
    <row r="2" spans="1:9" s="6" customFormat="1" ht="41" customHeight="1" x14ac:dyDescent="0.2">
      <c r="A2" s="8" t="s">
        <v>27</v>
      </c>
      <c r="B2" s="9" t="s">
        <v>16</v>
      </c>
      <c r="C2" s="9" t="s">
        <v>10</v>
      </c>
      <c r="D2" s="9" t="s">
        <v>11</v>
      </c>
      <c r="E2" s="9" t="s">
        <v>12</v>
      </c>
      <c r="F2" s="9" t="s">
        <v>13</v>
      </c>
      <c r="G2" s="9" t="s">
        <v>15</v>
      </c>
      <c r="H2" s="9" t="s">
        <v>40</v>
      </c>
      <c r="I2" s="13" t="s">
        <v>37</v>
      </c>
    </row>
    <row r="3" spans="1:9" ht="18" customHeight="1" x14ac:dyDescent="0.2"/>
    <row r="4" spans="1:9" ht="19" customHeight="1" x14ac:dyDescent="0.2">
      <c r="A4" s="57" t="s">
        <v>26</v>
      </c>
      <c r="B4" s="4">
        <v>2</v>
      </c>
      <c r="C4" s="2" t="s">
        <v>34</v>
      </c>
      <c r="D4" s="4"/>
      <c r="I4" s="1">
        <v>110</v>
      </c>
    </row>
    <row r="5" spans="1:9" ht="13" customHeight="1" x14ac:dyDescent="0.2">
      <c r="A5" s="57"/>
      <c r="B5" s="4"/>
      <c r="C5" s="2" t="s">
        <v>59</v>
      </c>
      <c r="D5" s="4">
        <v>1</v>
      </c>
      <c r="F5" s="1" t="s">
        <v>17</v>
      </c>
      <c r="G5" s="1" t="s">
        <v>41</v>
      </c>
    </row>
    <row r="6" spans="1:9" ht="13" customHeight="1" x14ac:dyDescent="0.2">
      <c r="A6" s="57"/>
      <c r="B6" s="4"/>
      <c r="C6" s="2"/>
      <c r="D6" s="4"/>
    </row>
    <row r="7" spans="1:9" ht="13" customHeight="1" x14ac:dyDescent="0.2">
      <c r="A7" s="57"/>
      <c r="B7" s="4"/>
      <c r="C7" s="5"/>
      <c r="D7" s="4"/>
    </row>
    <row r="8" spans="1:9" ht="20" customHeight="1" x14ac:dyDescent="0.2">
      <c r="A8" s="57"/>
      <c r="B8" s="4">
        <v>3</v>
      </c>
      <c r="C8" s="3" t="s">
        <v>35</v>
      </c>
      <c r="D8" s="4"/>
      <c r="I8" s="1">
        <v>1000</v>
      </c>
    </row>
    <row r="9" spans="1:9" x14ac:dyDescent="0.2">
      <c r="A9" s="57"/>
      <c r="B9" s="4"/>
      <c r="C9" s="1" t="s">
        <v>19</v>
      </c>
      <c r="D9" s="4">
        <v>1</v>
      </c>
      <c r="F9" s="1" t="s">
        <v>22</v>
      </c>
      <c r="G9" s="1" t="s">
        <v>53</v>
      </c>
    </row>
    <row r="10" spans="1:9" x14ac:dyDescent="0.2">
      <c r="A10" s="57"/>
      <c r="C10" s="1" t="s">
        <v>20</v>
      </c>
      <c r="D10" s="4">
        <v>1</v>
      </c>
      <c r="F10" s="1" t="s">
        <v>23</v>
      </c>
      <c r="G10" s="1" t="s">
        <v>53</v>
      </c>
    </row>
    <row r="11" spans="1:9" x14ac:dyDescent="0.2">
      <c r="A11" s="57"/>
      <c r="C11" s="1" t="s">
        <v>21</v>
      </c>
      <c r="D11" s="4">
        <v>1</v>
      </c>
      <c r="F11" s="1" t="s">
        <v>24</v>
      </c>
      <c r="G11" s="1" t="s">
        <v>22</v>
      </c>
    </row>
    <row r="14" spans="1:9" x14ac:dyDescent="0.2">
      <c r="A14" s="57" t="s">
        <v>28</v>
      </c>
      <c r="B14" s="4">
        <v>5</v>
      </c>
      <c r="C14" s="1" t="s">
        <v>36</v>
      </c>
      <c r="I14" s="1">
        <v>1000</v>
      </c>
    </row>
    <row r="15" spans="1:9" x14ac:dyDescent="0.2">
      <c r="A15" s="57"/>
      <c r="D15" s="4">
        <v>1</v>
      </c>
      <c r="F15" s="1" t="s">
        <v>18</v>
      </c>
      <c r="G15" s="1" t="s">
        <v>25</v>
      </c>
    </row>
    <row r="16" spans="1:9" x14ac:dyDescent="0.2">
      <c r="A16" s="57"/>
      <c r="D16" s="4"/>
    </row>
    <row r="17" spans="1:9" x14ac:dyDescent="0.2">
      <c r="A17" s="57"/>
      <c r="C17" s="14" t="s">
        <v>47</v>
      </c>
      <c r="I17" s="1">
        <v>160</v>
      </c>
    </row>
    <row r="18" spans="1:9" x14ac:dyDescent="0.2">
      <c r="A18" s="57"/>
      <c r="D18" s="4">
        <v>1</v>
      </c>
      <c r="F18" s="1" t="s">
        <v>54</v>
      </c>
      <c r="G18" s="1" t="s">
        <v>29</v>
      </c>
    </row>
    <row r="19" spans="1:9" x14ac:dyDescent="0.2">
      <c r="A19" s="57"/>
    </row>
    <row r="20" spans="1:9" ht="34" x14ac:dyDescent="0.2">
      <c r="A20" s="57"/>
      <c r="C20" s="2" t="s">
        <v>46</v>
      </c>
      <c r="I20" s="1">
        <v>1900</v>
      </c>
    </row>
    <row r="21" spans="1:9" x14ac:dyDescent="0.2">
      <c r="A21" s="57"/>
      <c r="D21" s="4">
        <v>1</v>
      </c>
      <c r="F21" s="1" t="s">
        <v>33</v>
      </c>
      <c r="G21" s="1" t="s">
        <v>18</v>
      </c>
    </row>
    <row r="22" spans="1:9" x14ac:dyDescent="0.2">
      <c r="A22" s="57"/>
    </row>
    <row r="23" spans="1:9" x14ac:dyDescent="0.2">
      <c r="A23" s="57"/>
    </row>
    <row r="24" spans="1:9" x14ac:dyDescent="0.2">
      <c r="A24" s="57"/>
      <c r="C24" s="1" t="s">
        <v>50</v>
      </c>
      <c r="I24" s="1">
        <v>732</v>
      </c>
    </row>
    <row r="25" spans="1:9" x14ac:dyDescent="0.2">
      <c r="A25" s="57"/>
      <c r="D25" s="4">
        <v>1</v>
      </c>
      <c r="F25" s="1" t="s">
        <v>49</v>
      </c>
      <c r="G25" s="1" t="s">
        <v>25</v>
      </c>
    </row>
    <row r="26" spans="1:9" x14ac:dyDescent="0.2">
      <c r="A26" s="7"/>
      <c r="D26" s="4"/>
    </row>
    <row r="27" spans="1:9" x14ac:dyDescent="0.2">
      <c r="A27" s="7"/>
      <c r="C27" s="1" t="s">
        <v>51</v>
      </c>
      <c r="D27" s="4"/>
      <c r="I27" s="1">
        <v>1440</v>
      </c>
    </row>
    <row r="28" spans="1:9" x14ac:dyDescent="0.2">
      <c r="A28" s="7"/>
      <c r="D28" s="4">
        <v>1</v>
      </c>
      <c r="F28" s="1" t="s">
        <v>52</v>
      </c>
      <c r="G28" s="1" t="s">
        <v>25</v>
      </c>
    </row>
    <row r="29" spans="1:9" x14ac:dyDescent="0.2">
      <c r="A29" s="7"/>
      <c r="D29" s="4"/>
    </row>
    <row r="30" spans="1:9" x14ac:dyDescent="0.2">
      <c r="A30" s="7"/>
      <c r="C30" s="1" t="s">
        <v>57</v>
      </c>
      <c r="D30" s="4"/>
    </row>
    <row r="31" spans="1:9" x14ac:dyDescent="0.2">
      <c r="A31" s="7"/>
      <c r="C31" s="1" t="s">
        <v>44</v>
      </c>
      <c r="D31" s="4">
        <v>1</v>
      </c>
      <c r="E31" s="10"/>
      <c r="F31" s="1">
        <v>0.318</v>
      </c>
      <c r="I31" s="1">
        <v>2140</v>
      </c>
    </row>
    <row r="32" spans="1:9" ht="51" x14ac:dyDescent="0.2">
      <c r="A32" s="7"/>
      <c r="C32" s="2" t="s">
        <v>58</v>
      </c>
      <c r="D32" s="4"/>
    </row>
    <row r="33" spans="1:17" x14ac:dyDescent="0.2">
      <c r="A33" s="7"/>
    </row>
    <row r="34" spans="1:17" x14ac:dyDescent="0.2">
      <c r="A34" s="7"/>
      <c r="C34" s="1" t="s">
        <v>42</v>
      </c>
      <c r="I34" s="1">
        <v>1000</v>
      </c>
    </row>
    <row r="35" spans="1:17" x14ac:dyDescent="0.2">
      <c r="A35" s="7"/>
      <c r="C35" s="1" t="s">
        <v>43</v>
      </c>
      <c r="D35" s="4">
        <v>1</v>
      </c>
      <c r="E35" s="10"/>
      <c r="F35" s="1" t="s">
        <v>48</v>
      </c>
      <c r="G35" s="1" t="s">
        <v>25</v>
      </c>
    </row>
    <row r="36" spans="1:17" x14ac:dyDescent="0.2">
      <c r="A36" s="4"/>
    </row>
    <row r="37" spans="1:17" x14ac:dyDescent="0.2">
      <c r="A37" s="4"/>
    </row>
    <row r="38" spans="1:17" x14ac:dyDescent="0.2">
      <c r="A38" s="4"/>
    </row>
    <row r="39" spans="1:17" x14ac:dyDescent="0.2">
      <c r="A39" s="56" t="s">
        <v>38</v>
      </c>
      <c r="C39" s="1" t="s">
        <v>39</v>
      </c>
      <c r="I39" s="1">
        <v>455</v>
      </c>
    </row>
    <row r="40" spans="1:17" x14ac:dyDescent="0.2">
      <c r="A40" s="57"/>
      <c r="C40" s="1" t="s">
        <v>44</v>
      </c>
      <c r="E40" s="10"/>
      <c r="F40" s="1" t="s">
        <v>41</v>
      </c>
    </row>
    <row r="41" spans="1:17" x14ac:dyDescent="0.2">
      <c r="A41" s="4"/>
    </row>
    <row r="43" spans="1:17" ht="136" customHeight="1" x14ac:dyDescent="0.2">
      <c r="A43" s="12" t="s">
        <v>30</v>
      </c>
      <c r="C43" s="11" t="s">
        <v>31</v>
      </c>
      <c r="H43" s="1">
        <f>0.01*7850*(H5)</f>
        <v>0</v>
      </c>
      <c r="I43" s="1">
        <v>7850</v>
      </c>
    </row>
    <row r="45" spans="1:17" ht="119" x14ac:dyDescent="0.2">
      <c r="A45" s="12" t="s">
        <v>32</v>
      </c>
      <c r="C45" s="2" t="s">
        <v>45</v>
      </c>
      <c r="H45" s="1">
        <f>((H21/4))*1440</f>
        <v>0</v>
      </c>
      <c r="I45" s="1">
        <v>1440</v>
      </c>
    </row>
    <row r="46" spans="1:17" s="30" customFormat="1" x14ac:dyDescent="0.2">
      <c r="A46" s="29"/>
      <c r="C46" s="31"/>
    </row>
    <row r="47" spans="1:17" ht="34" x14ac:dyDescent="0.2">
      <c r="A47" s="2" t="s">
        <v>27</v>
      </c>
      <c r="B47" s="1" t="s">
        <v>157</v>
      </c>
      <c r="C47" s="9" t="s">
        <v>10</v>
      </c>
      <c r="D47" s="9" t="s">
        <v>11</v>
      </c>
      <c r="E47" s="9" t="s">
        <v>12</v>
      </c>
      <c r="F47" s="9" t="s">
        <v>13</v>
      </c>
      <c r="G47" s="9" t="s">
        <v>15</v>
      </c>
      <c r="H47" s="9" t="s">
        <v>40</v>
      </c>
      <c r="I47" s="13" t="s">
        <v>37</v>
      </c>
      <c r="J47" s="53" t="s">
        <v>107</v>
      </c>
      <c r="K47" s="53"/>
      <c r="L47" s="53"/>
      <c r="M47" s="53"/>
      <c r="N47" s="53"/>
      <c r="O47" s="53"/>
      <c r="P47" s="53"/>
      <c r="Q47" s="53"/>
    </row>
    <row r="48" spans="1:17" ht="84" customHeight="1" x14ac:dyDescent="0.2">
      <c r="A48" s="51" t="s">
        <v>55</v>
      </c>
      <c r="B48" s="44" t="s">
        <v>137</v>
      </c>
      <c r="C48" s="2" t="s">
        <v>139</v>
      </c>
      <c r="E48" s="1">
        <v>1</v>
      </c>
      <c r="F48" s="1">
        <v>3.0000000000000001E-3</v>
      </c>
      <c r="G48" s="1">
        <v>1</v>
      </c>
      <c r="H48" s="1" t="s">
        <v>106</v>
      </c>
      <c r="I48" s="2">
        <v>2500</v>
      </c>
      <c r="J48" s="1" t="s">
        <v>145</v>
      </c>
      <c r="K48" s="1">
        <f>(3*E48*F48*G48)*I48</f>
        <v>22.500000000000004</v>
      </c>
      <c r="L48" s="1" t="s">
        <v>146</v>
      </c>
      <c r="M48" s="1">
        <f>3*E48*(F48*2)*G48*I48</f>
        <v>45.000000000000007</v>
      </c>
      <c r="N48" s="1" t="s">
        <v>147</v>
      </c>
      <c r="O48" s="1">
        <f>5*E48*F48*G48*I48</f>
        <v>37.5</v>
      </c>
      <c r="P48" s="1" t="s">
        <v>148</v>
      </c>
      <c r="Q48" s="1">
        <f>5*E48*(F48*2)*G48*I48</f>
        <v>75</v>
      </c>
    </row>
    <row r="49" spans="1:13" ht="77" customHeight="1" x14ac:dyDescent="0.2">
      <c r="A49" s="51"/>
      <c r="B49" s="52" t="s">
        <v>138</v>
      </c>
      <c r="C49" s="2" t="s">
        <v>141</v>
      </c>
      <c r="E49" s="1">
        <v>1</v>
      </c>
      <c r="F49" s="1">
        <v>3.0000000000000001E-3</v>
      </c>
      <c r="G49" s="1">
        <v>1</v>
      </c>
      <c r="H49" s="2" t="s">
        <v>140</v>
      </c>
      <c r="I49" s="1">
        <v>1430</v>
      </c>
      <c r="J49" s="1" t="s">
        <v>143</v>
      </c>
      <c r="K49" s="1">
        <f>3*((E49*F49*G49-(E49-0.05*2)*F49*(G49-0.05*2))*I49)</f>
        <v>2.4452999999999987</v>
      </c>
      <c r="L49" s="1" t="s">
        <v>144</v>
      </c>
      <c r="M49" s="1">
        <f>5*((E49*F49*G49-(E49-0.05*2)*F49*(G49-0.05*2))*I49)</f>
        <v>4.0754999999999981</v>
      </c>
    </row>
    <row r="50" spans="1:13" ht="71" customHeight="1" x14ac:dyDescent="0.2">
      <c r="A50" s="51"/>
      <c r="B50" s="52"/>
      <c r="C50" s="2" t="s">
        <v>142</v>
      </c>
      <c r="E50" s="1">
        <v>1</v>
      </c>
      <c r="F50" s="1">
        <v>3.0000000000000001E-3</v>
      </c>
      <c r="G50" s="1">
        <v>1</v>
      </c>
      <c r="H50" s="2" t="s">
        <v>140</v>
      </c>
      <c r="I50" s="2">
        <v>650</v>
      </c>
      <c r="J50" s="1" t="s">
        <v>149</v>
      </c>
      <c r="K50" s="1">
        <f>3*((E50*F50*G50-(E50-0.05*2)*F50*(G50-0.05*2))*I50)</f>
        <v>1.1114999999999995</v>
      </c>
      <c r="L50" s="1" t="s">
        <v>150</v>
      </c>
      <c r="M50" s="1">
        <f>5*((E50*F50*G50-(E50-0.05*2)*F50*(G50-0.05*2))*I50)</f>
        <v>1.8524999999999991</v>
      </c>
    </row>
    <row r="51" spans="1:13" ht="85" customHeight="1" x14ac:dyDescent="0.2">
      <c r="A51" s="51"/>
      <c r="B51" s="52"/>
      <c r="C51" s="2" t="s">
        <v>160</v>
      </c>
      <c r="I51" s="2"/>
      <c r="J51" s="1" t="s">
        <v>154</v>
      </c>
      <c r="K51" s="1">
        <f>((K49+K50)/2)/2</f>
        <v>0.88919999999999955</v>
      </c>
      <c r="L51" s="1" t="s">
        <v>155</v>
      </c>
      <c r="M51" s="1">
        <f>((M49+M50)/2)/2</f>
        <v>1.4819999999999993</v>
      </c>
    </row>
    <row r="53" spans="1:13" ht="85" x14ac:dyDescent="0.2">
      <c r="A53" s="51" t="s">
        <v>56</v>
      </c>
      <c r="B53" s="54" t="s">
        <v>156</v>
      </c>
      <c r="C53" s="2" t="s">
        <v>134</v>
      </c>
      <c r="D53" s="4"/>
      <c r="E53" s="1">
        <v>0.9</v>
      </c>
      <c r="F53" s="1">
        <v>2.8000000000000001E-2</v>
      </c>
      <c r="G53" s="1">
        <v>2.1</v>
      </c>
      <c r="H53" s="1">
        <f>E53*F53*G53/2</f>
        <v>2.6460000000000001E-2</v>
      </c>
      <c r="I53" s="1">
        <v>1430</v>
      </c>
      <c r="J53" s="1" t="s">
        <v>132</v>
      </c>
      <c r="K53" s="1">
        <f>I53*H53</f>
        <v>37.837800000000001</v>
      </c>
      <c r="L53" s="1" t="s">
        <v>151</v>
      </c>
      <c r="M53" s="1">
        <f>I53*H53*2</f>
        <v>75.675600000000003</v>
      </c>
    </row>
    <row r="54" spans="1:13" ht="119" x14ac:dyDescent="0.2">
      <c r="A54" s="51"/>
      <c r="B54" s="55"/>
      <c r="C54" s="2" t="s">
        <v>163</v>
      </c>
      <c r="E54" s="1">
        <v>0.9</v>
      </c>
      <c r="F54" s="1">
        <v>2.8000000000000001E-2</v>
      </c>
      <c r="G54" s="1">
        <v>2.1</v>
      </c>
      <c r="H54" s="1">
        <f>E54*F54*G54*0.5</f>
        <v>2.6460000000000001E-2</v>
      </c>
      <c r="I54" s="1">
        <v>650</v>
      </c>
      <c r="J54" s="1" t="s">
        <v>133</v>
      </c>
      <c r="K54" s="1">
        <f>I54*H54</f>
        <v>17.199000000000002</v>
      </c>
      <c r="L54" s="1" t="s">
        <v>152</v>
      </c>
      <c r="M54" s="1">
        <f>I54*H54*2</f>
        <v>34.398000000000003</v>
      </c>
    </row>
    <row r="55" spans="1:13" ht="85" x14ac:dyDescent="0.2">
      <c r="A55" s="51"/>
      <c r="B55" s="55"/>
      <c r="C55" s="2" t="s">
        <v>135</v>
      </c>
      <c r="J55" s="1" t="s">
        <v>136</v>
      </c>
      <c r="K55" s="1">
        <f>((K53+K54)/2)/2</f>
        <v>13.7592</v>
      </c>
      <c r="L55" s="1" t="s">
        <v>153</v>
      </c>
      <c r="M55" s="1">
        <f>((M53+M54)/2)/2</f>
        <v>27.5184</v>
      </c>
    </row>
  </sheetData>
  <mergeCells count="9">
    <mergeCell ref="B1:I1"/>
    <mergeCell ref="A53:A55"/>
    <mergeCell ref="B49:B51"/>
    <mergeCell ref="J47:Q47"/>
    <mergeCell ref="B53:B55"/>
    <mergeCell ref="A48:A51"/>
    <mergeCell ref="A39:A40"/>
    <mergeCell ref="A4:A11"/>
    <mergeCell ref="A14:A25"/>
  </mergeCells>
  <hyperlinks>
    <hyperlink ref="I2" r:id="rId1" location="bib0150" xr:uid="{ABC11E66-62F0-0E47-9AEE-0CC77CF024D3}"/>
    <hyperlink ref="I47" r:id="rId2" location="bib0150" xr:uid="{3F73C698-FD53-0A4B-812A-FCA6CB86DE56}"/>
  </hyperlink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6A76-D8A8-8D46-BD3C-7E010DE5A6EC}">
  <sheetPr>
    <tabColor rgb="FFFFFF00"/>
  </sheetPr>
  <dimension ref="A1:M43"/>
  <sheetViews>
    <sheetView zoomScaleNormal="100" workbookViewId="0"/>
  </sheetViews>
  <sheetFormatPr baseColWidth="10" defaultRowHeight="16" x14ac:dyDescent="0.2"/>
  <cols>
    <col min="1" max="1" width="10" customWidth="1"/>
    <col min="2" max="2" width="10.1640625" customWidth="1"/>
    <col min="3" max="3" width="10.83203125" customWidth="1"/>
    <col min="6" max="6" width="9.5" customWidth="1"/>
    <col min="9" max="9" width="10.33203125" customWidth="1"/>
  </cols>
  <sheetData>
    <row r="1" spans="1:13" x14ac:dyDescent="0.2">
      <c r="A1" s="15" t="s">
        <v>62</v>
      </c>
      <c r="B1" s="58" t="s">
        <v>7</v>
      </c>
      <c r="C1" s="58"/>
      <c r="D1" s="58"/>
      <c r="E1" s="58"/>
      <c r="F1" s="60" t="s">
        <v>9</v>
      </c>
      <c r="G1" s="60"/>
      <c r="H1" s="60"/>
      <c r="I1" s="60"/>
      <c r="J1" s="61" t="s">
        <v>8</v>
      </c>
      <c r="K1" s="61"/>
      <c r="L1" s="61"/>
      <c r="M1" s="61"/>
    </row>
    <row r="2" spans="1:13" s="16" customFormat="1" ht="35" customHeight="1" x14ac:dyDescent="0.2">
      <c r="A2" s="2" t="s">
        <v>67</v>
      </c>
      <c r="B2" s="1" t="s">
        <v>64</v>
      </c>
      <c r="C2" s="1" t="s">
        <v>60</v>
      </c>
      <c r="D2" s="1" t="s">
        <v>61</v>
      </c>
      <c r="E2" s="1" t="s">
        <v>63</v>
      </c>
      <c r="F2" s="1" t="s">
        <v>64</v>
      </c>
      <c r="G2" s="1" t="s">
        <v>60</v>
      </c>
      <c r="H2" s="1" t="s">
        <v>61</v>
      </c>
      <c r="I2" s="1" t="s">
        <v>63</v>
      </c>
      <c r="J2" s="1" t="s">
        <v>64</v>
      </c>
      <c r="K2" s="1" t="s">
        <v>60</v>
      </c>
      <c r="L2" s="1" t="s">
        <v>61</v>
      </c>
      <c r="M2" s="1" t="s">
        <v>63</v>
      </c>
    </row>
    <row r="3" spans="1:13" x14ac:dyDescent="0.2">
      <c r="A3" s="59" t="s">
        <v>66</v>
      </c>
      <c r="B3" s="15" t="s">
        <v>65</v>
      </c>
      <c r="C3" s="15">
        <v>455</v>
      </c>
      <c r="D3" s="15">
        <v>52</v>
      </c>
      <c r="E3" s="15">
        <v>1689</v>
      </c>
      <c r="F3" s="15" t="s">
        <v>65</v>
      </c>
      <c r="G3">
        <v>1509</v>
      </c>
      <c r="H3">
        <v>1819</v>
      </c>
      <c r="I3">
        <v>504</v>
      </c>
      <c r="J3">
        <v>543</v>
      </c>
      <c r="K3">
        <v>1506</v>
      </c>
      <c r="L3">
        <v>1575</v>
      </c>
      <c r="M3">
        <v>1541</v>
      </c>
    </row>
    <row r="4" spans="1:13" x14ac:dyDescent="0.2">
      <c r="A4" s="59"/>
      <c r="B4" s="15"/>
      <c r="C4" s="15">
        <v>463</v>
      </c>
      <c r="D4" s="15">
        <v>55</v>
      </c>
      <c r="E4" s="15">
        <v>1687</v>
      </c>
      <c r="G4">
        <v>610</v>
      </c>
      <c r="H4">
        <v>1795</v>
      </c>
      <c r="J4">
        <v>559</v>
      </c>
      <c r="K4">
        <v>749</v>
      </c>
      <c r="L4">
        <v>1584</v>
      </c>
      <c r="M4">
        <v>1550</v>
      </c>
    </row>
    <row r="5" spans="1:13" x14ac:dyDescent="0.2">
      <c r="A5" s="59"/>
      <c r="B5" s="15"/>
      <c r="C5" s="15">
        <v>1241</v>
      </c>
      <c r="D5" s="15">
        <v>829</v>
      </c>
      <c r="E5" s="15">
        <v>1384</v>
      </c>
      <c r="G5">
        <v>689</v>
      </c>
      <c r="J5">
        <v>545</v>
      </c>
      <c r="K5">
        <v>1159</v>
      </c>
      <c r="L5">
        <v>1579</v>
      </c>
      <c r="M5">
        <v>1362</v>
      </c>
    </row>
    <row r="6" spans="1:13" x14ac:dyDescent="0.2">
      <c r="A6" s="59"/>
      <c r="B6" s="15"/>
      <c r="C6" s="15">
        <v>1144</v>
      </c>
      <c r="D6" s="15">
        <v>877</v>
      </c>
      <c r="E6" s="15">
        <v>1693</v>
      </c>
      <c r="G6">
        <v>616</v>
      </c>
      <c r="J6">
        <v>538</v>
      </c>
      <c r="K6">
        <v>482</v>
      </c>
      <c r="L6">
        <v>1585</v>
      </c>
      <c r="M6">
        <v>1359</v>
      </c>
    </row>
    <row r="7" spans="1:13" x14ac:dyDescent="0.2">
      <c r="A7" s="59"/>
      <c r="B7" s="15"/>
      <c r="C7" s="15">
        <v>1233</v>
      </c>
      <c r="D7" s="15">
        <v>1778</v>
      </c>
      <c r="E7" s="15">
        <v>1537</v>
      </c>
      <c r="G7">
        <v>621</v>
      </c>
      <c r="J7">
        <v>536</v>
      </c>
      <c r="K7">
        <v>153</v>
      </c>
      <c r="L7">
        <v>1562</v>
      </c>
      <c r="M7">
        <v>1701</v>
      </c>
    </row>
    <row r="8" spans="1:13" x14ac:dyDescent="0.2">
      <c r="A8" s="59"/>
      <c r="B8" s="15"/>
      <c r="C8" s="15">
        <v>1235</v>
      </c>
      <c r="D8" s="15">
        <v>1767</v>
      </c>
      <c r="E8" s="15">
        <v>1657</v>
      </c>
      <c r="G8">
        <v>626</v>
      </c>
      <c r="J8">
        <v>535</v>
      </c>
      <c r="K8">
        <v>92</v>
      </c>
      <c r="L8">
        <v>1597</v>
      </c>
      <c r="M8">
        <v>101</v>
      </c>
    </row>
    <row r="9" spans="1:13" x14ac:dyDescent="0.2">
      <c r="A9" s="59"/>
      <c r="B9" s="15"/>
      <c r="C9" s="15">
        <v>1146</v>
      </c>
      <c r="D9" s="15">
        <v>1783</v>
      </c>
      <c r="E9" s="15">
        <v>1618</v>
      </c>
      <c r="G9">
        <v>630</v>
      </c>
      <c r="K9">
        <v>912</v>
      </c>
      <c r="L9">
        <v>1566</v>
      </c>
      <c r="M9">
        <v>103</v>
      </c>
    </row>
    <row r="10" spans="1:13" x14ac:dyDescent="0.2">
      <c r="A10" s="59"/>
      <c r="B10" s="15"/>
      <c r="C10" s="15">
        <v>1251</v>
      </c>
      <c r="D10" s="15">
        <v>1765</v>
      </c>
      <c r="E10" s="15">
        <v>1634</v>
      </c>
      <c r="G10">
        <v>683</v>
      </c>
      <c r="K10">
        <v>674</v>
      </c>
      <c r="L10">
        <v>1574</v>
      </c>
      <c r="M10">
        <v>105</v>
      </c>
    </row>
    <row r="11" spans="1:13" x14ac:dyDescent="0.2">
      <c r="A11" s="59"/>
      <c r="B11" s="15"/>
      <c r="C11" s="15">
        <v>1250</v>
      </c>
      <c r="D11" s="15">
        <v>1770</v>
      </c>
      <c r="E11" s="15">
        <v>1627</v>
      </c>
      <c r="G11">
        <v>682</v>
      </c>
      <c r="K11">
        <v>668</v>
      </c>
      <c r="L11">
        <v>412</v>
      </c>
      <c r="M11">
        <v>574</v>
      </c>
    </row>
    <row r="12" spans="1:13" x14ac:dyDescent="0.2">
      <c r="A12" s="59"/>
      <c r="B12" s="15"/>
      <c r="C12" s="15">
        <v>892</v>
      </c>
      <c r="D12" s="15">
        <v>1784</v>
      </c>
      <c r="E12" s="15">
        <v>1662</v>
      </c>
      <c r="G12">
        <v>711</v>
      </c>
      <c r="K12">
        <v>667</v>
      </c>
      <c r="L12">
        <v>828</v>
      </c>
      <c r="M12">
        <v>1418</v>
      </c>
    </row>
    <row r="13" spans="1:13" x14ac:dyDescent="0.2">
      <c r="A13" s="59"/>
      <c r="B13" s="15"/>
      <c r="C13" s="15">
        <v>890</v>
      </c>
      <c r="D13" s="15">
        <v>1785</v>
      </c>
      <c r="E13" s="15">
        <v>1609</v>
      </c>
      <c r="G13">
        <v>718</v>
      </c>
      <c r="K13">
        <v>665</v>
      </c>
      <c r="L13">
        <v>853</v>
      </c>
      <c r="M13">
        <v>523</v>
      </c>
    </row>
    <row r="14" spans="1:13" x14ac:dyDescent="0.2">
      <c r="A14" s="59"/>
      <c r="B14" s="15"/>
      <c r="C14" s="15">
        <v>392</v>
      </c>
      <c r="D14" s="15">
        <v>785</v>
      </c>
      <c r="E14" s="15">
        <v>1458</v>
      </c>
      <c r="G14">
        <v>719</v>
      </c>
      <c r="L14">
        <v>841</v>
      </c>
      <c r="M14">
        <v>525</v>
      </c>
    </row>
    <row r="15" spans="1:13" x14ac:dyDescent="0.2">
      <c r="A15" s="59"/>
      <c r="B15" s="15"/>
      <c r="C15" s="15">
        <v>400</v>
      </c>
      <c r="D15" s="15">
        <v>788</v>
      </c>
      <c r="E15" s="15">
        <v>1459</v>
      </c>
      <c r="G15">
        <v>723</v>
      </c>
      <c r="L15">
        <v>1806</v>
      </c>
      <c r="M15">
        <v>512</v>
      </c>
    </row>
    <row r="16" spans="1:13" x14ac:dyDescent="0.2">
      <c r="A16" s="59"/>
      <c r="B16" s="15"/>
      <c r="C16" s="15">
        <v>313</v>
      </c>
      <c r="D16" s="15">
        <v>794</v>
      </c>
      <c r="E16" s="15">
        <v>1468</v>
      </c>
      <c r="G16">
        <v>725</v>
      </c>
      <c r="L16">
        <v>1802</v>
      </c>
      <c r="M16">
        <v>2075</v>
      </c>
    </row>
    <row r="17" spans="1:13" x14ac:dyDescent="0.2">
      <c r="A17" s="59"/>
      <c r="B17" s="15"/>
      <c r="C17" s="15">
        <v>1297</v>
      </c>
      <c r="D17" s="15"/>
      <c r="E17" s="15">
        <v>1471</v>
      </c>
      <c r="M17">
        <v>2025</v>
      </c>
    </row>
    <row r="18" spans="1:13" x14ac:dyDescent="0.2">
      <c r="A18" s="59"/>
      <c r="B18" s="15"/>
      <c r="C18" s="15">
        <v>1302</v>
      </c>
      <c r="D18" s="15"/>
      <c r="E18" s="15">
        <v>1386</v>
      </c>
      <c r="M18">
        <v>2028</v>
      </c>
    </row>
    <row r="19" spans="1:13" x14ac:dyDescent="0.2">
      <c r="A19" s="59"/>
      <c r="B19" s="15"/>
      <c r="C19" s="15">
        <v>1309</v>
      </c>
      <c r="D19" s="15"/>
      <c r="E19" s="15">
        <v>1387</v>
      </c>
      <c r="M19">
        <v>2036</v>
      </c>
    </row>
    <row r="20" spans="1:13" x14ac:dyDescent="0.2">
      <c r="A20" s="59"/>
      <c r="B20" s="15"/>
      <c r="C20" s="15">
        <v>1333</v>
      </c>
      <c r="D20" s="15"/>
      <c r="E20" s="15">
        <v>1423</v>
      </c>
      <c r="M20">
        <v>2078</v>
      </c>
    </row>
    <row r="21" spans="1:13" x14ac:dyDescent="0.2">
      <c r="A21" s="59"/>
      <c r="B21" s="15"/>
      <c r="C21" s="15">
        <v>308</v>
      </c>
      <c r="D21" s="15"/>
      <c r="E21" s="15">
        <v>1365</v>
      </c>
    </row>
    <row r="22" spans="1:13" x14ac:dyDescent="0.2">
      <c r="A22" s="59"/>
      <c r="B22" s="15"/>
      <c r="C22" s="15">
        <v>914</v>
      </c>
      <c r="D22" s="15"/>
      <c r="E22" s="15">
        <v>1743</v>
      </c>
    </row>
    <row r="23" spans="1:13" x14ac:dyDescent="0.2">
      <c r="A23" s="59"/>
      <c r="B23" s="15"/>
      <c r="C23" s="15"/>
      <c r="D23" s="15"/>
      <c r="E23" s="15">
        <v>1725</v>
      </c>
    </row>
    <row r="24" spans="1:13" x14ac:dyDescent="0.2">
      <c r="A24" s="59"/>
      <c r="B24" s="15"/>
      <c r="C24" s="15"/>
      <c r="D24" s="15"/>
      <c r="E24" s="15">
        <v>1265</v>
      </c>
    </row>
    <row r="25" spans="1:13" x14ac:dyDescent="0.2">
      <c r="A25" s="59"/>
      <c r="B25" s="15"/>
      <c r="C25" s="15"/>
      <c r="D25" s="15"/>
      <c r="E25" s="15">
        <v>1261</v>
      </c>
    </row>
    <row r="26" spans="1:13" x14ac:dyDescent="0.2">
      <c r="A26" s="59"/>
      <c r="B26" s="15"/>
      <c r="C26" s="15"/>
      <c r="D26" s="15"/>
      <c r="E26" s="15">
        <v>1</v>
      </c>
    </row>
    <row r="27" spans="1:13" x14ac:dyDescent="0.2">
      <c r="A27" s="59"/>
      <c r="B27" s="15"/>
      <c r="C27" s="15"/>
      <c r="D27" s="15"/>
      <c r="E27" s="15">
        <v>4</v>
      </c>
    </row>
    <row r="28" spans="1:13" x14ac:dyDescent="0.2">
      <c r="A28" s="59"/>
      <c r="B28" s="15"/>
      <c r="C28" s="15"/>
      <c r="D28" s="15"/>
      <c r="E28" s="15">
        <v>17</v>
      </c>
    </row>
    <row r="29" spans="1:13" x14ac:dyDescent="0.2">
      <c r="A29" s="59"/>
      <c r="B29" s="15"/>
      <c r="C29" s="15"/>
      <c r="D29" s="15"/>
      <c r="E29" s="15">
        <v>15</v>
      </c>
    </row>
    <row r="30" spans="1:13" x14ac:dyDescent="0.2">
      <c r="A30" s="59"/>
      <c r="B30" s="15"/>
      <c r="C30" s="15"/>
      <c r="D30" s="15"/>
      <c r="E30" s="15">
        <v>14</v>
      </c>
    </row>
    <row r="31" spans="1:13" x14ac:dyDescent="0.2">
      <c r="A31" s="59"/>
      <c r="B31" s="15"/>
      <c r="C31" s="15"/>
      <c r="D31" s="15"/>
      <c r="E31" s="15">
        <v>11</v>
      </c>
    </row>
    <row r="32" spans="1:13" x14ac:dyDescent="0.2">
      <c r="A32" s="59"/>
      <c r="B32" s="15"/>
      <c r="C32" s="15"/>
      <c r="D32" s="15"/>
      <c r="E32" s="15">
        <v>7</v>
      </c>
    </row>
    <row r="33" spans="1:5" x14ac:dyDescent="0.2">
      <c r="A33" s="59"/>
      <c r="B33" s="15"/>
      <c r="C33" s="15"/>
      <c r="D33" s="15"/>
      <c r="E33" s="15">
        <v>108</v>
      </c>
    </row>
    <row r="34" spans="1:5" x14ac:dyDescent="0.2">
      <c r="A34" s="59"/>
      <c r="B34" s="15"/>
      <c r="C34" s="15"/>
      <c r="D34" s="15"/>
      <c r="E34" s="15">
        <v>120</v>
      </c>
    </row>
    <row r="35" spans="1:5" x14ac:dyDescent="0.2">
      <c r="A35" s="59"/>
      <c r="B35" s="15"/>
      <c r="C35" s="15"/>
      <c r="D35" s="15"/>
      <c r="E35" s="15">
        <v>118</v>
      </c>
    </row>
    <row r="36" spans="1:5" x14ac:dyDescent="0.2">
      <c r="A36" s="59"/>
      <c r="B36" s="15"/>
      <c r="C36" s="15"/>
      <c r="D36" s="15"/>
      <c r="E36" s="15">
        <v>114</v>
      </c>
    </row>
    <row r="37" spans="1:5" x14ac:dyDescent="0.2">
      <c r="A37" s="59"/>
      <c r="B37" s="15"/>
      <c r="C37" s="15"/>
      <c r="D37" s="15"/>
      <c r="E37" s="15">
        <v>112</v>
      </c>
    </row>
    <row r="38" spans="1:5" x14ac:dyDescent="0.2">
      <c r="A38" s="59"/>
      <c r="B38" s="15"/>
      <c r="C38" s="15"/>
      <c r="D38" s="15"/>
      <c r="E38" s="15">
        <v>111</v>
      </c>
    </row>
    <row r="39" spans="1:5" x14ac:dyDescent="0.2">
      <c r="A39" s="59"/>
      <c r="B39" s="15"/>
      <c r="C39" s="15"/>
      <c r="D39" s="15"/>
      <c r="E39" s="15">
        <v>109</v>
      </c>
    </row>
    <row r="40" spans="1:5" x14ac:dyDescent="0.2">
      <c r="A40" s="59"/>
      <c r="B40" s="15"/>
      <c r="C40" s="15"/>
      <c r="D40" s="15"/>
      <c r="E40" s="15">
        <v>570</v>
      </c>
    </row>
    <row r="41" spans="1:5" x14ac:dyDescent="0.2">
      <c r="A41" s="59"/>
      <c r="B41" s="15"/>
      <c r="C41" s="15"/>
      <c r="D41" s="15"/>
      <c r="E41" s="15">
        <v>649</v>
      </c>
    </row>
    <row r="42" spans="1:5" x14ac:dyDescent="0.2">
      <c r="A42" s="59"/>
      <c r="B42" s="15"/>
      <c r="C42" s="15"/>
      <c r="D42" s="15"/>
      <c r="E42" s="15">
        <v>2024</v>
      </c>
    </row>
    <row r="43" spans="1:5" x14ac:dyDescent="0.2">
      <c r="A43" s="59"/>
      <c r="B43" s="15"/>
      <c r="C43" s="15"/>
      <c r="D43" s="15"/>
      <c r="E43" s="15">
        <v>2062</v>
      </c>
    </row>
  </sheetData>
  <mergeCells count="4">
    <mergeCell ref="B1:E1"/>
    <mergeCell ref="A3:A43"/>
    <mergeCell ref="F1:I1"/>
    <mergeCell ref="J1:M1"/>
  </mergeCell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AD234"/>
  <sheetViews>
    <sheetView tabSelected="1" zoomScaleNormal="100" workbookViewId="0">
      <selection activeCell="AA2" sqref="AA2"/>
    </sheetView>
  </sheetViews>
  <sheetFormatPr baseColWidth="10" defaultRowHeight="16" x14ac:dyDescent="0.2"/>
  <cols>
    <col min="1" max="1" width="9.5" style="15" customWidth="1"/>
    <col min="2" max="2" width="9.1640625" style="15" customWidth="1"/>
    <col min="3" max="3" width="8.5" style="15" customWidth="1"/>
    <col min="4" max="4" width="7.33203125" style="15" customWidth="1"/>
    <col min="5" max="5" width="19.33203125" style="15" customWidth="1"/>
    <col min="6" max="6" width="9" style="15" customWidth="1"/>
    <col min="7" max="7" width="8.33203125" style="15" customWidth="1"/>
    <col min="8" max="8" width="2.83203125" style="17" customWidth="1"/>
    <col min="9" max="9" width="12.1640625" style="15" customWidth="1"/>
    <col min="10" max="10" width="8.5" style="15" customWidth="1"/>
    <col min="11" max="11" width="11.83203125" style="15" customWidth="1"/>
    <col min="12" max="12" width="8.33203125" style="15" customWidth="1"/>
    <col min="13" max="13" width="11.6640625" style="15" customWidth="1"/>
    <col min="14" max="14" width="8.5" style="15" customWidth="1"/>
    <col min="15" max="15" width="10.83203125" style="15"/>
    <col min="16" max="16" width="12.1640625" style="15" customWidth="1"/>
    <col min="17" max="17" width="10.83203125" style="15"/>
    <col min="18" max="18" width="9" style="15" customWidth="1"/>
    <col min="19" max="19" width="12.1640625" style="15" customWidth="1"/>
    <col min="20" max="20" width="7.5" style="15" customWidth="1"/>
    <col min="21" max="21" width="10.83203125" style="15"/>
    <col min="22" max="22" width="7.83203125" style="15" customWidth="1"/>
    <col min="23" max="23" width="10.83203125" style="15"/>
    <col min="24" max="24" width="8.5" style="15" customWidth="1"/>
    <col min="25" max="25" width="9.1640625" style="15" customWidth="1"/>
    <col min="26" max="26" width="7.5" style="15" customWidth="1"/>
    <col min="27" max="27" width="13.1640625" style="15" customWidth="1"/>
    <col min="28" max="28" width="10.83203125" style="15"/>
    <col min="29" max="29" width="13.83203125" style="15" customWidth="1"/>
    <col min="30" max="30" width="14.33203125" style="15" customWidth="1"/>
    <col min="31" max="16384" width="10.83203125" style="15"/>
  </cols>
  <sheetData>
    <row r="1" spans="1:30" ht="39" customHeight="1" x14ac:dyDescent="0.2">
      <c r="A1" s="45" t="s">
        <v>71</v>
      </c>
      <c r="B1" s="45"/>
      <c r="C1" s="45"/>
      <c r="D1" s="45"/>
      <c r="E1" s="45"/>
      <c r="F1" s="45"/>
      <c r="G1" s="45"/>
      <c r="I1" s="62" t="s">
        <v>164</v>
      </c>
      <c r="J1" s="62"/>
      <c r="K1" s="62"/>
      <c r="L1" s="62"/>
      <c r="M1" s="62"/>
      <c r="N1" s="62"/>
      <c r="O1" s="62"/>
      <c r="P1" s="62"/>
      <c r="Q1" s="62"/>
      <c r="R1" s="62"/>
      <c r="S1" s="62"/>
      <c r="T1" s="62"/>
      <c r="U1" s="62"/>
      <c r="V1" s="62"/>
      <c r="W1" s="62"/>
      <c r="X1" s="62"/>
      <c r="Y1" s="62"/>
      <c r="Z1" s="62"/>
      <c r="AA1" s="62"/>
      <c r="AB1" s="62"/>
      <c r="AC1" s="62"/>
      <c r="AD1" s="62"/>
    </row>
    <row r="2" spans="1:30" s="2" customFormat="1" ht="32" customHeight="1" x14ac:dyDescent="0.2">
      <c r="A2" s="2" t="s">
        <v>5</v>
      </c>
      <c r="B2" s="2" t="s">
        <v>6</v>
      </c>
      <c r="C2" s="2" t="str">
        <f>[1]Basic_information_step3_GasPred!P1</f>
        <v>Property_Sub_Type</v>
      </c>
      <c r="D2" s="2" t="str">
        <f>[1]Basic_information_step3_GasPred!Q1</f>
        <v>Built_Actual_Date</v>
      </c>
      <c r="E2" s="2" t="str">
        <f>[1]Basic_information_step3_GasPred!Z1</f>
        <v>glazing_type</v>
      </c>
      <c r="F2" s="2" t="str">
        <f>[1]Basic_information_step3_GasPred!V1</f>
        <v>window_frame</v>
      </c>
      <c r="G2" s="2" t="str">
        <f>[1]Basic_information_step3_GasPred!U1</f>
        <v>door_entrance</v>
      </c>
      <c r="H2" s="18"/>
      <c r="I2" s="28" t="s">
        <v>0</v>
      </c>
      <c r="J2" s="2" t="s">
        <v>72</v>
      </c>
      <c r="K2" s="28" t="s">
        <v>1</v>
      </c>
      <c r="L2" s="2" t="s">
        <v>72</v>
      </c>
      <c r="M2" s="28" t="s">
        <v>2</v>
      </c>
      <c r="N2" s="2" t="s">
        <v>72</v>
      </c>
      <c r="O2" s="28" t="s">
        <v>3</v>
      </c>
      <c r="P2" s="2" t="s">
        <v>72</v>
      </c>
      <c r="Q2" s="28" t="s">
        <v>4</v>
      </c>
      <c r="R2" s="2" t="s">
        <v>72</v>
      </c>
      <c r="S2" s="28" t="s">
        <v>68</v>
      </c>
      <c r="T2" s="2" t="s">
        <v>72</v>
      </c>
      <c r="U2" s="28" t="s">
        <v>69</v>
      </c>
      <c r="V2" s="2" t="s">
        <v>72</v>
      </c>
      <c r="W2" s="28" t="s">
        <v>70</v>
      </c>
      <c r="X2" s="2" t="s">
        <v>72</v>
      </c>
      <c r="Y2" s="43" t="s">
        <v>161</v>
      </c>
      <c r="Z2" s="1" t="s">
        <v>158</v>
      </c>
      <c r="AA2" s="1" t="s">
        <v>159</v>
      </c>
      <c r="AB2" s="2" t="s">
        <v>130</v>
      </c>
      <c r="AC2" s="2" t="s">
        <v>131</v>
      </c>
      <c r="AD2" s="43" t="s">
        <v>162</v>
      </c>
    </row>
    <row r="3" spans="1:30" x14ac:dyDescent="0.2">
      <c r="A3" s="15">
        <f>[1]Basic_information_step3_GasPred!A2</f>
        <v>1</v>
      </c>
      <c r="B3" s="15">
        <f>[1]Basic_information_step3_GasPred!B2</f>
        <v>59</v>
      </c>
      <c r="C3" s="15" t="str">
        <f>[1]Basic_information_step3_GasPred!P2</f>
        <v>Flat</v>
      </c>
      <c r="D3" s="15">
        <f>[1]Basic_information_step3_GasPred!Q2</f>
        <v>2012</v>
      </c>
      <c r="E3" s="15" t="str">
        <f>[1]Basic_information_step3_GasPred!Z2</f>
        <v>glazing - double glazed</v>
      </c>
      <c r="F3" s="15" t="str">
        <f>[1]Basic_information_step3_GasPred!V2</f>
        <v>wood</v>
      </c>
      <c r="G3" s="15" t="str">
        <f>[1]Basic_information_step3_GasPred!U2</f>
        <v>timber</v>
      </c>
      <c r="I3" s="15">
        <f ca="1">J3*B3</f>
        <v>182.15919282511211</v>
      </c>
      <c r="J3" s="27" cm="1">
        <f t="array" aca="1" ref="J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3" s="15">
        <f t="shared" ref="K3:K66" ca="1" si="0">L3*B3</f>
        <v>1237.0633183856503</v>
      </c>
      <c r="L3" s="27" cm="1">
        <f t="array" aca="1" ref="L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3" s="15">
        <f t="shared" ref="M3:M66" ca="1" si="1">N3*B3</f>
        <v>7286.3677130044844</v>
      </c>
      <c r="N3" s="27" cm="1">
        <f t="array" aca="1" ref="N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3" s="15">
        <f t="shared" ref="O3:O66" ca="1" si="2">P3*B3</f>
        <v>31081.094170403587</v>
      </c>
      <c r="P3" s="27" cm="1">
        <f t="array" aca="1" ref="P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3" s="15">
        <f t="shared" ref="Q3:Q66" ca="1" si="3">R3*B3</f>
        <v>14572.735426008969</v>
      </c>
      <c r="R3" s="27" cm="1">
        <f t="array" aca="1" ref="R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3" s="15">
        <f t="shared" ref="S3:S66" ca="1" si="4">T3*B3</f>
        <v>884.98603049327346</v>
      </c>
      <c r="T3" s="27" cm="1">
        <f t="array" aca="1" ref="T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3" s="15">
        <f ca="1">V3*B3+AA3+AC3</f>
        <v>2028.2456999999999</v>
      </c>
      <c r="V3" s="27" cm="1">
        <f t="array" aca="1" ref="V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3" s="15">
        <f t="shared" ref="W3:W66" ca="1" si="5">X3*B3</f>
        <v>2014.9955156950668</v>
      </c>
      <c r="X3" s="27" cm="1">
        <f t="array" aca="1" ref="X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3" s="15" cm="1">
        <f t="array" aca="1" ref="Y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3" s="15" cm="1">
        <f t="array" aca="1" ref="Z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3" s="15" cm="1">
        <f t="array" aca="1" ref="AA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3" s="15" cm="1">
        <f t="array" aca="1" ref="AB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3" s="15" cm="1">
        <f t="array" aca="1" ref="AC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3" s="15">
        <f ca="1">Z3+AB3</f>
        <v>0</v>
      </c>
    </row>
    <row r="4" spans="1:30" x14ac:dyDescent="0.2">
      <c r="A4" s="15">
        <f>[1]Basic_information_step3_GasPred!A3</f>
        <v>4</v>
      </c>
      <c r="B4" s="15">
        <f>[1]Basic_information_step3_GasPred!B3</f>
        <v>60</v>
      </c>
      <c r="C4" s="15" t="str">
        <f>[1]Basic_information_step3_GasPred!P3</f>
        <v>Flat</v>
      </c>
      <c r="D4" s="15">
        <f>[1]Basic_information_step3_GasPred!Q3</f>
        <v>2012</v>
      </c>
      <c r="E4" s="15" t="str">
        <f>[1]Basic_information_step3_GasPred!Z3</f>
        <v>glazing - double glazed</v>
      </c>
      <c r="F4" s="15" t="str">
        <f>[1]Basic_information_step3_GasPred!V3</f>
        <v>wood</v>
      </c>
      <c r="G4" s="15" t="str">
        <f>[1]Basic_information_step3_GasPred!U3</f>
        <v>timber</v>
      </c>
      <c r="I4" s="15">
        <f ca="1">J4*B4</f>
        <v>185.24663677130044</v>
      </c>
      <c r="J4" s="27" cm="1">
        <f t="array" aca="1" ref="J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4" s="15">
        <f t="shared" ca="1" si="0"/>
        <v>1258.0304932735426</v>
      </c>
      <c r="L4" s="27" cm="1">
        <f t="array" aca="1" ref="L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4" s="15">
        <f t="shared" ca="1" si="1"/>
        <v>7409.865470852018</v>
      </c>
      <c r="N4" s="27" cm="1">
        <f t="array" aca="1" ref="N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4" s="15">
        <f t="shared" ca="1" si="2"/>
        <v>31607.892376681615</v>
      </c>
      <c r="P4" s="27" cm="1">
        <f t="array" aca="1" ref="P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4" s="15">
        <f t="shared" ca="1" si="3"/>
        <v>14819.730941704036</v>
      </c>
      <c r="R4" s="27" cm="1">
        <f t="array" aca="1" ref="R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4" s="15">
        <f t="shared" ca="1" si="4"/>
        <v>899.98579372197298</v>
      </c>
      <c r="T4" s="27" cm="1">
        <f t="array" aca="1" ref="T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4" s="15">
        <f t="shared" ref="U4:U67" ca="1" si="6">V4*B4+AA4+AC4</f>
        <v>2062.3706999999999</v>
      </c>
      <c r="V4" s="27" cm="1">
        <f t="array" aca="1" ref="V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4" s="15">
        <f t="shared" ca="1" si="5"/>
        <v>2049.1479820627796</v>
      </c>
      <c r="X4" s="27" cm="1">
        <f t="array" aca="1" ref="X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4" s="15" cm="1">
        <f t="array" aca="1" ref="Y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4" s="15" cm="1">
        <f t="array" aca="1" ref="Z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4" s="15" cm="1">
        <f t="array" aca="1" ref="AA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4" s="15" cm="1">
        <f t="array" aca="1" ref="AB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4" s="15" cm="1">
        <f t="array" aca="1" ref="AC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4" s="15">
        <f t="shared" ref="AD4:AD67" ca="1" si="7">Z4+AB4</f>
        <v>0</v>
      </c>
    </row>
    <row r="5" spans="1:30" x14ac:dyDescent="0.2">
      <c r="A5" s="15">
        <f>[1]Basic_information_step3_GasPred!A4</f>
        <v>7</v>
      </c>
      <c r="B5" s="15">
        <f>[1]Basic_information_step3_GasPred!B4</f>
        <v>61</v>
      </c>
      <c r="C5" s="15" t="str">
        <f>[1]Basic_information_step3_GasPred!P4</f>
        <v>Flat</v>
      </c>
      <c r="D5" s="15">
        <f>[1]Basic_information_step3_GasPred!Q4</f>
        <v>2012</v>
      </c>
      <c r="E5" s="15" t="str">
        <f>[1]Basic_information_step3_GasPred!Z4</f>
        <v>glazing - double glazed</v>
      </c>
      <c r="F5" s="15" t="str">
        <f>[1]Basic_information_step3_GasPred!V4</f>
        <v>wood</v>
      </c>
      <c r="G5" s="15" t="str">
        <f>[1]Basic_information_step3_GasPred!U4</f>
        <v>timber</v>
      </c>
      <c r="I5" s="15">
        <f ca="1">J5*B5</f>
        <v>188.3340807174888</v>
      </c>
      <c r="J5" s="27" cm="1">
        <f t="array" aca="1" ref="J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5" s="15">
        <f t="shared" ca="1" si="0"/>
        <v>1278.9976681614351</v>
      </c>
      <c r="L5" s="27" cm="1">
        <f t="array" aca="1" ref="L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5" s="15">
        <f t="shared" ca="1" si="1"/>
        <v>7533.3632286995517</v>
      </c>
      <c r="N5" s="27" cm="1">
        <f t="array" aca="1" ref="N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5" s="15">
        <f t="shared" ca="1" si="2"/>
        <v>32134.69058295964</v>
      </c>
      <c r="P5" s="27" cm="1">
        <f t="array" aca="1" ref="P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5" s="15">
        <f t="shared" ca="1" si="3"/>
        <v>15066.726457399103</v>
      </c>
      <c r="R5" s="27" cm="1">
        <f t="array" aca="1" ref="R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5" s="15">
        <f t="shared" ca="1" si="4"/>
        <v>914.9855569506725</v>
      </c>
      <c r="T5" s="27" cm="1">
        <f t="array" aca="1" ref="T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5" s="15">
        <f t="shared" ca="1" si="6"/>
        <v>2096.4956999999999</v>
      </c>
      <c r="V5" s="27" cm="1">
        <f t="array" aca="1" ref="V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5" s="15">
        <f t="shared" ca="1" si="5"/>
        <v>2083.3004484304929</v>
      </c>
      <c r="X5" s="27" cm="1">
        <f t="array" aca="1" ref="X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5" s="15" cm="1">
        <f t="array" aca="1" ref="Y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5" s="15" cm="1">
        <f t="array" aca="1" ref="Z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5" s="15" cm="1">
        <f t="array" aca="1" ref="AA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5" s="15" cm="1">
        <f t="array" aca="1" ref="AB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5" s="15" cm="1">
        <f t="array" aca="1" ref="AC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5" s="15">
        <f t="shared" ca="1" si="7"/>
        <v>0</v>
      </c>
    </row>
    <row r="6" spans="1:30" x14ac:dyDescent="0.2">
      <c r="A6" s="15">
        <f>[1]Basic_information_step3_GasPred!A5</f>
        <v>11</v>
      </c>
      <c r="B6" s="15">
        <f>[1]Basic_information_step3_GasPred!B5</f>
        <v>50</v>
      </c>
      <c r="C6" s="15" t="str">
        <f>[1]Basic_information_step3_GasPred!P5</f>
        <v>Flat</v>
      </c>
      <c r="D6" s="15">
        <f>[1]Basic_information_step3_GasPred!Q5</f>
        <v>2012</v>
      </c>
      <c r="E6" s="15" t="str">
        <f>[1]Basic_information_step3_GasPred!Z5</f>
        <v>glazing - double glazed</v>
      </c>
      <c r="F6" s="15" t="str">
        <f>[1]Basic_information_step3_GasPred!V5</f>
        <v>wood</v>
      </c>
      <c r="G6" s="15" t="str">
        <f>[1]Basic_information_step3_GasPred!U5</f>
        <v>timber</v>
      </c>
      <c r="I6" s="15">
        <f t="shared" ref="I6:I66" ca="1" si="8">J6*B6</f>
        <v>154.37219730941706</v>
      </c>
      <c r="J6" s="27" cm="1">
        <f t="array" aca="1" ref="J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6" s="15">
        <f t="shared" ca="1" si="0"/>
        <v>1048.3587443946187</v>
      </c>
      <c r="L6" s="27" cm="1">
        <f t="array" aca="1" ref="L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6" s="15">
        <f t="shared" ca="1" si="1"/>
        <v>6174.8878923766815</v>
      </c>
      <c r="N6" s="27" cm="1">
        <f t="array" aca="1" ref="N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6" s="15">
        <f t="shared" ca="1" si="2"/>
        <v>26339.910313901346</v>
      </c>
      <c r="P6" s="27" cm="1">
        <f t="array" aca="1" ref="P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6" s="15">
        <f t="shared" ca="1" si="3"/>
        <v>12349.775784753363</v>
      </c>
      <c r="R6" s="27" cm="1">
        <f t="array" aca="1" ref="R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6" s="15">
        <f t="shared" ca="1" si="4"/>
        <v>749.98816143497743</v>
      </c>
      <c r="T6" s="27" cm="1">
        <f t="array" aca="1" ref="T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6" s="15">
        <f t="shared" ca="1" si="6"/>
        <v>1721.1206999999999</v>
      </c>
      <c r="V6" s="27" cm="1">
        <f t="array" aca="1" ref="V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6" s="15">
        <f t="shared" ca="1" si="5"/>
        <v>1707.6233183856498</v>
      </c>
      <c r="X6" s="27" cm="1">
        <f t="array" aca="1" ref="X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6" s="15" cm="1">
        <f t="array" aca="1" ref="Y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6" s="15" cm="1">
        <f t="array" aca="1" ref="Z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6" s="15" cm="1">
        <f t="array" aca="1" ref="AA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6" s="15" cm="1">
        <f t="array" aca="1" ref="AB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6" s="15" cm="1">
        <f t="array" aca="1" ref="AC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6" s="15">
        <f t="shared" ca="1" si="7"/>
        <v>0</v>
      </c>
    </row>
    <row r="7" spans="1:30" x14ac:dyDescent="0.2">
      <c r="A7" s="15">
        <f>[1]Basic_information_step3_GasPred!A6</f>
        <v>14</v>
      </c>
      <c r="B7" s="15">
        <f>[1]Basic_information_step3_GasPred!B6</f>
        <v>61</v>
      </c>
      <c r="C7" s="15" t="str">
        <f>[1]Basic_information_step3_GasPred!P6</f>
        <v>Flat</v>
      </c>
      <c r="D7" s="15">
        <f>[1]Basic_information_step3_GasPred!Q6</f>
        <v>2012</v>
      </c>
      <c r="E7" s="15" t="str">
        <f>[1]Basic_information_step3_GasPred!Z6</f>
        <v>glazing - double glazed</v>
      </c>
      <c r="F7" s="15" t="str">
        <f>[1]Basic_information_step3_GasPred!V6</f>
        <v>wood</v>
      </c>
      <c r="G7" s="15" t="str">
        <f>[1]Basic_information_step3_GasPred!U6</f>
        <v>timber</v>
      </c>
      <c r="I7" s="15">
        <f t="shared" ca="1" si="8"/>
        <v>188.3340807174888</v>
      </c>
      <c r="J7" s="27" cm="1">
        <f t="array" aca="1" ref="J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7" s="15">
        <f t="shared" ca="1" si="0"/>
        <v>1278.9976681614351</v>
      </c>
      <c r="L7" s="27" cm="1">
        <f t="array" aca="1" ref="L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7" s="15">
        <f t="shared" ca="1" si="1"/>
        <v>7533.3632286995517</v>
      </c>
      <c r="N7" s="27" cm="1">
        <f t="array" aca="1" ref="N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7" s="15">
        <f t="shared" ca="1" si="2"/>
        <v>32134.69058295964</v>
      </c>
      <c r="P7" s="27" cm="1">
        <f t="array" aca="1" ref="P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7" s="15">
        <f t="shared" ca="1" si="3"/>
        <v>15066.726457399103</v>
      </c>
      <c r="R7" s="27" cm="1">
        <f t="array" aca="1" ref="R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7" s="15">
        <f t="shared" ca="1" si="4"/>
        <v>914.9855569506725</v>
      </c>
      <c r="T7" s="27" cm="1">
        <f t="array" aca="1" ref="T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7" s="15">
        <f t="shared" ca="1" si="6"/>
        <v>2096.4956999999999</v>
      </c>
      <c r="V7" s="27" cm="1">
        <f t="array" aca="1" ref="V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7" s="15">
        <f t="shared" ca="1" si="5"/>
        <v>2083.3004484304929</v>
      </c>
      <c r="X7" s="27" cm="1">
        <f t="array" aca="1" ref="X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7" s="15" cm="1">
        <f t="array" aca="1" ref="Y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7" s="15" cm="1">
        <f t="array" aca="1" ref="Z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7" s="15" cm="1">
        <f t="array" aca="1" ref="AA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7" s="15" cm="1">
        <f t="array" aca="1" ref="AB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7" s="15" cm="1">
        <f t="array" aca="1" ref="AC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7" s="15">
        <f t="shared" ca="1" si="7"/>
        <v>0</v>
      </c>
    </row>
    <row r="8" spans="1:30" x14ac:dyDescent="0.2">
      <c r="A8" s="15">
        <f>[1]Basic_information_step3_GasPred!A7</f>
        <v>15</v>
      </c>
      <c r="B8" s="15">
        <f>[1]Basic_information_step3_GasPred!B7</f>
        <v>61</v>
      </c>
      <c r="C8" s="15" t="str">
        <f>[1]Basic_information_step3_GasPred!P7</f>
        <v>Flat</v>
      </c>
      <c r="D8" s="15">
        <f>[1]Basic_information_step3_GasPred!Q7</f>
        <v>2012</v>
      </c>
      <c r="E8" s="15" t="str">
        <f>[1]Basic_information_step3_GasPred!Z7</f>
        <v>glazing - double glazed</v>
      </c>
      <c r="F8" s="15" t="str">
        <f>[1]Basic_information_step3_GasPred!V7</f>
        <v>wood</v>
      </c>
      <c r="G8" s="15" t="str">
        <f>[1]Basic_information_step3_GasPred!U7</f>
        <v>timber</v>
      </c>
      <c r="I8" s="15">
        <f t="shared" ca="1" si="8"/>
        <v>188.3340807174888</v>
      </c>
      <c r="J8" s="27" cm="1">
        <f t="array" aca="1" ref="J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8" s="15">
        <f t="shared" ca="1" si="0"/>
        <v>1278.9976681614351</v>
      </c>
      <c r="L8" s="27" cm="1">
        <f t="array" aca="1" ref="L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8" s="15">
        <f t="shared" ca="1" si="1"/>
        <v>7533.3632286995517</v>
      </c>
      <c r="N8" s="27" cm="1">
        <f t="array" aca="1" ref="N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8" s="15">
        <f t="shared" ca="1" si="2"/>
        <v>32134.69058295964</v>
      </c>
      <c r="P8" s="27" cm="1">
        <f t="array" aca="1" ref="P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8" s="15">
        <f t="shared" ca="1" si="3"/>
        <v>15066.726457399103</v>
      </c>
      <c r="R8" s="27" cm="1">
        <f t="array" aca="1" ref="R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8" s="15">
        <f t="shared" ca="1" si="4"/>
        <v>914.9855569506725</v>
      </c>
      <c r="T8" s="27" cm="1">
        <f t="array" aca="1" ref="T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8" s="15">
        <f t="shared" ca="1" si="6"/>
        <v>2096.4956999999999</v>
      </c>
      <c r="V8" s="27" cm="1">
        <f t="array" aca="1" ref="V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8" s="15">
        <f t="shared" ca="1" si="5"/>
        <v>2083.3004484304929</v>
      </c>
      <c r="X8" s="27" cm="1">
        <f t="array" aca="1" ref="X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8" s="15" cm="1">
        <f t="array" aca="1" ref="Y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8" s="15" cm="1">
        <f t="array" aca="1" ref="Z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8" s="15" cm="1">
        <f t="array" aca="1" ref="AA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8" s="15" cm="1">
        <f t="array" aca="1" ref="AB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8" s="15" cm="1">
        <f t="array" aca="1" ref="AC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8" s="15">
        <f t="shared" ca="1" si="7"/>
        <v>0</v>
      </c>
    </row>
    <row r="9" spans="1:30" x14ac:dyDescent="0.2">
      <c r="A9" s="15">
        <f>[1]Basic_information_step3_GasPred!A8</f>
        <v>17</v>
      </c>
      <c r="B9" s="15">
        <f>[1]Basic_information_step3_GasPred!B8</f>
        <v>58</v>
      </c>
      <c r="C9" s="15" t="str">
        <f>[1]Basic_information_step3_GasPred!P8</f>
        <v>Flat</v>
      </c>
      <c r="D9" s="15">
        <f>[1]Basic_information_step3_GasPred!Q8</f>
        <v>2012</v>
      </c>
      <c r="E9" s="15" t="str">
        <f>[1]Basic_information_step3_GasPred!Z8</f>
        <v>glazing - double glazed</v>
      </c>
      <c r="F9" s="15" t="str">
        <f>[1]Basic_information_step3_GasPred!V8</f>
        <v>wood</v>
      </c>
      <c r="G9" s="15" t="str">
        <f>[1]Basic_information_step3_GasPred!U8</f>
        <v>timber</v>
      </c>
      <c r="I9" s="15">
        <f t="shared" ca="1" si="8"/>
        <v>179.07174887892378</v>
      </c>
      <c r="J9" s="27" cm="1">
        <f t="array" aca="1" ref="J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9" s="15">
        <f t="shared" ca="1" si="0"/>
        <v>1216.0961434977578</v>
      </c>
      <c r="L9" s="27" cm="1">
        <f t="array" aca="1" ref="L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9" s="15">
        <f t="shared" ca="1" si="1"/>
        <v>7162.8699551569507</v>
      </c>
      <c r="N9" s="27" cm="1">
        <f t="array" aca="1" ref="N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9" s="15">
        <f t="shared" ca="1" si="2"/>
        <v>30554.295964125558</v>
      </c>
      <c r="P9" s="27" cm="1">
        <f t="array" aca="1" ref="P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9" s="15">
        <f t="shared" ca="1" si="3"/>
        <v>14325.739910313901</v>
      </c>
      <c r="R9" s="27" cm="1">
        <f t="array" aca="1" ref="R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9" s="15">
        <f t="shared" ca="1" si="4"/>
        <v>869.98626726457383</v>
      </c>
      <c r="T9" s="27" cm="1">
        <f t="array" aca="1" ref="T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9" s="15">
        <f t="shared" ca="1" si="6"/>
        <v>1994.1206999999999</v>
      </c>
      <c r="V9" s="27" cm="1">
        <f t="array" aca="1" ref="V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9" s="15">
        <f t="shared" ca="1" si="5"/>
        <v>1980.8430493273538</v>
      </c>
      <c r="X9" s="27" cm="1">
        <f t="array" aca="1" ref="X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9" s="15" cm="1">
        <f t="array" aca="1" ref="Y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9" s="15" cm="1">
        <f t="array" aca="1" ref="Z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9" s="15" cm="1">
        <f t="array" aca="1" ref="AA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9" s="15" cm="1">
        <f t="array" aca="1" ref="AB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9" s="15" cm="1">
        <f t="array" aca="1" ref="AC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9" s="15">
        <f t="shared" ca="1" si="7"/>
        <v>0</v>
      </c>
    </row>
    <row r="10" spans="1:30" x14ac:dyDescent="0.2">
      <c r="A10" s="15">
        <f>[1]Basic_information_step3_GasPred!A9</f>
        <v>35</v>
      </c>
      <c r="B10" s="15">
        <f>[1]Basic_information_step3_GasPred!B9</f>
        <v>102</v>
      </c>
      <c r="C10" s="15" t="str">
        <f>[1]Basic_information_step3_GasPred!P9</f>
        <v>House</v>
      </c>
      <c r="D10" s="15">
        <f>[1]Basic_information_step3_GasPred!Q9</f>
        <v>1951</v>
      </c>
      <c r="E10" s="15" t="str">
        <f>[1]Basic_information_step3_GasPred!Z9</f>
        <v>glazing - double glazed</v>
      </c>
      <c r="F10" s="15" t="str">
        <f>[1]Basic_information_step3_GasPred!V9</f>
        <v>upvc</v>
      </c>
      <c r="G10" s="15" t="str">
        <f>[1]Basic_information_step3_GasPred!U9</f>
        <v>upvc</v>
      </c>
      <c r="I10" s="15">
        <f t="shared" ca="1" si="8"/>
        <v>267.48756432247001</v>
      </c>
      <c r="J10" s="27" cm="1">
        <f t="array" aca="1" ref="J1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0" s="15">
        <f t="shared" ca="1" si="0"/>
        <v>1816.5377701543737</v>
      </c>
      <c r="L10" s="27" cm="1">
        <f t="array" aca="1" ref="L1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0" s="15">
        <f t="shared" ca="1" si="1"/>
        <v>12628.404802744424</v>
      </c>
      <c r="N10" s="27" cm="1">
        <f t="array" aca="1" ref="N1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0" s="15">
        <f t="shared" ca="1" si="2"/>
        <v>52215.602058319048</v>
      </c>
      <c r="P10" s="27" cm="1">
        <f t="array" aca="1" ref="P1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0" s="15">
        <f t="shared" ca="1" si="3"/>
        <v>25256.809605488848</v>
      </c>
      <c r="R10" s="27" cm="1">
        <f t="array" aca="1" ref="R1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0" s="15">
        <f t="shared" ca="1" si="4"/>
        <v>1299.5378058319038</v>
      </c>
      <c r="T10" s="27" cm="1">
        <f t="array" aca="1" ref="T1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0" s="15">
        <f t="shared" ca="1" si="6"/>
        <v>3480.75</v>
      </c>
      <c r="V10" s="27" cm="1">
        <f t="array" aca="1" ref="V1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0" s="15">
        <f t="shared" ca="1" si="5"/>
        <v>2958.8747855917668</v>
      </c>
      <c r="X10" s="27" cm="1">
        <f t="array" aca="1" ref="X1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0" s="15" cm="1">
        <f t="array" aca="1" ref="Y1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0" s="15" cm="1">
        <f t="array" aca="1" ref="Z1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0" s="15" cm="1">
        <f t="array" aca="1" ref="AA1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 s="15" cm="1">
        <f t="array" aca="1" ref="AB1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0" s="15" cm="1">
        <f t="array" aca="1" ref="AC1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 s="15">
        <f t="shared" ca="1" si="7"/>
        <v>79.751100000000008</v>
      </c>
    </row>
    <row r="11" spans="1:30" x14ac:dyDescent="0.2">
      <c r="A11" s="15">
        <f>[1]Basic_information_step3_GasPred!A10</f>
        <v>50</v>
      </c>
      <c r="B11" s="15">
        <f>[1]Basic_information_step3_GasPred!B10</f>
        <v>59</v>
      </c>
      <c r="C11" s="15" t="str">
        <f>[1]Basic_information_step3_GasPred!P10</f>
        <v>Flat</v>
      </c>
      <c r="D11" s="15">
        <f>[1]Basic_information_step3_GasPred!Q10</f>
        <v>1966</v>
      </c>
      <c r="E11" s="15" t="str">
        <f>[1]Basic_information_step3_GasPred!Z10</f>
        <v>glazing - single glazed</v>
      </c>
      <c r="F11" s="15" t="str">
        <f>[1]Basic_information_step3_GasPred!V10</f>
        <v>upvc</v>
      </c>
      <c r="G11" s="15" t="str">
        <f>[1]Basic_information_step3_GasPred!U10</f>
        <v>timber</v>
      </c>
      <c r="I11" s="15">
        <f t="shared" ca="1" si="8"/>
        <v>174.234375</v>
      </c>
      <c r="J11" s="27" cm="1">
        <f t="array" aca="1" ref="J1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 s="15">
        <f t="shared" ca="1" si="0"/>
        <v>1183.2450000000001</v>
      </c>
      <c r="L11" s="27" cm="1">
        <f t="array" aca="1" ref="L1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 s="15">
        <f t="shared" ca="1" si="1"/>
        <v>6969.375</v>
      </c>
      <c r="N11" s="27" cm="1">
        <f t="array" aca="1" ref="N1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 s="15">
        <f t="shared" ca="1" si="2"/>
        <v>30827.500000000007</v>
      </c>
      <c r="P11" s="27" cm="1">
        <f t="array" aca="1" ref="P1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 s="15">
        <f t="shared" ca="1" si="3"/>
        <v>13938.75</v>
      </c>
      <c r="R11" s="27" cm="1">
        <f t="array" aca="1" ref="R1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 s="15">
        <f t="shared" ca="1" si="4"/>
        <v>846.48479999999995</v>
      </c>
      <c r="T11" s="27" cm="1">
        <f t="array" aca="1" ref="T1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 s="15">
        <f t="shared" ca="1" si="6"/>
        <v>2027.1341999999995</v>
      </c>
      <c r="V11" s="27" cm="1">
        <f t="array" aca="1" ref="V1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 s="15">
        <f t="shared" ca="1" si="5"/>
        <v>1927.3333333333333</v>
      </c>
      <c r="X11" s="27" cm="1">
        <f t="array" aca="1" ref="X1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 s="15" cm="1">
        <f t="array" aca="1" ref="Y1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1" s="15" cm="1">
        <f t="array" aca="1" ref="Z1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 s="15" cm="1">
        <f t="array" aca="1" ref="AA1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 s="15" cm="1">
        <f t="array" aca="1" ref="AB1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1" s="15" cm="1">
        <f t="array" aca="1" ref="AC1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1" s="15">
        <f t="shared" ca="1" si="7"/>
        <v>16.204499999999999</v>
      </c>
    </row>
    <row r="12" spans="1:30" x14ac:dyDescent="0.2">
      <c r="A12" s="15">
        <f>[1]Basic_information_step3_GasPred!A11</f>
        <v>52</v>
      </c>
      <c r="B12" s="15">
        <f>[1]Basic_information_step3_GasPred!B11</f>
        <v>61</v>
      </c>
      <c r="C12" s="15" t="str">
        <f>[1]Basic_information_step3_GasPred!P11</f>
        <v>Flat</v>
      </c>
      <c r="D12" s="15">
        <f>[1]Basic_information_step3_GasPred!Q11</f>
        <v>1966</v>
      </c>
      <c r="E12" s="15" t="str">
        <f>[1]Basic_information_step3_GasPred!Z11</f>
        <v>glazing - single glazed</v>
      </c>
      <c r="F12" s="15" t="str">
        <f>[1]Basic_information_step3_GasPred!V11</f>
        <v>upvc</v>
      </c>
      <c r="G12" s="15" t="str">
        <f>[1]Basic_information_step3_GasPred!U11</f>
        <v>timber</v>
      </c>
      <c r="I12" s="15">
        <f t="shared" ca="1" si="8"/>
        <v>180.140625</v>
      </c>
      <c r="J12" s="27" cm="1">
        <f t="array" aca="1" ref="J1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2" s="15">
        <f t="shared" ca="1" si="0"/>
        <v>1223.3550000000002</v>
      </c>
      <c r="L12" s="27" cm="1">
        <f t="array" aca="1" ref="L1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2" s="15">
        <f t="shared" ca="1" si="1"/>
        <v>7205.625</v>
      </c>
      <c r="N12" s="27" cm="1">
        <f t="array" aca="1" ref="N1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2" s="15">
        <f t="shared" ca="1" si="2"/>
        <v>31872.500000000007</v>
      </c>
      <c r="P12" s="27" cm="1">
        <f t="array" aca="1" ref="P1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2" s="15">
        <f t="shared" ca="1" si="3"/>
        <v>14411.25</v>
      </c>
      <c r="R12" s="27" cm="1">
        <f t="array" aca="1" ref="R1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2" s="15">
        <f t="shared" ca="1" si="4"/>
        <v>875.17919999999992</v>
      </c>
      <c r="T12" s="27" cm="1">
        <f t="array" aca="1" ref="T1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2" s="15">
        <f t="shared" ca="1" si="6"/>
        <v>2095.3841999999995</v>
      </c>
      <c r="V12" s="27" cm="1">
        <f t="array" aca="1" ref="V1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2" s="15">
        <f t="shared" ca="1" si="5"/>
        <v>1992.6666666666665</v>
      </c>
      <c r="X12" s="27" cm="1">
        <f t="array" aca="1" ref="X1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2" s="15" cm="1">
        <f t="array" aca="1" ref="Y1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2" s="15" cm="1">
        <f t="array" aca="1" ref="Z1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2" s="15" cm="1">
        <f t="array" aca="1" ref="AA1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 s="15" cm="1">
        <f t="array" aca="1" ref="AB1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2" s="15" cm="1">
        <f t="array" aca="1" ref="AC1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2" s="15">
        <f t="shared" ca="1" si="7"/>
        <v>16.204499999999999</v>
      </c>
    </row>
    <row r="13" spans="1:30" x14ac:dyDescent="0.2">
      <c r="A13" s="15">
        <f>[1]Basic_information_step3_GasPred!A12</f>
        <v>55</v>
      </c>
      <c r="B13" s="15">
        <f>[1]Basic_information_step3_GasPred!B12</f>
        <v>65</v>
      </c>
      <c r="C13" s="15" t="str">
        <f>[1]Basic_information_step3_GasPred!P12</f>
        <v>Flat</v>
      </c>
      <c r="D13" s="15">
        <f>[1]Basic_information_step3_GasPred!Q12</f>
        <v>1966</v>
      </c>
      <c r="E13" s="15" t="str">
        <f>[1]Basic_information_step3_GasPred!Z12</f>
        <v>glazing - single glazed</v>
      </c>
      <c r="F13" s="15" t="str">
        <f>[1]Basic_information_step3_GasPred!V12</f>
        <v>upvc</v>
      </c>
      <c r="G13" s="15" t="str">
        <f>[1]Basic_information_step3_GasPred!U12</f>
        <v>timber</v>
      </c>
      <c r="I13" s="15">
        <f t="shared" ca="1" si="8"/>
        <v>191.953125</v>
      </c>
      <c r="J13" s="27" cm="1">
        <f t="array" aca="1" ref="J1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3" s="15">
        <f t="shared" ca="1" si="0"/>
        <v>1303.5750000000003</v>
      </c>
      <c r="L13" s="27" cm="1">
        <f t="array" aca="1" ref="L1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3" s="15">
        <f t="shared" ca="1" si="1"/>
        <v>7678.125</v>
      </c>
      <c r="N13" s="27" cm="1">
        <f t="array" aca="1" ref="N1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3" s="15">
        <f t="shared" ca="1" si="2"/>
        <v>33962.500000000007</v>
      </c>
      <c r="P13" s="27" cm="1">
        <f t="array" aca="1" ref="P1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3" s="15">
        <f t="shared" ca="1" si="3"/>
        <v>15356.25</v>
      </c>
      <c r="R13" s="27" cm="1">
        <f t="array" aca="1" ref="R1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3" s="15">
        <f t="shared" ca="1" si="4"/>
        <v>932.56799999999998</v>
      </c>
      <c r="T13" s="27" cm="1">
        <f t="array" aca="1" ref="T1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3" s="15">
        <f t="shared" ca="1" si="6"/>
        <v>2231.8841999999995</v>
      </c>
      <c r="V13" s="27" cm="1">
        <f t="array" aca="1" ref="V1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3" s="15">
        <f t="shared" ca="1" si="5"/>
        <v>2123.333333333333</v>
      </c>
      <c r="X13" s="27" cm="1">
        <f t="array" aca="1" ref="X1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3" s="15" cm="1">
        <f t="array" aca="1" ref="Y1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3" s="15" cm="1">
        <f t="array" aca="1" ref="Z1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3" s="15" cm="1">
        <f t="array" aca="1" ref="AA1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 s="15" cm="1">
        <f t="array" aca="1" ref="AB1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3" s="15" cm="1">
        <f t="array" aca="1" ref="AC1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3" s="15">
        <f t="shared" ca="1" si="7"/>
        <v>16.204499999999999</v>
      </c>
    </row>
    <row r="14" spans="1:30" x14ac:dyDescent="0.2">
      <c r="A14" s="15">
        <f>[1]Basic_information_step3_GasPred!A13</f>
        <v>65</v>
      </c>
      <c r="B14" s="15">
        <f>[1]Basic_information_step3_GasPred!B13</f>
        <v>57</v>
      </c>
      <c r="C14" s="15" t="str">
        <f>[1]Basic_information_step3_GasPred!P13</f>
        <v>Flat</v>
      </c>
      <c r="D14" s="15">
        <f>[1]Basic_information_step3_GasPred!Q13</f>
        <v>1966</v>
      </c>
      <c r="E14" s="15" t="str">
        <f>[1]Basic_information_step3_GasPred!Z13</f>
        <v>glazing - single glazed</v>
      </c>
      <c r="F14" s="15" t="str">
        <f>[1]Basic_information_step3_GasPred!V13</f>
        <v>upvc</v>
      </c>
      <c r="G14" s="15" t="str">
        <f>[1]Basic_information_step3_GasPred!U13</f>
        <v>timber</v>
      </c>
      <c r="I14" s="15">
        <f t="shared" ca="1" si="8"/>
        <v>168.328125</v>
      </c>
      <c r="J14" s="27" cm="1">
        <f t="array" aca="1" ref="J1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4" s="15">
        <f t="shared" ca="1" si="0"/>
        <v>1143.1350000000002</v>
      </c>
      <c r="L14" s="27" cm="1">
        <f t="array" aca="1" ref="L1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4" s="15">
        <f t="shared" ca="1" si="1"/>
        <v>6733.125</v>
      </c>
      <c r="N14" s="27" cm="1">
        <f t="array" aca="1" ref="N1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4" s="15">
        <f t="shared" ca="1" si="2"/>
        <v>29782.500000000007</v>
      </c>
      <c r="P14" s="27" cm="1">
        <f t="array" aca="1" ref="P1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4" s="15">
        <f t="shared" ca="1" si="3"/>
        <v>13466.25</v>
      </c>
      <c r="R14" s="27" cm="1">
        <f t="array" aca="1" ref="R1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4" s="15">
        <f t="shared" ca="1" si="4"/>
        <v>817.79039999999998</v>
      </c>
      <c r="T14" s="27" cm="1">
        <f t="array" aca="1" ref="T1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4" s="15">
        <f t="shared" ca="1" si="6"/>
        <v>1958.8841999999995</v>
      </c>
      <c r="V14" s="27" cm="1">
        <f t="array" aca="1" ref="V1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 s="15">
        <f t="shared" ca="1" si="5"/>
        <v>1861.9999999999998</v>
      </c>
      <c r="X14" s="27" cm="1">
        <f t="array" aca="1" ref="X1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4" s="15" cm="1">
        <f t="array" aca="1" ref="Y1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4" s="15" cm="1">
        <f t="array" aca="1" ref="Z1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 s="15" cm="1">
        <f t="array" aca="1" ref="AA1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 s="15" cm="1">
        <f t="array" aca="1" ref="AB1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4" s="15" cm="1">
        <f t="array" aca="1" ref="AC1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4" s="15">
        <f t="shared" ca="1" si="7"/>
        <v>16.204499999999999</v>
      </c>
    </row>
    <row r="15" spans="1:30" x14ac:dyDescent="0.2">
      <c r="A15" s="15">
        <f>[1]Basic_information_step3_GasPred!A14</f>
        <v>66</v>
      </c>
      <c r="B15" s="15">
        <f>[1]Basic_information_step3_GasPred!B14</f>
        <v>56</v>
      </c>
      <c r="C15" s="15" t="str">
        <f>[1]Basic_information_step3_GasPred!P14</f>
        <v>Flat</v>
      </c>
      <c r="D15" s="15">
        <f>[1]Basic_information_step3_GasPred!Q14</f>
        <v>1966</v>
      </c>
      <c r="E15" s="15" t="str">
        <f>[1]Basic_information_step3_GasPred!Z14</f>
        <v>glazing - single glazed</v>
      </c>
      <c r="F15" s="15" t="str">
        <f>[1]Basic_information_step3_GasPred!V14</f>
        <v>upvc</v>
      </c>
      <c r="G15" s="15" t="str">
        <f>[1]Basic_information_step3_GasPred!U14</f>
        <v>timber</v>
      </c>
      <c r="I15" s="15">
        <f t="shared" ca="1" si="8"/>
        <v>165.375</v>
      </c>
      <c r="J15" s="27" cm="1">
        <f t="array" aca="1" ref="J1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5" s="15">
        <f t="shared" ca="1" si="0"/>
        <v>1123.0800000000002</v>
      </c>
      <c r="L15" s="27" cm="1">
        <f t="array" aca="1" ref="L1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5" s="15">
        <f t="shared" ca="1" si="1"/>
        <v>6615</v>
      </c>
      <c r="N15" s="27" cm="1">
        <f t="array" aca="1" ref="N1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5" s="15">
        <f t="shared" ca="1" si="2"/>
        <v>29260.000000000007</v>
      </c>
      <c r="P15" s="27" cm="1">
        <f t="array" aca="1" ref="P1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5" s="15">
        <f t="shared" ca="1" si="3"/>
        <v>13230</v>
      </c>
      <c r="R15" s="27" cm="1">
        <f t="array" aca="1" ref="R1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5" s="15">
        <f t="shared" ca="1" si="4"/>
        <v>803.44319999999993</v>
      </c>
      <c r="T15" s="27" cm="1">
        <f t="array" aca="1" ref="T1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5" s="15">
        <f t="shared" ca="1" si="6"/>
        <v>1924.7591999999995</v>
      </c>
      <c r="V15" s="27" cm="1">
        <f t="array" aca="1" ref="V1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 s="15">
        <f t="shared" ca="1" si="5"/>
        <v>1829.3333333333333</v>
      </c>
      <c r="X15" s="27" cm="1">
        <f t="array" aca="1" ref="X1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5" s="15" cm="1">
        <f t="array" aca="1" ref="Y1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5" s="15" cm="1">
        <f t="array" aca="1" ref="Z1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 s="15" cm="1">
        <f t="array" aca="1" ref="AA1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 s="15" cm="1">
        <f t="array" aca="1" ref="AB1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5" s="15" cm="1">
        <f t="array" aca="1" ref="AC1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5" s="15">
        <f t="shared" ca="1" si="7"/>
        <v>16.204499999999999</v>
      </c>
    </row>
    <row r="16" spans="1:30" x14ac:dyDescent="0.2">
      <c r="A16" s="15">
        <f>[1]Basic_information_step3_GasPred!A15</f>
        <v>69</v>
      </c>
      <c r="B16" s="15">
        <f>[1]Basic_information_step3_GasPred!B15</f>
        <v>53</v>
      </c>
      <c r="C16" s="15" t="str">
        <f>[1]Basic_information_step3_GasPred!P15</f>
        <v>Flat</v>
      </c>
      <c r="D16" s="15">
        <f>[1]Basic_information_step3_GasPred!Q15</f>
        <v>1984</v>
      </c>
      <c r="E16" s="15" t="str">
        <f>[1]Basic_information_step3_GasPred!Z15</f>
        <v>glazing - single glazed</v>
      </c>
      <c r="F16" s="15" t="str">
        <f>[1]Basic_information_step3_GasPred!V15</f>
        <v>upvc</v>
      </c>
      <c r="G16" s="15" t="str">
        <f>[1]Basic_information_step3_GasPred!U15</f>
        <v>upvc</v>
      </c>
      <c r="I16" s="15">
        <f t="shared" ca="1" si="8"/>
        <v>163.63452914798208</v>
      </c>
      <c r="J16" s="27" cm="1">
        <f t="array" aca="1" ref="J1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6" s="15">
        <f t="shared" ca="1" si="0"/>
        <v>1111.260269058296</v>
      </c>
      <c r="L16" s="27" cm="1">
        <f t="array" aca="1" ref="L1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6" s="15">
        <f t="shared" ca="1" si="1"/>
        <v>6545.3811659192825</v>
      </c>
      <c r="N16" s="27" cm="1">
        <f t="array" aca="1" ref="N1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6" s="15">
        <f t="shared" ca="1" si="2"/>
        <v>27920.304932735424</v>
      </c>
      <c r="P16" s="27" cm="1">
        <f t="array" aca="1" ref="P1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6" s="15">
        <f t="shared" ca="1" si="3"/>
        <v>13090.762331838565</v>
      </c>
      <c r="R16" s="27" cm="1">
        <f t="array" aca="1" ref="R1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6" s="15">
        <f t="shared" ca="1" si="4"/>
        <v>794.98745112107611</v>
      </c>
      <c r="T16" s="27" cm="1">
        <f t="array" aca="1" ref="T1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6" s="15">
        <f t="shared" ca="1" si="6"/>
        <v>1808.625</v>
      </c>
      <c r="V16" s="27" cm="1">
        <f t="array" aca="1" ref="V1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 s="15">
        <f t="shared" ca="1" si="5"/>
        <v>1810.0807174887889</v>
      </c>
      <c r="X16" s="27" cm="1">
        <f t="array" aca="1" ref="X1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6" s="15" cm="1">
        <f t="array" aca="1" ref="Y1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6" s="15" cm="1">
        <f t="array" aca="1" ref="Z1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6" s="15" cm="1">
        <f t="array" aca="1" ref="AA1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 s="15" cm="1">
        <f t="array" aca="1" ref="AB1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6" s="15" cm="1">
        <f t="array" aca="1" ref="AC1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6" s="15">
        <f t="shared" ca="1" si="7"/>
        <v>40.283099999999997</v>
      </c>
    </row>
    <row r="17" spans="1:30" x14ac:dyDescent="0.2">
      <c r="A17" s="15">
        <f>[1]Basic_information_step3_GasPred!A16</f>
        <v>92</v>
      </c>
      <c r="B17" s="15">
        <f>[1]Basic_information_step3_GasPred!B16</f>
        <v>75</v>
      </c>
      <c r="C17" s="15" t="str">
        <f>[1]Basic_information_step3_GasPred!P16</f>
        <v>House</v>
      </c>
      <c r="D17" s="15">
        <f>[1]Basic_information_step3_GasPred!Q16</f>
        <v>1954</v>
      </c>
      <c r="E17" s="15" t="str">
        <f>[1]Basic_information_step3_GasPred!Z16</f>
        <v>glazing - double glazed</v>
      </c>
      <c r="F17" s="15" t="str">
        <f>[1]Basic_information_step3_GasPred!V16</f>
        <v>upvc</v>
      </c>
      <c r="G17" s="15" t="str">
        <f>[1]Basic_information_step3_GasPred!U16</f>
        <v>upvc</v>
      </c>
      <c r="I17" s="15">
        <f t="shared" ca="1" si="8"/>
        <v>196.68203259005145</v>
      </c>
      <c r="J17" s="27" cm="1">
        <f t="array" aca="1" ref="J1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7" s="15">
        <f t="shared" ca="1" si="0"/>
        <v>1335.6895368782159</v>
      </c>
      <c r="L17" s="27" cm="1">
        <f t="array" aca="1" ref="L1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7" s="15">
        <f t="shared" ca="1" si="1"/>
        <v>9285.5917667238409</v>
      </c>
      <c r="N17" s="27" cm="1">
        <f t="array" aca="1" ref="N1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7" s="15">
        <f t="shared" ca="1" si="2"/>
        <v>38393.825042881654</v>
      </c>
      <c r="P17" s="27" cm="1">
        <f t="array" aca="1" ref="P1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7" s="15">
        <f t="shared" ca="1" si="3"/>
        <v>18571.183533447682</v>
      </c>
      <c r="R17" s="27" cm="1">
        <f t="array" aca="1" ref="R1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7" s="15">
        <f t="shared" ca="1" si="4"/>
        <v>955.54250428816454</v>
      </c>
      <c r="T17" s="27" cm="1">
        <f t="array" aca="1" ref="T1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7" s="15">
        <f t="shared" ca="1" si="6"/>
        <v>2559.375</v>
      </c>
      <c r="V17" s="27" cm="1">
        <f t="array" aca="1" ref="V1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 s="15">
        <f t="shared" ca="1" si="5"/>
        <v>2175.6432246998284</v>
      </c>
      <c r="X17" s="27" cm="1">
        <f t="array" aca="1" ref="X1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7" s="15" cm="1">
        <f t="array" aca="1" ref="Y1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7" s="15" cm="1">
        <f t="array" aca="1" ref="Z1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7" s="15" cm="1">
        <f t="array" aca="1" ref="AA1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 s="15" cm="1">
        <f t="array" aca="1" ref="AB1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7" s="15" cm="1">
        <f t="array" aca="1" ref="AC1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 s="15">
        <f t="shared" ca="1" si="7"/>
        <v>79.751100000000008</v>
      </c>
    </row>
    <row r="18" spans="1:30" x14ac:dyDescent="0.2">
      <c r="A18" s="15">
        <f>[1]Basic_information_step3_GasPred!A17</f>
        <v>93</v>
      </c>
      <c r="B18" s="15">
        <f>[1]Basic_information_step3_GasPred!B17</f>
        <v>76</v>
      </c>
      <c r="C18" s="15" t="str">
        <f>[1]Basic_information_step3_GasPred!P17</f>
        <v>House</v>
      </c>
      <c r="D18" s="15">
        <f>[1]Basic_information_step3_GasPred!Q17</f>
        <v>1954</v>
      </c>
      <c r="E18" s="15" t="str">
        <f>[1]Basic_information_step3_GasPred!Z17</f>
        <v>glazing - double glazed</v>
      </c>
      <c r="F18" s="15" t="str">
        <f>[1]Basic_information_step3_GasPred!V17</f>
        <v>upvc</v>
      </c>
      <c r="G18" s="15" t="str">
        <f>[1]Basic_information_step3_GasPred!U17</f>
        <v>upvc</v>
      </c>
      <c r="I18" s="15">
        <f t="shared" ca="1" si="8"/>
        <v>199.30445969125213</v>
      </c>
      <c r="J18" s="27" cm="1">
        <f t="array" aca="1" ref="J1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8" s="15">
        <f t="shared" ca="1" si="0"/>
        <v>1353.4987307032588</v>
      </c>
      <c r="L18" s="27" cm="1">
        <f t="array" aca="1" ref="L1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8" s="15">
        <f t="shared" ca="1" si="1"/>
        <v>9409.3996569468254</v>
      </c>
      <c r="N18" s="27" cm="1">
        <f t="array" aca="1" ref="N1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8" s="15">
        <f t="shared" ca="1" si="2"/>
        <v>38905.742710120074</v>
      </c>
      <c r="P18" s="27" cm="1">
        <f t="array" aca="1" ref="P1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8" s="15">
        <f t="shared" ca="1" si="3"/>
        <v>18818.799313893651</v>
      </c>
      <c r="R18" s="27" cm="1">
        <f t="array" aca="1" ref="R1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8" s="15">
        <f t="shared" ca="1" si="4"/>
        <v>968.28307101200676</v>
      </c>
      <c r="T18" s="27" cm="1">
        <f t="array" aca="1" ref="T1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8" s="15">
        <f t="shared" ca="1" si="6"/>
        <v>2593.5</v>
      </c>
      <c r="V18" s="27" cm="1">
        <f t="array" aca="1" ref="V1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 s="15">
        <f t="shared" ca="1" si="5"/>
        <v>2204.6518010291593</v>
      </c>
      <c r="X18" s="27" cm="1">
        <f t="array" aca="1" ref="X1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8" s="15" cm="1">
        <f t="array" aca="1" ref="Y1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8" s="15" cm="1">
        <f t="array" aca="1" ref="Z1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8" s="15" cm="1">
        <f t="array" aca="1" ref="AA1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8" s="15" cm="1">
        <f t="array" aca="1" ref="AB1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8" s="15" cm="1">
        <f t="array" aca="1" ref="AC1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8" s="15">
        <f t="shared" ca="1" si="7"/>
        <v>79.751100000000008</v>
      </c>
    </row>
    <row r="19" spans="1:30" x14ac:dyDescent="0.2">
      <c r="A19" s="15">
        <f>[1]Basic_information_step3_GasPred!A18</f>
        <v>101</v>
      </c>
      <c r="B19" s="15">
        <f>[1]Basic_information_step3_GasPred!B18</f>
        <v>120</v>
      </c>
      <c r="C19" s="15" t="str">
        <f>[1]Basic_information_step3_GasPred!P18</f>
        <v>House</v>
      </c>
      <c r="D19" s="15">
        <f>[1]Basic_information_step3_GasPred!Q18</f>
        <v>2012</v>
      </c>
      <c r="E19" s="15" t="str">
        <f>[1]Basic_information_step3_GasPred!Z18</f>
        <v>glazing - double glazed</v>
      </c>
      <c r="F19" s="15" t="str">
        <f>[1]Basic_information_step3_GasPred!V18</f>
        <v>wood</v>
      </c>
      <c r="G19" s="15" t="str">
        <f>[1]Basic_information_step3_GasPred!U18</f>
        <v>timber</v>
      </c>
      <c r="I19" s="15">
        <f t="shared" ca="1" si="8"/>
        <v>288.64459459459459</v>
      </c>
      <c r="J19" s="27" cm="1">
        <f t="array" aca="1" ref="J1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 s="15">
        <f t="shared" ca="1" si="0"/>
        <v>1960.2175135135135</v>
      </c>
      <c r="L19" s="27" cm="1">
        <f t="array" aca="1" ref="L1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 s="15">
        <f t="shared" ca="1" si="1"/>
        <v>13407.405405405405</v>
      </c>
      <c r="N19" s="27" cm="1">
        <f t="array" aca="1" ref="N1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 s="15">
        <f t="shared" ca="1" si="2"/>
        <v>60596.627027027025</v>
      </c>
      <c r="P19" s="27" cm="1">
        <f t="array" aca="1" ref="P1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 s="15">
        <f t="shared" ca="1" si="3"/>
        <v>26814.81081081081</v>
      </c>
      <c r="R19" s="27" cm="1">
        <f t="array" aca="1" ref="R1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 s="15">
        <f t="shared" ca="1" si="4"/>
        <v>1402.3252410810812</v>
      </c>
      <c r="T19" s="27" cm="1">
        <f t="array" aca="1" ref="T1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 s="15">
        <f t="shared" ca="1" si="6"/>
        <v>4124.3708999999999</v>
      </c>
      <c r="V19" s="27" cm="1">
        <f t="array" aca="1" ref="V1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 s="15">
        <f t="shared" ca="1" si="5"/>
        <v>3192.9081081081081</v>
      </c>
      <c r="X19" s="27" cm="1">
        <f t="array" aca="1" ref="X1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 s="15" cm="1">
        <f t="array" aca="1" ref="Y1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9" s="15" cm="1">
        <f t="array" aca="1" ref="Z1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19" s="15" cm="1">
        <f t="array" aca="1" ref="AA1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1.8524999999999991</v>
      </c>
      <c r="AB19" s="15" cm="1">
        <f t="array" aca="1" ref="AB1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 s="15" cm="1">
        <f t="array" aca="1" ref="AC1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 s="15">
        <f t="shared" ca="1" si="7"/>
        <v>27.5184</v>
      </c>
    </row>
    <row r="20" spans="1:30" x14ac:dyDescent="0.2">
      <c r="A20" s="15">
        <f>[1]Basic_information_step3_GasPred!A19</f>
        <v>103</v>
      </c>
      <c r="B20" s="15">
        <f>[1]Basic_information_step3_GasPred!B19</f>
        <v>120</v>
      </c>
      <c r="C20" s="15" t="str">
        <f>[1]Basic_information_step3_GasPred!P19</f>
        <v>House</v>
      </c>
      <c r="D20" s="15">
        <f>[1]Basic_information_step3_GasPred!Q19</f>
        <v>2012</v>
      </c>
      <c r="E20" s="15" t="str">
        <f>[1]Basic_information_step3_GasPred!Z19</f>
        <v>glazing - double glazed</v>
      </c>
      <c r="F20" s="15" t="str">
        <f>[1]Basic_information_step3_GasPred!V19</f>
        <v>wood</v>
      </c>
      <c r="G20" s="15" t="str">
        <f>[1]Basic_information_step3_GasPred!U19</f>
        <v>timber</v>
      </c>
      <c r="I20" s="15">
        <f t="shared" ca="1" si="8"/>
        <v>288.64459459459459</v>
      </c>
      <c r="J20" s="27" cm="1">
        <f t="array" aca="1" ref="J2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0" s="15">
        <f t="shared" ca="1" si="0"/>
        <v>1960.2175135135135</v>
      </c>
      <c r="L20" s="27" cm="1">
        <f t="array" aca="1" ref="L2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0" s="15">
        <f t="shared" ca="1" si="1"/>
        <v>13407.405405405405</v>
      </c>
      <c r="N20" s="27" cm="1">
        <f t="array" aca="1" ref="N2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0" s="15">
        <f t="shared" ca="1" si="2"/>
        <v>60596.627027027025</v>
      </c>
      <c r="P20" s="27" cm="1">
        <f t="array" aca="1" ref="P2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0" s="15">
        <f t="shared" ca="1" si="3"/>
        <v>26814.81081081081</v>
      </c>
      <c r="R20" s="27" cm="1">
        <f t="array" aca="1" ref="R2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0" s="15">
        <f t="shared" ca="1" si="4"/>
        <v>1402.3252410810812</v>
      </c>
      <c r="T20" s="27" cm="1">
        <f t="array" aca="1" ref="T2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0" s="15">
        <f t="shared" ca="1" si="6"/>
        <v>4124.3708999999999</v>
      </c>
      <c r="V20" s="27" cm="1">
        <f t="array" aca="1" ref="V2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 s="15">
        <f t="shared" ca="1" si="5"/>
        <v>3192.9081081081081</v>
      </c>
      <c r="X20" s="27" cm="1">
        <f t="array" aca="1" ref="X2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0" s="15" cm="1">
        <f t="array" aca="1" ref="Y2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20" s="15" cm="1">
        <f t="array" aca="1" ref="Z2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0" s="15" cm="1">
        <f t="array" aca="1" ref="AA2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1.8524999999999991</v>
      </c>
      <c r="AB20" s="15" cm="1">
        <f t="array" aca="1" ref="AB2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20" s="15" cm="1">
        <f t="array" aca="1" ref="AC2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20" s="15">
        <f t="shared" ca="1" si="7"/>
        <v>27.5184</v>
      </c>
    </row>
    <row r="21" spans="1:30" x14ac:dyDescent="0.2">
      <c r="A21" s="15">
        <f>[1]Basic_information_step3_GasPred!A20</f>
        <v>105</v>
      </c>
      <c r="B21" s="15">
        <f>[1]Basic_information_step3_GasPred!B20</f>
        <v>114</v>
      </c>
      <c r="C21" s="15" t="str">
        <f>[1]Basic_information_step3_GasPred!P20</f>
        <v>House</v>
      </c>
      <c r="D21" s="15">
        <f>[1]Basic_information_step3_GasPred!Q20</f>
        <v>2012</v>
      </c>
      <c r="E21" s="15" t="str">
        <f>[1]Basic_information_step3_GasPred!Z20</f>
        <v>glazing - double glazed</v>
      </c>
      <c r="F21" s="15" t="str">
        <f>[1]Basic_information_step3_GasPred!V20</f>
        <v>wood</v>
      </c>
      <c r="G21" s="15" t="str">
        <f>[1]Basic_information_step3_GasPred!U20</f>
        <v>timber</v>
      </c>
      <c r="I21" s="15">
        <f t="shared" ca="1" si="8"/>
        <v>274.21236486486487</v>
      </c>
      <c r="J21" s="27" cm="1">
        <f t="array" aca="1" ref="J2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1" s="15">
        <f t="shared" ca="1" si="0"/>
        <v>1862.2066378378379</v>
      </c>
      <c r="L21" s="27" cm="1">
        <f t="array" aca="1" ref="L2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1" s="15">
        <f t="shared" ca="1" si="1"/>
        <v>12737.035135135135</v>
      </c>
      <c r="N21" s="27" cm="1">
        <f t="array" aca="1" ref="N2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1" s="15">
        <f t="shared" ca="1" si="2"/>
        <v>57566.795675675668</v>
      </c>
      <c r="P21" s="27" cm="1">
        <f t="array" aca="1" ref="P2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1" s="15">
        <f t="shared" ca="1" si="3"/>
        <v>25474.070270270269</v>
      </c>
      <c r="R21" s="27" cm="1">
        <f t="array" aca="1" ref="R2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1" s="15">
        <f t="shared" ca="1" si="4"/>
        <v>1332.2089790270272</v>
      </c>
      <c r="T21" s="27" cm="1">
        <f t="array" aca="1" ref="T2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1" s="15">
        <f t="shared" ca="1" si="6"/>
        <v>3919.6208999999999</v>
      </c>
      <c r="V21" s="27" cm="1">
        <f t="array" aca="1" ref="V2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1" s="15">
        <f t="shared" ca="1" si="5"/>
        <v>3033.2627027027029</v>
      </c>
      <c r="X21" s="27" cm="1">
        <f t="array" aca="1" ref="X2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1" s="15" cm="1">
        <f t="array" aca="1" ref="Y2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21" s="15" cm="1">
        <f t="array" aca="1" ref="Z2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1" s="15" cm="1">
        <f t="array" aca="1" ref="AA2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1.8524999999999991</v>
      </c>
      <c r="AB21" s="15" cm="1">
        <f t="array" aca="1" ref="AB2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21" s="15" cm="1">
        <f t="array" aca="1" ref="AC2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21" s="15">
        <f t="shared" ca="1" si="7"/>
        <v>27.5184</v>
      </c>
    </row>
    <row r="22" spans="1:30" x14ac:dyDescent="0.2">
      <c r="A22" s="15">
        <f>[1]Basic_information_step3_GasPred!A21</f>
        <v>108</v>
      </c>
      <c r="B22" s="15">
        <f>[1]Basic_information_step3_GasPred!B21</f>
        <v>58</v>
      </c>
      <c r="C22" s="15" t="str">
        <f>[1]Basic_information_step3_GasPred!P21</f>
        <v>Flat</v>
      </c>
      <c r="D22" s="15">
        <f>[1]Basic_information_step3_GasPred!Q21</f>
        <v>2013</v>
      </c>
      <c r="E22" s="15" t="str">
        <f>[1]Basic_information_step3_GasPred!Z21</f>
        <v>glazing - double glazed</v>
      </c>
      <c r="F22" s="15" t="str">
        <f>[1]Basic_information_step3_GasPred!V21</f>
        <v>upvc</v>
      </c>
      <c r="G22" s="15" t="str">
        <f>[1]Basic_information_step3_GasPred!U21</f>
        <v>timber</v>
      </c>
      <c r="I22" s="15">
        <f t="shared" ca="1" si="8"/>
        <v>179.07174887892378</v>
      </c>
      <c r="J22" s="27" cm="1">
        <f t="array" aca="1" ref="J2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2" s="15">
        <f t="shared" ca="1" si="0"/>
        <v>1216.0961434977578</v>
      </c>
      <c r="L22" s="27" cm="1">
        <f t="array" aca="1" ref="L2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2" s="15">
        <f t="shared" ca="1" si="1"/>
        <v>7162.8699551569507</v>
      </c>
      <c r="N22" s="27" cm="1">
        <f t="array" aca="1" ref="N2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2" s="15">
        <f t="shared" ca="1" si="2"/>
        <v>30554.295964125558</v>
      </c>
      <c r="P22" s="27" cm="1">
        <f t="array" aca="1" ref="P2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2" s="15">
        <f t="shared" ca="1" si="3"/>
        <v>14325.739910313901</v>
      </c>
      <c r="R22" s="27" cm="1">
        <f t="array" aca="1" ref="R2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2" s="15">
        <f t="shared" ca="1" si="4"/>
        <v>869.98626726457383</v>
      </c>
      <c r="T22" s="27" cm="1">
        <f t="array" aca="1" ref="T2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2" s="15">
        <f t="shared" ca="1" si="6"/>
        <v>1993.0092</v>
      </c>
      <c r="V22" s="27" cm="1">
        <f t="array" aca="1" ref="V2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 s="15">
        <f t="shared" ca="1" si="5"/>
        <v>1980.8430493273538</v>
      </c>
      <c r="X22" s="27" cm="1">
        <f t="array" aca="1" ref="X2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2" s="15" cm="1">
        <f t="array" aca="1" ref="Y2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2" s="15" cm="1">
        <f t="array" aca="1" ref="Z2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2" s="15" cm="1">
        <f t="array" aca="1" ref="AA2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 s="15" cm="1">
        <f t="array" aca="1" ref="AB2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2" s="15" cm="1">
        <f t="array" aca="1" ref="AC2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2" s="15">
        <f t="shared" ca="1" si="7"/>
        <v>16.204499999999999</v>
      </c>
    </row>
    <row r="23" spans="1:30" x14ac:dyDescent="0.2">
      <c r="A23" s="15">
        <f>[1]Basic_information_step3_GasPred!A22</f>
        <v>109</v>
      </c>
      <c r="B23" s="15">
        <f>[1]Basic_information_step3_GasPred!B22</f>
        <v>44</v>
      </c>
      <c r="C23" s="15" t="str">
        <f>[1]Basic_information_step3_GasPred!P22</f>
        <v>Flat</v>
      </c>
      <c r="D23" s="15">
        <f>[1]Basic_information_step3_GasPred!Q22</f>
        <v>2013</v>
      </c>
      <c r="E23" s="15" t="str">
        <f>[1]Basic_information_step3_GasPred!Z22</f>
        <v>glazing - single glazed</v>
      </c>
      <c r="F23" s="15" t="str">
        <f>[1]Basic_information_step3_GasPred!V22</f>
        <v>wood</v>
      </c>
      <c r="G23" s="15" t="str">
        <f>[1]Basic_information_step3_GasPred!U22</f>
        <v>timber</v>
      </c>
      <c r="I23" s="15">
        <f t="shared" ca="1" si="8"/>
        <v>135.847533632287</v>
      </c>
      <c r="J23" s="27" cm="1">
        <f t="array" aca="1" ref="J2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3" s="15">
        <f t="shared" ca="1" si="0"/>
        <v>922.55569506726454</v>
      </c>
      <c r="L23" s="27" cm="1">
        <f t="array" aca="1" ref="L2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3" s="15">
        <f t="shared" ca="1" si="1"/>
        <v>5433.9013452914796</v>
      </c>
      <c r="N23" s="27" cm="1">
        <f t="array" aca="1" ref="N2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3" s="15">
        <f t="shared" ca="1" si="2"/>
        <v>23179.121076233183</v>
      </c>
      <c r="P23" s="27" cm="1">
        <f t="array" aca="1" ref="P2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3" s="15">
        <f t="shared" ca="1" si="3"/>
        <v>10867.802690582959</v>
      </c>
      <c r="R23" s="27" cm="1">
        <f t="array" aca="1" ref="R2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3" s="15">
        <f t="shared" ca="1" si="4"/>
        <v>659.98958206278019</v>
      </c>
      <c r="T23" s="27" cm="1">
        <f t="array" aca="1" ref="T2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3" s="15">
        <f t="shared" ca="1" si="6"/>
        <v>1516.3706999999999</v>
      </c>
      <c r="V23" s="27" cm="1">
        <f t="array" aca="1" ref="V2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3" s="15">
        <f t="shared" ca="1" si="5"/>
        <v>1502.7085201793718</v>
      </c>
      <c r="X23" s="27" cm="1">
        <f t="array" aca="1" ref="X2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3" s="15" cm="1">
        <f t="array" aca="1" ref="Y2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3" s="15" cm="1">
        <f t="array" aca="1" ref="Z2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3" s="15" cm="1">
        <f t="array" aca="1" ref="AA2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3" s="15" cm="1">
        <f t="array" aca="1" ref="AB2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3" s="15" cm="1">
        <f t="array" aca="1" ref="AC2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3" s="15">
        <f t="shared" ca="1" si="7"/>
        <v>0</v>
      </c>
    </row>
    <row r="24" spans="1:30" x14ac:dyDescent="0.2">
      <c r="A24" s="15">
        <f>[1]Basic_information_step3_GasPred!A23</f>
        <v>111</v>
      </c>
      <c r="B24" s="15">
        <f>[1]Basic_information_step3_GasPred!B23</f>
        <v>80</v>
      </c>
      <c r="C24" s="15" t="str">
        <f>[1]Basic_information_step3_GasPred!P23</f>
        <v>Flat</v>
      </c>
      <c r="D24" s="15">
        <f>[1]Basic_information_step3_GasPred!Q23</f>
        <v>2013</v>
      </c>
      <c r="E24" s="15" t="str">
        <f>[1]Basic_information_step3_GasPred!Z23</f>
        <v>glazing - single glazed</v>
      </c>
      <c r="F24" s="15" t="str">
        <f>[1]Basic_information_step3_GasPred!V23</f>
        <v>upvc</v>
      </c>
      <c r="G24" s="15" t="str">
        <f>[1]Basic_information_step3_GasPred!U23</f>
        <v>timber</v>
      </c>
      <c r="I24" s="15">
        <f t="shared" ca="1" si="8"/>
        <v>246.99551569506727</v>
      </c>
      <c r="J24" s="27" cm="1">
        <f t="array" aca="1" ref="J2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4" s="15">
        <f t="shared" ca="1" si="0"/>
        <v>1677.3739910313902</v>
      </c>
      <c r="L24" s="27" cm="1">
        <f t="array" aca="1" ref="L2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4" s="15">
        <f t="shared" ca="1" si="1"/>
        <v>9879.8206278026901</v>
      </c>
      <c r="N24" s="27" cm="1">
        <f t="array" aca="1" ref="N2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4" s="15">
        <f t="shared" ca="1" si="2"/>
        <v>42143.856502242154</v>
      </c>
      <c r="P24" s="27" cm="1">
        <f t="array" aca="1" ref="P2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4" s="15">
        <f t="shared" ca="1" si="3"/>
        <v>19759.64125560538</v>
      </c>
      <c r="R24" s="27" cm="1">
        <f t="array" aca="1" ref="R2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4" s="15">
        <f t="shared" ca="1" si="4"/>
        <v>1199.981058295964</v>
      </c>
      <c r="T24" s="27" cm="1">
        <f t="array" aca="1" ref="T2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4" s="15">
        <f t="shared" ca="1" si="6"/>
        <v>2743.7592</v>
      </c>
      <c r="V24" s="27" cm="1">
        <f t="array" aca="1" ref="V2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4" s="15">
        <f t="shared" ca="1" si="5"/>
        <v>2732.1973094170398</v>
      </c>
      <c r="X24" s="27" cm="1">
        <f t="array" aca="1" ref="X2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4" s="15" cm="1">
        <f t="array" aca="1" ref="Y2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4" s="15" cm="1">
        <f t="array" aca="1" ref="Z2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4" s="15" cm="1">
        <f t="array" aca="1" ref="AA2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4" s="15" cm="1">
        <f t="array" aca="1" ref="AB2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4" s="15" cm="1">
        <f t="array" aca="1" ref="AC2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4" s="15">
        <f t="shared" ca="1" si="7"/>
        <v>16.204499999999999</v>
      </c>
    </row>
    <row r="25" spans="1:30" x14ac:dyDescent="0.2">
      <c r="A25" s="15">
        <f>[1]Basic_information_step3_GasPred!A24</f>
        <v>112</v>
      </c>
      <c r="B25" s="15">
        <f>[1]Basic_information_step3_GasPred!B24</f>
        <v>56</v>
      </c>
      <c r="C25" s="15" t="str">
        <f>[1]Basic_information_step3_GasPred!P24</f>
        <v>Flat</v>
      </c>
      <c r="D25" s="15">
        <f>[1]Basic_information_step3_GasPred!Q24</f>
        <v>2013</v>
      </c>
      <c r="E25" s="15" t="str">
        <f>[1]Basic_information_step3_GasPred!Z24</f>
        <v>glazing - double glazed</v>
      </c>
      <c r="F25" s="15" t="str">
        <f>[1]Basic_information_step3_GasPred!V24</f>
        <v>upvc</v>
      </c>
      <c r="G25" s="15" t="str">
        <f>[1]Basic_information_step3_GasPred!U24</f>
        <v>timber</v>
      </c>
      <c r="I25" s="15">
        <f t="shared" ca="1" si="8"/>
        <v>172.8968609865471</v>
      </c>
      <c r="J25" s="27" cm="1">
        <f t="array" aca="1" ref="J2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5" s="15">
        <f t="shared" ca="1" si="0"/>
        <v>1174.161793721973</v>
      </c>
      <c r="L25" s="27" cm="1">
        <f t="array" aca="1" ref="L2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5" s="15">
        <f t="shared" ca="1" si="1"/>
        <v>6915.8744394618834</v>
      </c>
      <c r="N25" s="27" cm="1">
        <f t="array" aca="1" ref="N2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5" s="15">
        <f t="shared" ca="1" si="2"/>
        <v>29500.699551569505</v>
      </c>
      <c r="P25" s="27" cm="1">
        <f t="array" aca="1" ref="P2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5" s="15">
        <f t="shared" ca="1" si="3"/>
        <v>13831.748878923767</v>
      </c>
      <c r="R25" s="27" cm="1">
        <f t="array" aca="1" ref="R2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5" s="15">
        <f t="shared" ca="1" si="4"/>
        <v>839.98674080717478</v>
      </c>
      <c r="T25" s="27" cm="1">
        <f t="array" aca="1" ref="T2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5" s="15">
        <f t="shared" ca="1" si="6"/>
        <v>1924.7592</v>
      </c>
      <c r="V25" s="27" cm="1">
        <f t="array" aca="1" ref="V2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5" s="15">
        <f t="shared" ca="1" si="5"/>
        <v>1912.5381165919277</v>
      </c>
      <c r="X25" s="27" cm="1">
        <f t="array" aca="1" ref="X2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5" s="15" cm="1">
        <f t="array" aca="1" ref="Y2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5" s="15" cm="1">
        <f t="array" aca="1" ref="Z2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5" s="15" cm="1">
        <f t="array" aca="1" ref="AA2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5" s="15" cm="1">
        <f t="array" aca="1" ref="AB2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5" s="15" cm="1">
        <f t="array" aca="1" ref="AC2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5" s="15">
        <f t="shared" ca="1" si="7"/>
        <v>16.204499999999999</v>
      </c>
    </row>
    <row r="26" spans="1:30" x14ac:dyDescent="0.2">
      <c r="A26" s="15">
        <f>[1]Basic_information_step3_GasPred!A25</f>
        <v>114</v>
      </c>
      <c r="B26" s="15">
        <f>[1]Basic_information_step3_GasPred!B25</f>
        <v>53</v>
      </c>
      <c r="C26" s="15" t="str">
        <f>[1]Basic_information_step3_GasPred!P25</f>
        <v>Flat</v>
      </c>
      <c r="D26" s="15">
        <f>[1]Basic_information_step3_GasPred!Q25</f>
        <v>2013</v>
      </c>
      <c r="E26" s="15" t="str">
        <f>[1]Basic_information_step3_GasPred!Z25</f>
        <v>glazing - double glazed</v>
      </c>
      <c r="F26" s="15" t="str">
        <f>[1]Basic_information_step3_GasPred!V25</f>
        <v>wood</v>
      </c>
      <c r="G26" s="15" t="str">
        <f>[1]Basic_information_step3_GasPred!U25</f>
        <v>timber</v>
      </c>
      <c r="I26" s="15">
        <f t="shared" ca="1" si="8"/>
        <v>163.63452914798208</v>
      </c>
      <c r="J26" s="27" cm="1">
        <f t="array" aca="1" ref="J2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6" s="15">
        <f t="shared" ca="1" si="0"/>
        <v>1111.260269058296</v>
      </c>
      <c r="L26" s="27" cm="1">
        <f t="array" aca="1" ref="L2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6" s="15">
        <f t="shared" ca="1" si="1"/>
        <v>6545.3811659192825</v>
      </c>
      <c r="N26" s="27" cm="1">
        <f t="array" aca="1" ref="N2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6" s="15">
        <f t="shared" ca="1" si="2"/>
        <v>27920.304932735424</v>
      </c>
      <c r="P26" s="27" cm="1">
        <f t="array" aca="1" ref="P2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6" s="15">
        <f t="shared" ca="1" si="3"/>
        <v>13090.762331838565</v>
      </c>
      <c r="R26" s="27" cm="1">
        <f t="array" aca="1" ref="R2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6" s="15">
        <f t="shared" ca="1" si="4"/>
        <v>794.98745112107611</v>
      </c>
      <c r="T26" s="27" cm="1">
        <f t="array" aca="1" ref="T2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6" s="15">
        <f t="shared" ca="1" si="6"/>
        <v>1823.4956999999999</v>
      </c>
      <c r="V26" s="27" cm="1">
        <f t="array" aca="1" ref="V2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6" s="15">
        <f t="shared" ca="1" si="5"/>
        <v>1810.0807174887889</v>
      </c>
      <c r="X26" s="27" cm="1">
        <f t="array" aca="1" ref="X2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6" s="15" cm="1">
        <f t="array" aca="1" ref="Y2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6" s="15" cm="1">
        <f t="array" aca="1" ref="Z2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6" s="15" cm="1">
        <f t="array" aca="1" ref="AA2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6" s="15" cm="1">
        <f t="array" aca="1" ref="AB2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6" s="15" cm="1">
        <f t="array" aca="1" ref="AC2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6" s="15">
        <f t="shared" ca="1" si="7"/>
        <v>0</v>
      </c>
    </row>
    <row r="27" spans="1:30" x14ac:dyDescent="0.2">
      <c r="A27" s="15">
        <f>[1]Basic_information_step3_GasPred!A26</f>
        <v>118</v>
      </c>
      <c r="B27" s="15">
        <f>[1]Basic_information_step3_GasPred!B26</f>
        <v>80</v>
      </c>
      <c r="C27" s="15" t="str">
        <f>[1]Basic_information_step3_GasPred!P26</f>
        <v>Flat</v>
      </c>
      <c r="D27" s="15">
        <f>[1]Basic_information_step3_GasPred!Q26</f>
        <v>2013</v>
      </c>
      <c r="E27" s="15" t="str">
        <f>[1]Basic_information_step3_GasPred!Z26</f>
        <v>glazing - single glazed</v>
      </c>
      <c r="F27" s="15" t="str">
        <f>[1]Basic_information_step3_GasPred!V26</f>
        <v>upvc</v>
      </c>
      <c r="G27" s="15" t="str">
        <f>[1]Basic_information_step3_GasPred!U26</f>
        <v>timber</v>
      </c>
      <c r="I27" s="15">
        <f t="shared" ca="1" si="8"/>
        <v>246.99551569506727</v>
      </c>
      <c r="J27" s="27" cm="1">
        <f t="array" aca="1" ref="J2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7" s="15">
        <f t="shared" ca="1" si="0"/>
        <v>1677.3739910313902</v>
      </c>
      <c r="L27" s="27" cm="1">
        <f t="array" aca="1" ref="L2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7" s="15">
        <f t="shared" ca="1" si="1"/>
        <v>9879.8206278026901</v>
      </c>
      <c r="N27" s="27" cm="1">
        <f t="array" aca="1" ref="N2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7" s="15">
        <f t="shared" ca="1" si="2"/>
        <v>42143.856502242154</v>
      </c>
      <c r="P27" s="27" cm="1">
        <f t="array" aca="1" ref="P2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7" s="15">
        <f t="shared" ca="1" si="3"/>
        <v>19759.64125560538</v>
      </c>
      <c r="R27" s="27" cm="1">
        <f t="array" aca="1" ref="R2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7" s="15">
        <f t="shared" ca="1" si="4"/>
        <v>1199.981058295964</v>
      </c>
      <c r="T27" s="27" cm="1">
        <f t="array" aca="1" ref="T2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7" s="15">
        <f t="shared" ca="1" si="6"/>
        <v>2743.7592</v>
      </c>
      <c r="V27" s="27" cm="1">
        <f t="array" aca="1" ref="V2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7" s="15">
        <f t="shared" ca="1" si="5"/>
        <v>2732.1973094170398</v>
      </c>
      <c r="X27" s="27" cm="1">
        <f t="array" aca="1" ref="X2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7" s="15" cm="1">
        <f t="array" aca="1" ref="Y2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7" s="15" cm="1">
        <f t="array" aca="1" ref="Z2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7" s="15" cm="1">
        <f t="array" aca="1" ref="AA2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7" s="15" cm="1">
        <f t="array" aca="1" ref="AB2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7" s="15" cm="1">
        <f t="array" aca="1" ref="AC2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7" s="15">
        <f t="shared" ca="1" si="7"/>
        <v>16.204499999999999</v>
      </c>
    </row>
    <row r="28" spans="1:30" x14ac:dyDescent="0.2">
      <c r="A28" s="15">
        <f>[1]Basic_information_step3_GasPred!A27</f>
        <v>120</v>
      </c>
      <c r="B28" s="15">
        <f>[1]Basic_information_step3_GasPred!B27</f>
        <v>44</v>
      </c>
      <c r="C28" s="15" t="str">
        <f>[1]Basic_information_step3_GasPred!P27</f>
        <v>Flat</v>
      </c>
      <c r="D28" s="15">
        <f>[1]Basic_information_step3_GasPred!Q27</f>
        <v>2013</v>
      </c>
      <c r="E28" s="15" t="str">
        <f>[1]Basic_information_step3_GasPred!Z27</f>
        <v>glazing - single glazed</v>
      </c>
      <c r="F28" s="15" t="str">
        <f>[1]Basic_information_step3_GasPred!V27</f>
        <v>wood</v>
      </c>
      <c r="G28" s="15" t="str">
        <f>[1]Basic_information_step3_GasPred!U27</f>
        <v>timber</v>
      </c>
      <c r="I28" s="15">
        <f t="shared" ca="1" si="8"/>
        <v>135.847533632287</v>
      </c>
      <c r="J28" s="27" cm="1">
        <f t="array" aca="1" ref="J2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8" s="15">
        <f t="shared" ca="1" si="0"/>
        <v>922.55569506726454</v>
      </c>
      <c r="L28" s="27" cm="1">
        <f t="array" aca="1" ref="L2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8" s="15">
        <f t="shared" ca="1" si="1"/>
        <v>5433.9013452914796</v>
      </c>
      <c r="N28" s="27" cm="1">
        <f t="array" aca="1" ref="N2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8" s="15">
        <f t="shared" ca="1" si="2"/>
        <v>23179.121076233183</v>
      </c>
      <c r="P28" s="27" cm="1">
        <f t="array" aca="1" ref="P2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8" s="15">
        <f t="shared" ca="1" si="3"/>
        <v>10867.802690582959</v>
      </c>
      <c r="R28" s="27" cm="1">
        <f t="array" aca="1" ref="R2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8" s="15">
        <f t="shared" ca="1" si="4"/>
        <v>659.98958206278019</v>
      </c>
      <c r="T28" s="27" cm="1">
        <f t="array" aca="1" ref="T2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8" s="15">
        <f t="shared" ca="1" si="6"/>
        <v>1516.3706999999999</v>
      </c>
      <c r="V28" s="27" cm="1">
        <f t="array" aca="1" ref="V2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8" s="15">
        <f t="shared" ca="1" si="5"/>
        <v>1502.7085201793718</v>
      </c>
      <c r="X28" s="27" cm="1">
        <f t="array" aca="1" ref="X2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8" s="15" cm="1">
        <f t="array" aca="1" ref="Y2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8" s="15" cm="1">
        <f t="array" aca="1" ref="Z2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8" s="15" cm="1">
        <f t="array" aca="1" ref="AA2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8" s="15" cm="1">
        <f t="array" aca="1" ref="AB2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8" s="15" cm="1">
        <f t="array" aca="1" ref="AC2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8" s="15">
        <f t="shared" ca="1" si="7"/>
        <v>0</v>
      </c>
    </row>
    <row r="29" spans="1:30" x14ac:dyDescent="0.2">
      <c r="A29" s="15">
        <f>[1]Basic_information_step3_GasPred!A28</f>
        <v>126</v>
      </c>
      <c r="B29" s="15">
        <f>[1]Basic_information_step3_GasPred!B28</f>
        <v>65</v>
      </c>
      <c r="C29" s="15" t="str">
        <f>[1]Basic_information_step3_GasPred!P28</f>
        <v>Flat</v>
      </c>
      <c r="D29" s="15">
        <f>[1]Basic_information_step3_GasPred!Q28</f>
        <v>1951</v>
      </c>
      <c r="E29" s="15" t="str">
        <f>[1]Basic_information_step3_GasPred!Z28</f>
        <v>glazing - single glazed</v>
      </c>
      <c r="F29" s="15" t="str">
        <f>[1]Basic_information_step3_GasPred!V28</f>
        <v>upvc</v>
      </c>
      <c r="G29" s="15" t="str">
        <f>[1]Basic_information_step3_GasPred!U28</f>
        <v>upvc</v>
      </c>
      <c r="I29" s="15">
        <f t="shared" ca="1" si="8"/>
        <v>215.3863636363636</v>
      </c>
      <c r="J29" s="27" cm="1">
        <f t="array" aca="1" ref="J2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29" s="15">
        <f t="shared" ca="1" si="0"/>
        <v>1462.7127272727271</v>
      </c>
      <c r="L29" s="27" cm="1">
        <f t="array" aca="1" ref="L2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29" s="15">
        <f t="shared" ca="1" si="1"/>
        <v>8615.4545454545441</v>
      </c>
      <c r="N29" s="27" cm="1">
        <f t="array" aca="1" ref="N2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29" s="15">
        <f t="shared" ca="1" si="2"/>
        <v>34712.36363636364</v>
      </c>
      <c r="P29" s="27" cm="1">
        <f t="array" aca="1" ref="P2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29" s="15">
        <f t="shared" ca="1" si="3"/>
        <v>17230.909090909088</v>
      </c>
      <c r="R29" s="27" cm="1">
        <f t="array" aca="1" ref="R2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29" s="15">
        <f t="shared" ca="1" si="4"/>
        <v>1046.4139636363636</v>
      </c>
      <c r="T29" s="27" cm="1">
        <f t="array" aca="1" ref="T2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29" s="15">
        <f t="shared" ca="1" si="6"/>
        <v>2218.1249999999995</v>
      </c>
      <c r="V29" s="27" cm="1">
        <f t="array" aca="1" ref="V2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9" s="15">
        <f t="shared" ca="1" si="5"/>
        <v>2382.545454545454</v>
      </c>
      <c r="X29" s="27" cm="1">
        <f t="array" aca="1" ref="X2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29" s="15" cm="1">
        <f t="array" aca="1" ref="Y2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9" s="15" cm="1">
        <f t="array" aca="1" ref="Z2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9" s="15" cm="1">
        <f t="array" aca="1" ref="AA2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9" s="15" cm="1">
        <f t="array" aca="1" ref="AB2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9" s="15" cm="1">
        <f t="array" aca="1" ref="AC2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9" s="15">
        <f t="shared" ca="1" si="7"/>
        <v>40.283099999999997</v>
      </c>
    </row>
    <row r="30" spans="1:30" x14ac:dyDescent="0.2">
      <c r="A30" s="15">
        <f>[1]Basic_information_step3_GasPred!A29</f>
        <v>131</v>
      </c>
      <c r="B30" s="15">
        <f>[1]Basic_information_step3_GasPred!B29</f>
        <v>63</v>
      </c>
      <c r="C30" s="15" t="str">
        <f>[1]Basic_information_step3_GasPred!P29</f>
        <v>Flat</v>
      </c>
      <c r="D30" s="15">
        <f>[1]Basic_information_step3_GasPred!Q29</f>
        <v>1951</v>
      </c>
      <c r="E30" s="15" t="str">
        <f>[1]Basic_information_step3_GasPred!Z29</f>
        <v>glazing - single glazed</v>
      </c>
      <c r="F30" s="15" t="str">
        <f>[1]Basic_information_step3_GasPred!V29</f>
        <v>upvc</v>
      </c>
      <c r="G30" s="15" t="str">
        <f>[1]Basic_information_step3_GasPred!U29</f>
        <v>upvc</v>
      </c>
      <c r="I30" s="15">
        <f t="shared" ca="1" si="8"/>
        <v>208.75909090909087</v>
      </c>
      <c r="J30" s="27" cm="1">
        <f t="array" aca="1" ref="J3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30" s="15">
        <f t="shared" ca="1" si="0"/>
        <v>1417.7061818181814</v>
      </c>
      <c r="L30" s="27" cm="1">
        <f t="array" aca="1" ref="L3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30" s="15">
        <f t="shared" ca="1" si="1"/>
        <v>8350.363636363636</v>
      </c>
      <c r="N30" s="27" cm="1">
        <f t="array" aca="1" ref="N3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30" s="15">
        <f t="shared" ca="1" si="2"/>
        <v>33644.290909090916</v>
      </c>
      <c r="P30" s="27" cm="1">
        <f t="array" aca="1" ref="P3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30" s="15">
        <f t="shared" ca="1" si="3"/>
        <v>16700.727272727272</v>
      </c>
      <c r="R30" s="27" cm="1">
        <f t="array" aca="1" ref="R3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30" s="15">
        <f t="shared" ca="1" si="4"/>
        <v>1014.2166109090909</v>
      </c>
      <c r="T30" s="27" cm="1">
        <f t="array" aca="1" ref="T3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30" s="15">
        <f t="shared" ca="1" si="6"/>
        <v>2149.8749999999995</v>
      </c>
      <c r="V30" s="27" cm="1">
        <f t="array" aca="1" ref="V3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30" s="15">
        <f t="shared" ca="1" si="5"/>
        <v>2309.2363636363634</v>
      </c>
      <c r="X30" s="27" cm="1">
        <f t="array" aca="1" ref="X3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30" s="15" cm="1">
        <f t="array" aca="1" ref="Y3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30" s="15" cm="1">
        <f t="array" aca="1" ref="Z3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30" s="15" cm="1">
        <f t="array" aca="1" ref="AA3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0" s="15" cm="1">
        <f t="array" aca="1" ref="AB3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30" s="15" cm="1">
        <f t="array" aca="1" ref="AC3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0" s="15">
        <f t="shared" ca="1" si="7"/>
        <v>40.283099999999997</v>
      </c>
    </row>
    <row r="31" spans="1:30" x14ac:dyDescent="0.2">
      <c r="A31" s="15">
        <f>[1]Basic_information_step3_GasPred!A30</f>
        <v>132</v>
      </c>
      <c r="B31" s="15">
        <f>[1]Basic_information_step3_GasPred!B30</f>
        <v>59</v>
      </c>
      <c r="C31" s="15" t="str">
        <f>[1]Basic_information_step3_GasPred!P30</f>
        <v>Flat</v>
      </c>
      <c r="D31" s="15">
        <f>[1]Basic_information_step3_GasPred!Q30</f>
        <v>1951</v>
      </c>
      <c r="E31" s="15" t="str">
        <f>[1]Basic_information_step3_GasPred!Z30</f>
        <v>glazing - single glazed</v>
      </c>
      <c r="F31" s="15" t="str">
        <f>[1]Basic_information_step3_GasPred!V30</f>
        <v>upvc</v>
      </c>
      <c r="G31" s="15" t="str">
        <f>[1]Basic_information_step3_GasPred!U30</f>
        <v>upvc</v>
      </c>
      <c r="I31" s="15">
        <f t="shared" ca="1" si="8"/>
        <v>195.50454545454542</v>
      </c>
      <c r="J31" s="27" cm="1">
        <f t="array" aca="1" ref="J3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31" s="15">
        <f t="shared" ca="1" si="0"/>
        <v>1327.6930909090906</v>
      </c>
      <c r="L31" s="27" cm="1">
        <f t="array" aca="1" ref="L3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31" s="15">
        <f t="shared" ca="1" si="1"/>
        <v>7820.1818181818171</v>
      </c>
      <c r="N31" s="27" cm="1">
        <f t="array" aca="1" ref="N3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31" s="15">
        <f t="shared" ca="1" si="2"/>
        <v>31508.145454545458</v>
      </c>
      <c r="P31" s="27" cm="1">
        <f t="array" aca="1" ref="P3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31" s="15">
        <f t="shared" ca="1" si="3"/>
        <v>15640.363636363634</v>
      </c>
      <c r="R31" s="27" cm="1">
        <f t="array" aca="1" ref="R3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31" s="15">
        <f t="shared" ca="1" si="4"/>
        <v>949.82190545454557</v>
      </c>
      <c r="T31" s="27" cm="1">
        <f t="array" aca="1" ref="T3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31" s="15">
        <f t="shared" ca="1" si="6"/>
        <v>2013.3749999999995</v>
      </c>
      <c r="V31" s="27" cm="1">
        <f t="array" aca="1" ref="V3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31" s="15">
        <f t="shared" ca="1" si="5"/>
        <v>2162.6181818181817</v>
      </c>
      <c r="X31" s="27" cm="1">
        <f t="array" aca="1" ref="X3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31" s="15" cm="1">
        <f t="array" aca="1" ref="Y3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31" s="15" cm="1">
        <f t="array" aca="1" ref="Z3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31" s="15" cm="1">
        <f t="array" aca="1" ref="AA3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1" s="15" cm="1">
        <f t="array" aca="1" ref="AB3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31" s="15" cm="1">
        <f t="array" aca="1" ref="AC3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1" s="15">
        <f t="shared" ca="1" si="7"/>
        <v>40.283099999999997</v>
      </c>
    </row>
    <row r="32" spans="1:30" x14ac:dyDescent="0.2">
      <c r="A32" s="15">
        <f>[1]Basic_information_step3_GasPred!A31</f>
        <v>153</v>
      </c>
      <c r="B32" s="15">
        <f>[1]Basic_information_step3_GasPred!B31</f>
        <v>87</v>
      </c>
      <c r="C32" s="15" t="str">
        <f>[1]Basic_information_step3_GasPred!P31</f>
        <v>House</v>
      </c>
      <c r="D32" s="15">
        <f>[1]Basic_information_step3_GasPred!Q31</f>
        <v>1951</v>
      </c>
      <c r="E32" s="15" t="str">
        <f>[1]Basic_information_step3_GasPred!Z31</f>
        <v>glazing - single glazed</v>
      </c>
      <c r="F32" s="15" t="str">
        <f>[1]Basic_information_step3_GasPred!V31</f>
        <v>upvc</v>
      </c>
      <c r="G32" s="15" t="str">
        <f>[1]Basic_information_step3_GasPred!U31</f>
        <v>upvc</v>
      </c>
      <c r="I32" s="15">
        <f t="shared" ca="1" si="8"/>
        <v>228.1511578044597</v>
      </c>
      <c r="J32" s="27" cm="1">
        <f t="array" aca="1" ref="J3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32" s="15">
        <f t="shared" ca="1" si="0"/>
        <v>1549.3998627787305</v>
      </c>
      <c r="L32" s="27" cm="1">
        <f t="array" aca="1" ref="L3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32" s="15">
        <f t="shared" ca="1" si="1"/>
        <v>10771.286449399657</v>
      </c>
      <c r="N32" s="27" cm="1">
        <f t="array" aca="1" ref="N3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32" s="15">
        <f t="shared" ca="1" si="2"/>
        <v>44536.837049742717</v>
      </c>
      <c r="P32" s="27" cm="1">
        <f t="array" aca="1" ref="P3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32" s="15">
        <f t="shared" ca="1" si="3"/>
        <v>21542.572898799313</v>
      </c>
      <c r="R32" s="27" cm="1">
        <f t="array" aca="1" ref="R3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32" s="15">
        <f t="shared" ca="1" si="4"/>
        <v>1108.429304974271</v>
      </c>
      <c r="T32" s="27" cm="1">
        <f t="array" aca="1" ref="T3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32" s="15">
        <f t="shared" ca="1" si="6"/>
        <v>2968.875</v>
      </c>
      <c r="V32" s="27" cm="1">
        <f t="array" aca="1" ref="V3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32" s="15">
        <f t="shared" ca="1" si="5"/>
        <v>2523.7461406518009</v>
      </c>
      <c r="X32" s="27" cm="1">
        <f t="array" aca="1" ref="X3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32" s="15" cm="1">
        <f t="array" aca="1" ref="Y3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32" s="15" cm="1">
        <f t="array" aca="1" ref="Z3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32" s="15" cm="1">
        <f t="array" aca="1" ref="AA3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2" s="15" cm="1">
        <f t="array" aca="1" ref="AB3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32" s="15" cm="1">
        <f t="array" aca="1" ref="AC3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2" s="15">
        <f t="shared" ca="1" si="7"/>
        <v>79.751100000000008</v>
      </c>
    </row>
    <row r="33" spans="1:30" x14ac:dyDescent="0.2">
      <c r="A33" s="15">
        <f>[1]Basic_information_step3_GasPred!A32</f>
        <v>158</v>
      </c>
      <c r="B33" s="15">
        <f>[1]Basic_information_step3_GasPred!B32</f>
        <v>65</v>
      </c>
      <c r="C33" s="15" t="str">
        <f>[1]Basic_information_step3_GasPred!P32</f>
        <v>Flat</v>
      </c>
      <c r="D33" s="15">
        <f>[1]Basic_information_step3_GasPred!Q32</f>
        <v>1950</v>
      </c>
      <c r="E33" s="15" t="str">
        <f>[1]Basic_information_step3_GasPred!Z32</f>
        <v>glazing - single glazed</v>
      </c>
      <c r="F33" s="15" t="str">
        <f>[1]Basic_information_step3_GasPred!V32</f>
        <v>upvc</v>
      </c>
      <c r="G33" s="15" t="str">
        <f>[1]Basic_information_step3_GasPred!U32</f>
        <v>upvc</v>
      </c>
      <c r="I33" s="15">
        <f t="shared" ca="1" si="8"/>
        <v>215.3863636363636</v>
      </c>
      <c r="J33" s="27" cm="1">
        <f t="array" aca="1" ref="J3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33" s="15">
        <f t="shared" ca="1" si="0"/>
        <v>1462.7127272727271</v>
      </c>
      <c r="L33" s="27" cm="1">
        <f t="array" aca="1" ref="L3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33" s="15">
        <f t="shared" ca="1" si="1"/>
        <v>8615.4545454545441</v>
      </c>
      <c r="N33" s="27" cm="1">
        <f t="array" aca="1" ref="N3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33" s="15">
        <f t="shared" ca="1" si="2"/>
        <v>34712.36363636364</v>
      </c>
      <c r="P33" s="27" cm="1">
        <f t="array" aca="1" ref="P3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33" s="15">
        <f t="shared" ca="1" si="3"/>
        <v>17230.909090909088</v>
      </c>
      <c r="R33" s="27" cm="1">
        <f t="array" aca="1" ref="R3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33" s="15">
        <f t="shared" ca="1" si="4"/>
        <v>1046.4139636363636</v>
      </c>
      <c r="T33" s="27" cm="1">
        <f t="array" aca="1" ref="T3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33" s="15">
        <f t="shared" ca="1" si="6"/>
        <v>2218.1249999999995</v>
      </c>
      <c r="V33" s="27" cm="1">
        <f t="array" aca="1" ref="V3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33" s="15">
        <f t="shared" ca="1" si="5"/>
        <v>2382.545454545454</v>
      </c>
      <c r="X33" s="27" cm="1">
        <f t="array" aca="1" ref="X3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33" s="15" cm="1">
        <f t="array" aca="1" ref="Y3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33" s="15" cm="1">
        <f t="array" aca="1" ref="Z3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33" s="15" cm="1">
        <f t="array" aca="1" ref="AA3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3" s="15" cm="1">
        <f t="array" aca="1" ref="AB3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33" s="15" cm="1">
        <f t="array" aca="1" ref="AC3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3" s="15">
        <f t="shared" ca="1" si="7"/>
        <v>40.283099999999997</v>
      </c>
    </row>
    <row r="34" spans="1:30" x14ac:dyDescent="0.2">
      <c r="A34" s="15">
        <f>[1]Basic_information_step3_GasPred!A33</f>
        <v>173</v>
      </c>
      <c r="B34" s="15">
        <f>[1]Basic_information_step3_GasPred!B33</f>
        <v>53</v>
      </c>
      <c r="C34" s="15" t="str">
        <f>[1]Basic_information_step3_GasPred!P33</f>
        <v>Flat</v>
      </c>
      <c r="D34" s="15">
        <f>[1]Basic_information_step3_GasPred!Q33</f>
        <v>1963</v>
      </c>
      <c r="E34" s="15" t="str">
        <f>[1]Basic_information_step3_GasPred!Z33</f>
        <v>glazing - single glazed</v>
      </c>
      <c r="F34" s="15" t="str">
        <f>[1]Basic_information_step3_GasPred!V33</f>
        <v>upvc</v>
      </c>
      <c r="G34" s="15" t="str">
        <f>[1]Basic_information_step3_GasPred!U33</f>
        <v>upvc</v>
      </c>
      <c r="I34" s="15">
        <f t="shared" ca="1" si="8"/>
        <v>175.62272727272725</v>
      </c>
      <c r="J34" s="27" cm="1">
        <f t="array" aca="1" ref="J3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34" s="15">
        <f t="shared" ca="1" si="0"/>
        <v>1192.6734545454542</v>
      </c>
      <c r="L34" s="27" cm="1">
        <f t="array" aca="1" ref="L3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34" s="15">
        <f t="shared" ca="1" si="1"/>
        <v>7024.9090909090901</v>
      </c>
      <c r="N34" s="27" cm="1">
        <f t="array" aca="1" ref="N3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34" s="15">
        <f t="shared" ca="1" si="2"/>
        <v>28303.927272727276</v>
      </c>
      <c r="P34" s="27" cm="1">
        <f t="array" aca="1" ref="P3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34" s="15">
        <f t="shared" ca="1" si="3"/>
        <v>14049.81818181818</v>
      </c>
      <c r="R34" s="27" cm="1">
        <f t="array" aca="1" ref="R3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34" s="15">
        <f t="shared" ca="1" si="4"/>
        <v>853.22984727272728</v>
      </c>
      <c r="T34" s="27" cm="1">
        <f t="array" aca="1" ref="T3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34" s="15">
        <f t="shared" ca="1" si="6"/>
        <v>1808.6249999999995</v>
      </c>
      <c r="V34" s="27" cm="1">
        <f t="array" aca="1" ref="V3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34" s="15">
        <f t="shared" ca="1" si="5"/>
        <v>1942.6909090909087</v>
      </c>
      <c r="X34" s="27" cm="1">
        <f t="array" aca="1" ref="X3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34" s="15" cm="1">
        <f t="array" aca="1" ref="Y3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34" s="15" cm="1">
        <f t="array" aca="1" ref="Z3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34" s="15" cm="1">
        <f t="array" aca="1" ref="AA3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4" s="15" cm="1">
        <f t="array" aca="1" ref="AB3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34" s="15" cm="1">
        <f t="array" aca="1" ref="AC3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4" s="15">
        <f t="shared" ca="1" si="7"/>
        <v>40.283099999999997</v>
      </c>
    </row>
    <row r="35" spans="1:30" x14ac:dyDescent="0.2">
      <c r="A35" s="15">
        <f>[1]Basic_information_step3_GasPred!A34</f>
        <v>188</v>
      </c>
      <c r="B35" s="15">
        <f>[1]Basic_information_step3_GasPred!B34</f>
        <v>53</v>
      </c>
      <c r="C35" s="15" t="str">
        <f>[1]Basic_information_step3_GasPred!P34</f>
        <v>House</v>
      </c>
      <c r="D35" s="15">
        <f>[1]Basic_information_step3_GasPred!Q34</f>
        <v>1954</v>
      </c>
      <c r="E35" s="15" t="str">
        <f>[1]Basic_information_step3_GasPred!Z34</f>
        <v>glazing - double glazed</v>
      </c>
      <c r="F35" s="15" t="str">
        <f>[1]Basic_information_step3_GasPred!V34</f>
        <v>upvc</v>
      </c>
      <c r="G35" s="15" t="str">
        <f>[1]Basic_information_step3_GasPred!U34</f>
        <v>upvc</v>
      </c>
      <c r="I35" s="15">
        <f t="shared" ca="1" si="8"/>
        <v>138.98863636363637</v>
      </c>
      <c r="J35" s="27" cm="1">
        <f t="array" aca="1" ref="J3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35" s="15">
        <f t="shared" ca="1" si="0"/>
        <v>943.8872727272726</v>
      </c>
      <c r="L35" s="27" cm="1">
        <f t="array" aca="1" ref="L3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35" s="15">
        <f t="shared" ca="1" si="1"/>
        <v>6561.8181818181811</v>
      </c>
      <c r="N35" s="27" cm="1">
        <f t="array" aca="1" ref="N3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35" s="15">
        <f t="shared" ca="1" si="2"/>
        <v>27131.636363636368</v>
      </c>
      <c r="P35" s="27" cm="1">
        <f t="array" aca="1" ref="P3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35" s="15">
        <f t="shared" ca="1" si="3"/>
        <v>13123.636363636362</v>
      </c>
      <c r="R35" s="27" cm="1">
        <f t="array" aca="1" ref="R3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35" s="15">
        <f t="shared" ca="1" si="4"/>
        <v>675.25003636363635</v>
      </c>
      <c r="T35" s="27" cm="1">
        <f t="array" aca="1" ref="T3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35" s="15">
        <f t="shared" ca="1" si="6"/>
        <v>1808.625</v>
      </c>
      <c r="V35" s="27" cm="1">
        <f t="array" aca="1" ref="V3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35" s="15">
        <f t="shared" ca="1" si="5"/>
        <v>1537.4545454545455</v>
      </c>
      <c r="X35" s="27" cm="1">
        <f t="array" aca="1" ref="X3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35" s="15" cm="1">
        <f t="array" aca="1" ref="Y3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35" s="15" cm="1">
        <f t="array" aca="1" ref="Z3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35" s="15" cm="1">
        <f t="array" aca="1" ref="AA3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5" s="15" cm="1">
        <f t="array" aca="1" ref="AB3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35" s="15" cm="1">
        <f t="array" aca="1" ref="AC3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5" s="15">
        <f t="shared" ca="1" si="7"/>
        <v>79.751100000000008</v>
      </c>
    </row>
    <row r="36" spans="1:30" x14ac:dyDescent="0.2">
      <c r="A36" s="15">
        <f>[1]Basic_information_step3_GasPred!A35</f>
        <v>198</v>
      </c>
      <c r="B36" s="15">
        <f>[1]Basic_information_step3_GasPred!B35</f>
        <v>78</v>
      </c>
      <c r="C36" s="15" t="str">
        <f>[1]Basic_information_step3_GasPred!P35</f>
        <v>House</v>
      </c>
      <c r="D36" s="15">
        <f>[1]Basic_information_step3_GasPred!Q35</f>
        <v>1957</v>
      </c>
      <c r="E36" s="15" t="str">
        <f>[1]Basic_information_step3_GasPred!Z35</f>
        <v>glazing - single glazed</v>
      </c>
      <c r="F36" s="15" t="str">
        <f>[1]Basic_information_step3_GasPred!V35</f>
        <v>upvc</v>
      </c>
      <c r="G36" s="15" t="str">
        <f>[1]Basic_information_step3_GasPred!U35</f>
        <v>upvc</v>
      </c>
      <c r="I36" s="15">
        <f t="shared" ca="1" si="8"/>
        <v>204.5493138936535</v>
      </c>
      <c r="J36" s="27" cm="1">
        <f t="array" aca="1" ref="J3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36" s="15">
        <f t="shared" ca="1" si="0"/>
        <v>1389.1171183533445</v>
      </c>
      <c r="L36" s="27" cm="1">
        <f t="array" aca="1" ref="L3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36" s="15">
        <f t="shared" ca="1" si="1"/>
        <v>9657.0154373927944</v>
      </c>
      <c r="N36" s="27" cm="1">
        <f t="array" aca="1" ref="N3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36" s="15">
        <f t="shared" ca="1" si="2"/>
        <v>39929.578044596921</v>
      </c>
      <c r="P36" s="27" cm="1">
        <f t="array" aca="1" ref="P3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36" s="15">
        <f t="shared" ca="1" si="3"/>
        <v>19314.030874785589</v>
      </c>
      <c r="R36" s="27" cm="1">
        <f t="array" aca="1" ref="R3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36" s="15">
        <f t="shared" ca="1" si="4"/>
        <v>993.7642044596912</v>
      </c>
      <c r="T36" s="27" cm="1">
        <f t="array" aca="1" ref="T3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36" s="15">
        <f t="shared" ca="1" si="6"/>
        <v>2661.75</v>
      </c>
      <c r="V36" s="27" cm="1">
        <f t="array" aca="1" ref="V3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36" s="15">
        <f t="shared" ca="1" si="5"/>
        <v>2262.6689536878216</v>
      </c>
      <c r="X36" s="27" cm="1">
        <f t="array" aca="1" ref="X3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36" s="15" cm="1">
        <f t="array" aca="1" ref="Y3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36" s="15" cm="1">
        <f t="array" aca="1" ref="Z3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36" s="15" cm="1">
        <f t="array" aca="1" ref="AA3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6" s="15" cm="1">
        <f t="array" aca="1" ref="AB3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36" s="15" cm="1">
        <f t="array" aca="1" ref="AC3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6" s="15">
        <f t="shared" ca="1" si="7"/>
        <v>79.751100000000008</v>
      </c>
    </row>
    <row r="37" spans="1:30" x14ac:dyDescent="0.2">
      <c r="A37" s="15">
        <f>[1]Basic_information_step3_GasPred!A36</f>
        <v>201</v>
      </c>
      <c r="B37" s="15">
        <f>[1]Basic_information_step3_GasPred!B36</f>
        <v>78</v>
      </c>
      <c r="C37" s="15" t="str">
        <f>[1]Basic_information_step3_GasPred!P36</f>
        <v>House</v>
      </c>
      <c r="D37" s="15">
        <f>[1]Basic_information_step3_GasPred!Q36</f>
        <v>1957</v>
      </c>
      <c r="E37" s="15" t="str">
        <f>[1]Basic_information_step3_GasPred!Z36</f>
        <v>glazing - double glazed</v>
      </c>
      <c r="F37" s="15" t="str">
        <f>[1]Basic_information_step3_GasPred!V36</f>
        <v>upvc</v>
      </c>
      <c r="G37" s="15" t="str">
        <f>[1]Basic_information_step3_GasPred!U36</f>
        <v>upvc</v>
      </c>
      <c r="I37" s="15">
        <f t="shared" ca="1" si="8"/>
        <v>204.5493138936535</v>
      </c>
      <c r="J37" s="27" cm="1">
        <f t="array" aca="1" ref="J3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37" s="15">
        <f t="shared" ca="1" si="0"/>
        <v>1389.1171183533445</v>
      </c>
      <c r="L37" s="27" cm="1">
        <f t="array" aca="1" ref="L3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37" s="15">
        <f t="shared" ca="1" si="1"/>
        <v>9657.0154373927944</v>
      </c>
      <c r="N37" s="27" cm="1">
        <f t="array" aca="1" ref="N3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37" s="15">
        <f t="shared" ca="1" si="2"/>
        <v>39929.578044596921</v>
      </c>
      <c r="P37" s="27" cm="1">
        <f t="array" aca="1" ref="P3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37" s="15">
        <f t="shared" ca="1" si="3"/>
        <v>19314.030874785589</v>
      </c>
      <c r="R37" s="27" cm="1">
        <f t="array" aca="1" ref="R3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37" s="15">
        <f t="shared" ca="1" si="4"/>
        <v>993.7642044596912</v>
      </c>
      <c r="T37" s="27" cm="1">
        <f t="array" aca="1" ref="T3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37" s="15">
        <f t="shared" ca="1" si="6"/>
        <v>2661.75</v>
      </c>
      <c r="V37" s="27" cm="1">
        <f t="array" aca="1" ref="V3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37" s="15">
        <f t="shared" ca="1" si="5"/>
        <v>2262.6689536878216</v>
      </c>
      <c r="X37" s="27" cm="1">
        <f t="array" aca="1" ref="X3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37" s="15" cm="1">
        <f t="array" aca="1" ref="Y3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37" s="15" cm="1">
        <f t="array" aca="1" ref="Z3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37" s="15" cm="1">
        <f t="array" aca="1" ref="AA3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7" s="15" cm="1">
        <f t="array" aca="1" ref="AB3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37" s="15" cm="1">
        <f t="array" aca="1" ref="AC3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7" s="15">
        <f t="shared" ca="1" si="7"/>
        <v>79.751100000000008</v>
      </c>
    </row>
    <row r="38" spans="1:30" x14ac:dyDescent="0.2">
      <c r="A38" s="15">
        <f>[1]Basic_information_step3_GasPred!A37</f>
        <v>295</v>
      </c>
      <c r="B38" s="15">
        <f>[1]Basic_information_step3_GasPred!B37</f>
        <v>101</v>
      </c>
      <c r="C38" s="15" t="str">
        <f>[1]Basic_information_step3_GasPred!P37</f>
        <v>House</v>
      </c>
      <c r="D38" s="15">
        <f>[1]Basic_information_step3_GasPred!Q37</f>
        <v>1962</v>
      </c>
      <c r="E38" s="15" t="str">
        <f>[1]Basic_information_step3_GasPred!Z37</f>
        <v>glazing - double glazed</v>
      </c>
      <c r="F38" s="15" t="str">
        <f>[1]Basic_information_step3_GasPred!V37</f>
        <v>upvc</v>
      </c>
      <c r="G38" s="15" t="str">
        <f>[1]Basic_information_step3_GasPred!U37</f>
        <v>upvc</v>
      </c>
      <c r="I38" s="15">
        <f t="shared" ca="1" si="8"/>
        <v>264.86513722126932</v>
      </c>
      <c r="J38" s="27" cm="1">
        <f t="array" aca="1" ref="J3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38" s="15">
        <f t="shared" ca="1" si="0"/>
        <v>1798.7285763293307</v>
      </c>
      <c r="L38" s="27" cm="1">
        <f t="array" aca="1" ref="L3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38" s="15">
        <f t="shared" ca="1" si="1"/>
        <v>12504.59691252144</v>
      </c>
      <c r="N38" s="27" cm="1">
        <f t="array" aca="1" ref="N3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38" s="15">
        <f t="shared" ca="1" si="2"/>
        <v>51703.684391080627</v>
      </c>
      <c r="P38" s="27" cm="1">
        <f t="array" aca="1" ref="P3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38" s="15">
        <f t="shared" ca="1" si="3"/>
        <v>25009.193825042879</v>
      </c>
      <c r="R38" s="27" cm="1">
        <f t="array" aca="1" ref="R3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38" s="15">
        <f t="shared" ca="1" si="4"/>
        <v>1286.7972391080616</v>
      </c>
      <c r="T38" s="27" cm="1">
        <f t="array" aca="1" ref="T3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38" s="15">
        <f t="shared" ca="1" si="6"/>
        <v>3446.625</v>
      </c>
      <c r="V38" s="27" cm="1">
        <f t="array" aca="1" ref="V3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38" s="15">
        <f t="shared" ca="1" si="5"/>
        <v>2929.8662092624354</v>
      </c>
      <c r="X38" s="27" cm="1">
        <f t="array" aca="1" ref="X3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38" s="15" cm="1">
        <f t="array" aca="1" ref="Y3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38" s="15" cm="1">
        <f t="array" aca="1" ref="Z3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38" s="15" cm="1">
        <f t="array" aca="1" ref="AA3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8" s="15" cm="1">
        <f t="array" aca="1" ref="AB3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38" s="15" cm="1">
        <f t="array" aca="1" ref="AC3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8" s="15">
        <f t="shared" ca="1" si="7"/>
        <v>79.751100000000008</v>
      </c>
    </row>
    <row r="39" spans="1:30" x14ac:dyDescent="0.2">
      <c r="A39" s="15">
        <f>[1]Basic_information_step3_GasPred!A38</f>
        <v>306</v>
      </c>
      <c r="B39" s="15">
        <f>[1]Basic_information_step3_GasPred!B38</f>
        <v>46</v>
      </c>
      <c r="C39" s="15" t="str">
        <f>[1]Basic_information_step3_GasPred!P38</f>
        <v>Flat</v>
      </c>
      <c r="D39" s="15">
        <f>[1]Basic_information_step3_GasPred!Q38</f>
        <v>1962</v>
      </c>
      <c r="E39" s="15" t="str">
        <f>[1]Basic_information_step3_GasPred!Z38</f>
        <v>glazing - single glazed</v>
      </c>
      <c r="F39" s="15" t="str">
        <f>[1]Basic_information_step3_GasPred!V38</f>
        <v>upvc</v>
      </c>
      <c r="G39" s="15" t="str">
        <f>[1]Basic_information_step3_GasPred!U38</f>
        <v>upvc</v>
      </c>
      <c r="I39" s="15">
        <f t="shared" ca="1" si="8"/>
        <v>152.42727272727271</v>
      </c>
      <c r="J39" s="27" cm="1">
        <f t="array" aca="1" ref="J3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39" s="15">
        <f t="shared" ca="1" si="0"/>
        <v>1035.1505454545452</v>
      </c>
      <c r="L39" s="27" cm="1">
        <f t="array" aca="1" ref="L3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39" s="15">
        <f t="shared" ca="1" si="1"/>
        <v>6097.0909090909081</v>
      </c>
      <c r="N39" s="27" cm="1">
        <f t="array" aca="1" ref="N3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39" s="15">
        <f t="shared" ca="1" si="2"/>
        <v>24565.672727272729</v>
      </c>
      <c r="P39" s="27" cm="1">
        <f t="array" aca="1" ref="P3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39" s="15">
        <f t="shared" ca="1" si="3"/>
        <v>12194.181818181816</v>
      </c>
      <c r="R39" s="27" cm="1">
        <f t="array" aca="1" ref="R3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39" s="15">
        <f t="shared" ca="1" si="4"/>
        <v>740.53911272727282</v>
      </c>
      <c r="T39" s="27" cm="1">
        <f t="array" aca="1" ref="T3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39" s="15">
        <f t="shared" ca="1" si="6"/>
        <v>1569.7499999999998</v>
      </c>
      <c r="V39" s="27" cm="1">
        <f t="array" aca="1" ref="V3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39" s="15">
        <f t="shared" ca="1" si="5"/>
        <v>1686.1090909090906</v>
      </c>
      <c r="X39" s="27" cm="1">
        <f t="array" aca="1" ref="X3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39" s="15" cm="1">
        <f t="array" aca="1" ref="Y3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39" s="15" cm="1">
        <f t="array" aca="1" ref="Z3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39" s="15" cm="1">
        <f t="array" aca="1" ref="AA3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39" s="15" cm="1">
        <f t="array" aca="1" ref="AB3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39" s="15" cm="1">
        <f t="array" aca="1" ref="AC3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39" s="15">
        <f t="shared" ca="1" si="7"/>
        <v>40.283099999999997</v>
      </c>
    </row>
    <row r="40" spans="1:30" x14ac:dyDescent="0.2">
      <c r="A40" s="15">
        <f>[1]Basic_information_step3_GasPred!A39</f>
        <v>308</v>
      </c>
      <c r="B40" s="15">
        <f>[1]Basic_information_step3_GasPred!B39</f>
        <v>55</v>
      </c>
      <c r="C40" s="15" t="str">
        <f>[1]Basic_information_step3_GasPred!P39</f>
        <v>Flat</v>
      </c>
      <c r="D40" s="15">
        <f>[1]Basic_information_step3_GasPred!Q39</f>
        <v>1962</v>
      </c>
      <c r="E40" s="15" t="str">
        <f>[1]Basic_information_step3_GasPred!Z39</f>
        <v>glazing - double glazed</v>
      </c>
      <c r="F40" s="15" t="str">
        <f>[1]Basic_information_step3_GasPred!V39</f>
        <v>upvc</v>
      </c>
      <c r="G40" s="15" t="str">
        <f>[1]Basic_information_step3_GasPred!U39</f>
        <v>upvc</v>
      </c>
      <c r="I40" s="15">
        <f t="shared" ca="1" si="8"/>
        <v>182.24999999999997</v>
      </c>
      <c r="J40" s="27" cm="1">
        <f t="array" aca="1" ref="J4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40" s="15">
        <f t="shared" ca="1" si="0"/>
        <v>1237.6799999999998</v>
      </c>
      <c r="L40" s="27" cm="1">
        <f t="array" aca="1" ref="L4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40" s="15">
        <f t="shared" ca="1" si="1"/>
        <v>7289.9999999999991</v>
      </c>
      <c r="N40" s="27" cm="1">
        <f t="array" aca="1" ref="N4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40" s="15">
        <f t="shared" ca="1" si="2"/>
        <v>29372.000000000004</v>
      </c>
      <c r="P40" s="27" cm="1">
        <f t="array" aca="1" ref="P4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40" s="15">
        <f t="shared" ca="1" si="3"/>
        <v>14579.999999999998</v>
      </c>
      <c r="R40" s="27" cm="1">
        <f t="array" aca="1" ref="R4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40" s="15">
        <f t="shared" ca="1" si="4"/>
        <v>885.42720000000008</v>
      </c>
      <c r="T40" s="27" cm="1">
        <f t="array" aca="1" ref="T4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40" s="15">
        <f t="shared" ca="1" si="6"/>
        <v>1876.8749999999995</v>
      </c>
      <c r="V40" s="27" cm="1">
        <f t="array" aca="1" ref="V4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40" s="15">
        <f t="shared" ca="1" si="5"/>
        <v>2015.9999999999998</v>
      </c>
      <c r="X40" s="27" cm="1">
        <f t="array" aca="1" ref="X4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40" s="15" cm="1">
        <f t="array" aca="1" ref="Y4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40" s="15" cm="1">
        <f t="array" aca="1" ref="Z4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40" s="15" cm="1">
        <f t="array" aca="1" ref="AA4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0" s="15" cm="1">
        <f t="array" aca="1" ref="AB4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40" s="15" cm="1">
        <f t="array" aca="1" ref="AC4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0" s="15">
        <f t="shared" ca="1" si="7"/>
        <v>40.283099999999997</v>
      </c>
    </row>
    <row r="41" spans="1:30" x14ac:dyDescent="0.2">
      <c r="A41" s="15">
        <f>[1]Basic_information_step3_GasPred!A40</f>
        <v>313</v>
      </c>
      <c r="B41" s="15">
        <f>[1]Basic_information_step3_GasPred!B40</f>
        <v>55</v>
      </c>
      <c r="C41" s="15" t="str">
        <f>[1]Basic_information_step3_GasPred!P40</f>
        <v>Flat</v>
      </c>
      <c r="D41" s="15">
        <f>[1]Basic_information_step3_GasPred!Q40</f>
        <v>1958</v>
      </c>
      <c r="E41" s="15" t="str">
        <f>[1]Basic_information_step3_GasPred!Z40</f>
        <v>glazing - single glazed</v>
      </c>
      <c r="F41" s="15" t="str">
        <f>[1]Basic_information_step3_GasPred!V40</f>
        <v>upvc</v>
      </c>
      <c r="G41" s="15" t="str">
        <f>[1]Basic_information_step3_GasPred!U40</f>
        <v>upvc</v>
      </c>
      <c r="I41" s="15">
        <f t="shared" ca="1" si="8"/>
        <v>182.24999999999997</v>
      </c>
      <c r="J41" s="27" cm="1">
        <f t="array" aca="1" ref="J4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41" s="15">
        <f t="shared" ca="1" si="0"/>
        <v>1237.6799999999998</v>
      </c>
      <c r="L41" s="27" cm="1">
        <f t="array" aca="1" ref="L4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41" s="15">
        <f t="shared" ca="1" si="1"/>
        <v>7289.9999999999991</v>
      </c>
      <c r="N41" s="27" cm="1">
        <f t="array" aca="1" ref="N4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41" s="15">
        <f t="shared" ca="1" si="2"/>
        <v>29372.000000000004</v>
      </c>
      <c r="P41" s="27" cm="1">
        <f t="array" aca="1" ref="P4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41" s="15">
        <f t="shared" ca="1" si="3"/>
        <v>14579.999999999998</v>
      </c>
      <c r="R41" s="27" cm="1">
        <f t="array" aca="1" ref="R4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41" s="15">
        <f t="shared" ca="1" si="4"/>
        <v>885.42720000000008</v>
      </c>
      <c r="T41" s="27" cm="1">
        <f t="array" aca="1" ref="T4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41" s="15">
        <f t="shared" ca="1" si="6"/>
        <v>1876.8749999999995</v>
      </c>
      <c r="V41" s="27" cm="1">
        <f t="array" aca="1" ref="V4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41" s="15">
        <f t="shared" ca="1" si="5"/>
        <v>2015.9999999999998</v>
      </c>
      <c r="X41" s="27" cm="1">
        <f t="array" aca="1" ref="X4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41" s="15" cm="1">
        <f t="array" aca="1" ref="Y4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41" s="15" cm="1">
        <f t="array" aca="1" ref="Z4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41" s="15" cm="1">
        <f t="array" aca="1" ref="AA4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1" s="15" cm="1">
        <f t="array" aca="1" ref="AB4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41" s="15" cm="1">
        <f t="array" aca="1" ref="AC4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1" s="15">
        <f t="shared" ca="1" si="7"/>
        <v>40.283099999999997</v>
      </c>
    </row>
    <row r="42" spans="1:30" x14ac:dyDescent="0.2">
      <c r="A42" s="15">
        <f>[1]Basic_information_step3_GasPred!A41</f>
        <v>315</v>
      </c>
      <c r="B42" s="15">
        <f>[1]Basic_information_step3_GasPred!B41</f>
        <v>74</v>
      </c>
      <c r="C42" s="15" t="str">
        <f>[1]Basic_information_step3_GasPred!P41</f>
        <v>House</v>
      </c>
      <c r="D42" s="15">
        <f>[1]Basic_information_step3_GasPred!Q41</f>
        <v>1963</v>
      </c>
      <c r="E42" s="15" t="str">
        <f>[1]Basic_information_step3_GasPred!Z41</f>
        <v>glazing - single glazed</v>
      </c>
      <c r="F42" s="15" t="str">
        <f>[1]Basic_information_step3_GasPred!V41</f>
        <v>upvc</v>
      </c>
      <c r="G42" s="15" t="str">
        <f>[1]Basic_information_step3_GasPred!U41</f>
        <v>upvc</v>
      </c>
      <c r="I42" s="15">
        <f t="shared" ca="1" si="8"/>
        <v>194.05960548885076</v>
      </c>
      <c r="J42" s="27" cm="1">
        <f t="array" aca="1" ref="J4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42" s="15">
        <f t="shared" ca="1" si="0"/>
        <v>1317.880343053173</v>
      </c>
      <c r="L42" s="27" cm="1">
        <f t="array" aca="1" ref="L4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42" s="15">
        <f t="shared" ca="1" si="1"/>
        <v>9161.7838765008564</v>
      </c>
      <c r="N42" s="27" cm="1">
        <f t="array" aca="1" ref="N4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42" s="15">
        <f t="shared" ca="1" si="2"/>
        <v>37881.907375643234</v>
      </c>
      <c r="P42" s="27" cm="1">
        <f t="array" aca="1" ref="P4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42" s="15">
        <f t="shared" ca="1" si="3"/>
        <v>18323.567753001713</v>
      </c>
      <c r="R42" s="27" cm="1">
        <f t="array" aca="1" ref="R4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42" s="15">
        <f t="shared" ca="1" si="4"/>
        <v>942.80193756432243</v>
      </c>
      <c r="T42" s="27" cm="1">
        <f t="array" aca="1" ref="T4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42" s="15">
        <f t="shared" ca="1" si="6"/>
        <v>2525.25</v>
      </c>
      <c r="V42" s="27" cm="1">
        <f t="array" aca="1" ref="V4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42" s="15">
        <f t="shared" ca="1" si="5"/>
        <v>2146.6346483704974</v>
      </c>
      <c r="X42" s="27" cm="1">
        <f t="array" aca="1" ref="X4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42" s="15" cm="1">
        <f t="array" aca="1" ref="Y4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42" s="15" cm="1">
        <f t="array" aca="1" ref="Z4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42" s="15" cm="1">
        <f t="array" aca="1" ref="AA4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2" s="15" cm="1">
        <f t="array" aca="1" ref="AB4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42" s="15" cm="1">
        <f t="array" aca="1" ref="AC4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2" s="15">
        <f t="shared" ca="1" si="7"/>
        <v>79.751100000000008</v>
      </c>
    </row>
    <row r="43" spans="1:30" x14ac:dyDescent="0.2">
      <c r="A43" s="15">
        <f>[1]Basic_information_step3_GasPred!A42</f>
        <v>339</v>
      </c>
      <c r="B43" s="15">
        <f>[1]Basic_information_step3_GasPred!B42</f>
        <v>85</v>
      </c>
      <c r="C43" s="15" t="str">
        <f>[1]Basic_information_step3_GasPred!P42</f>
        <v>House</v>
      </c>
      <c r="D43" s="15">
        <f>[1]Basic_information_step3_GasPred!Q42</f>
        <v>1959</v>
      </c>
      <c r="E43" s="15" t="str">
        <f>[1]Basic_information_step3_GasPred!Z42</f>
        <v>glazing - single glazed</v>
      </c>
      <c r="F43" s="15" t="str">
        <f>[1]Basic_information_step3_GasPred!V42</f>
        <v>upvc</v>
      </c>
      <c r="G43" s="15" t="str">
        <f>[1]Basic_information_step3_GasPred!U42</f>
        <v>upvc</v>
      </c>
      <c r="I43" s="15">
        <f t="shared" ca="1" si="8"/>
        <v>222.90630360205833</v>
      </c>
      <c r="J43" s="27" cm="1">
        <f t="array" aca="1" ref="J4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43" s="15">
        <f t="shared" ca="1" si="0"/>
        <v>1513.7814751286446</v>
      </c>
      <c r="L43" s="27" cm="1">
        <f t="array" aca="1" ref="L4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43" s="15">
        <f t="shared" ca="1" si="1"/>
        <v>10523.670668953688</v>
      </c>
      <c r="N43" s="27" cm="1">
        <f t="array" aca="1" ref="N4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43" s="15">
        <f t="shared" ca="1" si="2"/>
        <v>43513.001715265877</v>
      </c>
      <c r="P43" s="27" cm="1">
        <f t="array" aca="1" ref="P4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43" s="15">
        <f t="shared" ca="1" si="3"/>
        <v>21047.341337907375</v>
      </c>
      <c r="R43" s="27" cm="1">
        <f t="array" aca="1" ref="R4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43" s="15">
        <f t="shared" ca="1" si="4"/>
        <v>1082.9481715265865</v>
      </c>
      <c r="T43" s="27" cm="1">
        <f t="array" aca="1" ref="T4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43" s="15">
        <f t="shared" ca="1" si="6"/>
        <v>2900.625</v>
      </c>
      <c r="V43" s="27" cm="1">
        <f t="array" aca="1" ref="V4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43" s="15">
        <f t="shared" ca="1" si="5"/>
        <v>2465.7289879931391</v>
      </c>
      <c r="X43" s="27" cm="1">
        <f t="array" aca="1" ref="X4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43" s="15" cm="1">
        <f t="array" aca="1" ref="Y4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43" s="15" cm="1">
        <f t="array" aca="1" ref="Z4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43" s="15" cm="1">
        <f t="array" aca="1" ref="AA4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3" s="15" cm="1">
        <f t="array" aca="1" ref="AB4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43" s="15" cm="1">
        <f t="array" aca="1" ref="AC4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3" s="15">
        <f t="shared" ca="1" si="7"/>
        <v>79.751100000000008</v>
      </c>
    </row>
    <row r="44" spans="1:30" x14ac:dyDescent="0.2">
      <c r="A44" s="15">
        <f>[1]Basic_information_step3_GasPred!A43</f>
        <v>353</v>
      </c>
      <c r="B44" s="15">
        <f>[1]Basic_information_step3_GasPred!B43</f>
        <v>89</v>
      </c>
      <c r="C44" s="15" t="str">
        <f>[1]Basic_information_step3_GasPred!P43</f>
        <v>House</v>
      </c>
      <c r="D44" s="15">
        <f>[1]Basic_information_step3_GasPred!Q43</f>
        <v>1957</v>
      </c>
      <c r="E44" s="15" t="str">
        <f>[1]Basic_information_step3_GasPred!Z43</f>
        <v>glazing - single glazed</v>
      </c>
      <c r="F44" s="15" t="str">
        <f>[1]Basic_information_step3_GasPred!V43</f>
        <v>upvc</v>
      </c>
      <c r="G44" s="15" t="str">
        <f>[1]Basic_information_step3_GasPred!U43</f>
        <v>upvc</v>
      </c>
      <c r="I44" s="15">
        <f t="shared" ca="1" si="8"/>
        <v>233.39601200686107</v>
      </c>
      <c r="J44" s="27" cm="1">
        <f t="array" aca="1" ref="J4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44" s="15">
        <f t="shared" ca="1" si="0"/>
        <v>1585.0182504288161</v>
      </c>
      <c r="L44" s="27" cm="1">
        <f t="array" aca="1" ref="L4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44" s="15">
        <f t="shared" ca="1" si="1"/>
        <v>11018.902229845626</v>
      </c>
      <c r="N44" s="27" cm="1">
        <f t="array" aca="1" ref="N4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44" s="15">
        <f t="shared" ca="1" si="2"/>
        <v>45560.672384219564</v>
      </c>
      <c r="P44" s="27" cm="1">
        <f t="array" aca="1" ref="P4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44" s="15">
        <f t="shared" ca="1" si="3"/>
        <v>22037.804459691251</v>
      </c>
      <c r="R44" s="27" cm="1">
        <f t="array" aca="1" ref="R4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44" s="15">
        <f t="shared" ca="1" si="4"/>
        <v>1133.9104384219554</v>
      </c>
      <c r="T44" s="27" cm="1">
        <f t="array" aca="1" ref="T4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44" s="15">
        <f t="shared" ca="1" si="6"/>
        <v>3037.125</v>
      </c>
      <c r="V44" s="27" cm="1">
        <f t="array" aca="1" ref="V4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44" s="15">
        <f t="shared" ca="1" si="5"/>
        <v>2581.7632933104633</v>
      </c>
      <c r="X44" s="27" cm="1">
        <f t="array" aca="1" ref="X4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44" s="15" cm="1">
        <f t="array" aca="1" ref="Y4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44" s="15" cm="1">
        <f t="array" aca="1" ref="Z4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44" s="15" cm="1">
        <f t="array" aca="1" ref="AA4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4" s="15" cm="1">
        <f t="array" aca="1" ref="AB4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44" s="15" cm="1">
        <f t="array" aca="1" ref="AC4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4" s="15">
        <f t="shared" ca="1" si="7"/>
        <v>79.751100000000008</v>
      </c>
    </row>
    <row r="45" spans="1:30" x14ac:dyDescent="0.2">
      <c r="A45" s="15">
        <f>[1]Basic_information_step3_GasPred!A44</f>
        <v>356</v>
      </c>
      <c r="B45" s="15">
        <f>[1]Basic_information_step3_GasPred!B44</f>
        <v>97</v>
      </c>
      <c r="C45" s="15" t="str">
        <f>[1]Basic_information_step3_GasPred!P44</f>
        <v>House</v>
      </c>
      <c r="D45" s="15">
        <f>[1]Basic_information_step3_GasPred!Q44</f>
        <v>1957</v>
      </c>
      <c r="E45" s="15" t="str">
        <f>[1]Basic_information_step3_GasPred!Z44</f>
        <v>glazing - single glazed</v>
      </c>
      <c r="F45" s="15" t="str">
        <f>[1]Basic_information_step3_GasPred!V44</f>
        <v>upvc</v>
      </c>
      <c r="G45" s="15" t="str">
        <f>[1]Basic_information_step3_GasPred!U44</f>
        <v>timber</v>
      </c>
      <c r="I45" s="15">
        <f t="shared" ca="1" si="8"/>
        <v>254.37542881646655</v>
      </c>
      <c r="J45" s="27" cm="1">
        <f t="array" aca="1" ref="J4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45" s="15">
        <f t="shared" ca="1" si="0"/>
        <v>1727.4918010291592</v>
      </c>
      <c r="L45" s="27" cm="1">
        <f t="array" aca="1" ref="L4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45" s="15">
        <f t="shared" ca="1" si="1"/>
        <v>12009.365351629502</v>
      </c>
      <c r="N45" s="27" cm="1">
        <f t="array" aca="1" ref="N4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45" s="15">
        <f t="shared" ca="1" si="2"/>
        <v>49656.01372212694</v>
      </c>
      <c r="P45" s="27" cm="1">
        <f t="array" aca="1" ref="P4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45" s="15">
        <f t="shared" ca="1" si="3"/>
        <v>24018.730703259003</v>
      </c>
      <c r="R45" s="27" cm="1">
        <f t="array" aca="1" ref="R4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45" s="15">
        <f t="shared" ca="1" si="4"/>
        <v>1235.8349722126929</v>
      </c>
      <c r="T45" s="27" cm="1">
        <f t="array" aca="1" ref="T4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45" s="15">
        <f t="shared" ca="1" si="6"/>
        <v>3337.6433999999999</v>
      </c>
      <c r="V45" s="27" cm="1">
        <f t="array" aca="1" ref="V4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45" s="15">
        <f t="shared" ca="1" si="5"/>
        <v>2813.8319039451112</v>
      </c>
      <c r="X45" s="27" cm="1">
        <f t="array" aca="1" ref="X4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45" s="15" cm="1">
        <f t="array" aca="1" ref="Y4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45" s="15" cm="1">
        <f t="array" aca="1" ref="Z4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45" s="15" cm="1">
        <f t="array" aca="1" ref="AA4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5" s="15" cm="1">
        <f t="array" aca="1" ref="AB4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45" s="15" cm="1">
        <f t="array" aca="1" ref="AC4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45" s="15">
        <f t="shared" ca="1" si="7"/>
        <v>31.593899999999998</v>
      </c>
    </row>
    <row r="46" spans="1:30" x14ac:dyDescent="0.2">
      <c r="A46" s="15">
        <f>[1]Basic_information_step3_GasPred!A45</f>
        <v>392</v>
      </c>
      <c r="B46" s="15">
        <f>[1]Basic_information_step3_GasPred!B45</f>
        <v>47</v>
      </c>
      <c r="C46" s="15" t="str">
        <f>[1]Basic_information_step3_GasPred!P45</f>
        <v>Flat</v>
      </c>
      <c r="D46" s="15">
        <f>[1]Basic_information_step3_GasPred!Q45</f>
        <v>1956</v>
      </c>
      <c r="E46" s="15" t="str">
        <f>[1]Basic_information_step3_GasPred!Z45</f>
        <v>glazing - single glazed</v>
      </c>
      <c r="F46" s="15" t="str">
        <f>[1]Basic_information_step3_GasPred!V45</f>
        <v>upvc</v>
      </c>
      <c r="G46" s="15" t="str">
        <f>[1]Basic_information_step3_GasPred!U45</f>
        <v>upvc</v>
      </c>
      <c r="I46" s="15">
        <f t="shared" ca="1" si="8"/>
        <v>155.74090909090907</v>
      </c>
      <c r="J46" s="27" cm="1">
        <f t="array" aca="1" ref="J4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46" s="15">
        <f t="shared" ca="1" si="0"/>
        <v>1057.653818181818</v>
      </c>
      <c r="L46" s="27" cm="1">
        <f t="array" aca="1" ref="L4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46" s="15">
        <f t="shared" ca="1" si="1"/>
        <v>6229.6363636363631</v>
      </c>
      <c r="N46" s="27" cm="1">
        <f t="array" aca="1" ref="N4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46" s="15">
        <f t="shared" ca="1" si="2"/>
        <v>25099.709090909095</v>
      </c>
      <c r="P46" s="27" cm="1">
        <f t="array" aca="1" ref="P4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46" s="15">
        <f t="shared" ca="1" si="3"/>
        <v>12459.272727272726</v>
      </c>
      <c r="R46" s="27" cm="1">
        <f t="array" aca="1" ref="R4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46" s="15">
        <f t="shared" ca="1" si="4"/>
        <v>756.63778909090911</v>
      </c>
      <c r="T46" s="27" cm="1">
        <f t="array" aca="1" ref="T4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46" s="15">
        <f t="shared" ca="1" si="6"/>
        <v>1603.8749999999998</v>
      </c>
      <c r="V46" s="27" cm="1">
        <f t="array" aca="1" ref="V4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46" s="15">
        <f t="shared" ca="1" si="5"/>
        <v>1722.7636363636361</v>
      </c>
      <c r="X46" s="27" cm="1">
        <f t="array" aca="1" ref="X4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46" s="15" cm="1">
        <f t="array" aca="1" ref="Y4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46" s="15" cm="1">
        <f t="array" aca="1" ref="Z4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46" s="15" cm="1">
        <f t="array" aca="1" ref="AA4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6" s="15" cm="1">
        <f t="array" aca="1" ref="AB4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46" s="15" cm="1">
        <f t="array" aca="1" ref="AC4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6" s="15">
        <f t="shared" ca="1" si="7"/>
        <v>40.283099999999997</v>
      </c>
    </row>
    <row r="47" spans="1:30" x14ac:dyDescent="0.2">
      <c r="A47" s="15">
        <f>[1]Basic_information_step3_GasPred!A46</f>
        <v>395</v>
      </c>
      <c r="B47" s="15">
        <f>[1]Basic_information_step3_GasPred!B46</f>
        <v>55</v>
      </c>
      <c r="C47" s="15" t="str">
        <f>[1]Basic_information_step3_GasPred!P46</f>
        <v>Flat</v>
      </c>
      <c r="D47" s="15">
        <f>[1]Basic_information_step3_GasPred!Q46</f>
        <v>1956</v>
      </c>
      <c r="E47" s="15" t="str">
        <f>[1]Basic_information_step3_GasPred!Z46</f>
        <v>glazing - single glazed</v>
      </c>
      <c r="F47" s="15" t="str">
        <f>[1]Basic_information_step3_GasPred!V46</f>
        <v>upvc</v>
      </c>
      <c r="G47" s="15" t="str">
        <f>[1]Basic_information_step3_GasPred!U46</f>
        <v>upvc</v>
      </c>
      <c r="I47" s="15">
        <f t="shared" ca="1" si="8"/>
        <v>182.24999999999997</v>
      </c>
      <c r="J47" s="27" cm="1">
        <f t="array" aca="1" ref="J4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47" s="15">
        <f t="shared" ca="1" si="0"/>
        <v>1237.6799999999998</v>
      </c>
      <c r="L47" s="27" cm="1">
        <f t="array" aca="1" ref="L4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47" s="15">
        <f t="shared" ca="1" si="1"/>
        <v>7289.9999999999991</v>
      </c>
      <c r="N47" s="27" cm="1">
        <f t="array" aca="1" ref="N4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47" s="15">
        <f t="shared" ca="1" si="2"/>
        <v>29372.000000000004</v>
      </c>
      <c r="P47" s="27" cm="1">
        <f t="array" aca="1" ref="P4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47" s="15">
        <f t="shared" ca="1" si="3"/>
        <v>14579.999999999998</v>
      </c>
      <c r="R47" s="27" cm="1">
        <f t="array" aca="1" ref="R4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47" s="15">
        <f t="shared" ca="1" si="4"/>
        <v>885.42720000000008</v>
      </c>
      <c r="T47" s="27" cm="1">
        <f t="array" aca="1" ref="T4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47" s="15">
        <f t="shared" ca="1" si="6"/>
        <v>1876.8749999999995</v>
      </c>
      <c r="V47" s="27" cm="1">
        <f t="array" aca="1" ref="V4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47" s="15">
        <f t="shared" ca="1" si="5"/>
        <v>2015.9999999999998</v>
      </c>
      <c r="X47" s="27" cm="1">
        <f t="array" aca="1" ref="X4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47" s="15" cm="1">
        <f t="array" aca="1" ref="Y4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47" s="15" cm="1">
        <f t="array" aca="1" ref="Z4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47" s="15" cm="1">
        <f t="array" aca="1" ref="AA4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7" s="15" cm="1">
        <f t="array" aca="1" ref="AB4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47" s="15" cm="1">
        <f t="array" aca="1" ref="AC4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7" s="15">
        <f t="shared" ca="1" si="7"/>
        <v>40.283099999999997</v>
      </c>
    </row>
    <row r="48" spans="1:30" x14ac:dyDescent="0.2">
      <c r="A48" s="15">
        <f>[1]Basic_information_step3_GasPred!A47</f>
        <v>398</v>
      </c>
      <c r="B48" s="15">
        <f>[1]Basic_information_step3_GasPred!B47</f>
        <v>30</v>
      </c>
      <c r="C48" s="15" t="str">
        <f>[1]Basic_information_step3_GasPred!P47</f>
        <v>Flat</v>
      </c>
      <c r="D48" s="15">
        <f>[1]Basic_information_step3_GasPred!Q47</f>
        <v>1957</v>
      </c>
      <c r="E48" s="15" t="str">
        <f>[1]Basic_information_step3_GasPred!Z47</f>
        <v>glazing - single glazed</v>
      </c>
      <c r="F48" s="15" t="str">
        <f>[1]Basic_information_step3_GasPred!V47</f>
        <v>upvc</v>
      </c>
      <c r="G48" s="15" t="str">
        <f>[1]Basic_information_step3_GasPred!U47</f>
        <v>upvc</v>
      </c>
      <c r="I48" s="15">
        <f t="shared" ca="1" si="8"/>
        <v>99.409090909090892</v>
      </c>
      <c r="J48" s="27" cm="1">
        <f t="array" aca="1" ref="J4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48" s="15">
        <f t="shared" ca="1" si="0"/>
        <v>675.09818181818173</v>
      </c>
      <c r="L48" s="27" cm="1">
        <f t="array" aca="1" ref="L4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48" s="15">
        <f t="shared" ca="1" si="1"/>
        <v>3976.363636363636</v>
      </c>
      <c r="N48" s="27" cm="1">
        <f t="array" aca="1" ref="N4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48" s="15">
        <f t="shared" ca="1" si="2"/>
        <v>16021.090909090912</v>
      </c>
      <c r="P48" s="27" cm="1">
        <f t="array" aca="1" ref="P4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48" s="15">
        <f t="shared" ca="1" si="3"/>
        <v>7952.7272727272721</v>
      </c>
      <c r="R48" s="27" cm="1">
        <f t="array" aca="1" ref="R4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48" s="15">
        <f t="shared" ca="1" si="4"/>
        <v>482.96029090909093</v>
      </c>
      <c r="T48" s="27" cm="1">
        <f t="array" aca="1" ref="T4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48" s="15">
        <f t="shared" ca="1" si="6"/>
        <v>1023.7499999999998</v>
      </c>
      <c r="V48" s="27" cm="1">
        <f t="array" aca="1" ref="V4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48" s="15">
        <f t="shared" ca="1" si="5"/>
        <v>1099.6363636363635</v>
      </c>
      <c r="X48" s="27" cm="1">
        <f t="array" aca="1" ref="X4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48" s="15" cm="1">
        <f t="array" aca="1" ref="Y4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48" s="15" cm="1">
        <f t="array" aca="1" ref="Z4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48" s="15" cm="1">
        <f t="array" aca="1" ref="AA4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8" s="15" cm="1">
        <f t="array" aca="1" ref="AB4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48" s="15" cm="1">
        <f t="array" aca="1" ref="AC4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8" s="15">
        <f t="shared" ca="1" si="7"/>
        <v>40.283099999999997</v>
      </c>
    </row>
    <row r="49" spans="1:30" x14ac:dyDescent="0.2">
      <c r="A49" s="15">
        <f>[1]Basic_information_step3_GasPred!A48</f>
        <v>400</v>
      </c>
      <c r="B49" s="15">
        <f>[1]Basic_information_step3_GasPred!B48</f>
        <v>47</v>
      </c>
      <c r="C49" s="15" t="str">
        <f>[1]Basic_information_step3_GasPred!P48</f>
        <v>Flat</v>
      </c>
      <c r="D49" s="15">
        <f>[1]Basic_information_step3_GasPred!Q48</f>
        <v>1957</v>
      </c>
      <c r="E49" s="15" t="str">
        <f>[1]Basic_information_step3_GasPred!Z48</f>
        <v>glazing - single glazed</v>
      </c>
      <c r="F49" s="15" t="str">
        <f>[1]Basic_information_step3_GasPred!V48</f>
        <v>upvc</v>
      </c>
      <c r="G49" s="15" t="str">
        <f>[1]Basic_information_step3_GasPred!U48</f>
        <v>upvc</v>
      </c>
      <c r="I49" s="15">
        <f t="shared" ca="1" si="8"/>
        <v>155.74090909090907</v>
      </c>
      <c r="J49" s="27" cm="1">
        <f t="array" aca="1" ref="J4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49" s="15">
        <f t="shared" ca="1" si="0"/>
        <v>1057.653818181818</v>
      </c>
      <c r="L49" s="27" cm="1">
        <f t="array" aca="1" ref="L4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49" s="15">
        <f t="shared" ca="1" si="1"/>
        <v>6229.6363636363631</v>
      </c>
      <c r="N49" s="27" cm="1">
        <f t="array" aca="1" ref="N4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49" s="15">
        <f t="shared" ca="1" si="2"/>
        <v>25099.709090909095</v>
      </c>
      <c r="P49" s="27" cm="1">
        <f t="array" aca="1" ref="P4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49" s="15">
        <f t="shared" ca="1" si="3"/>
        <v>12459.272727272726</v>
      </c>
      <c r="R49" s="27" cm="1">
        <f t="array" aca="1" ref="R4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49" s="15">
        <f t="shared" ca="1" si="4"/>
        <v>756.63778909090911</v>
      </c>
      <c r="T49" s="27" cm="1">
        <f t="array" aca="1" ref="T4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49" s="15">
        <f t="shared" ca="1" si="6"/>
        <v>1603.8749999999998</v>
      </c>
      <c r="V49" s="27" cm="1">
        <f t="array" aca="1" ref="V4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49" s="15">
        <f t="shared" ca="1" si="5"/>
        <v>1722.7636363636361</v>
      </c>
      <c r="X49" s="27" cm="1">
        <f t="array" aca="1" ref="X4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49" s="15" cm="1">
        <f t="array" aca="1" ref="Y4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49" s="15" cm="1">
        <f t="array" aca="1" ref="Z4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49" s="15" cm="1">
        <f t="array" aca="1" ref="AA4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49" s="15" cm="1">
        <f t="array" aca="1" ref="AB4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49" s="15" cm="1">
        <f t="array" aca="1" ref="AC4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49" s="15">
        <f t="shared" ca="1" si="7"/>
        <v>40.283099999999997</v>
      </c>
    </row>
    <row r="50" spans="1:30" x14ac:dyDescent="0.2">
      <c r="A50" s="15">
        <f>[1]Basic_information_step3_GasPred!A49</f>
        <v>403</v>
      </c>
      <c r="B50" s="15">
        <f>[1]Basic_information_step3_GasPred!B49</f>
        <v>55</v>
      </c>
      <c r="C50" s="15" t="str">
        <f>[1]Basic_information_step3_GasPred!P49</f>
        <v>Flat</v>
      </c>
      <c r="D50" s="15">
        <f>[1]Basic_information_step3_GasPred!Q49</f>
        <v>1957</v>
      </c>
      <c r="E50" s="15" t="str">
        <f>[1]Basic_information_step3_GasPred!Z49</f>
        <v>glazing - single glazed</v>
      </c>
      <c r="F50" s="15" t="str">
        <f>[1]Basic_information_step3_GasPred!V49</f>
        <v>upvc</v>
      </c>
      <c r="G50" s="15" t="str">
        <f>[1]Basic_information_step3_GasPred!U49</f>
        <v>upvc</v>
      </c>
      <c r="I50" s="15">
        <f t="shared" ca="1" si="8"/>
        <v>182.24999999999997</v>
      </c>
      <c r="J50" s="27" cm="1">
        <f t="array" aca="1" ref="J5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50" s="15">
        <f t="shared" ca="1" si="0"/>
        <v>1237.6799999999998</v>
      </c>
      <c r="L50" s="27" cm="1">
        <f t="array" aca="1" ref="L5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50" s="15">
        <f t="shared" ca="1" si="1"/>
        <v>7289.9999999999991</v>
      </c>
      <c r="N50" s="27" cm="1">
        <f t="array" aca="1" ref="N5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50" s="15">
        <f t="shared" ca="1" si="2"/>
        <v>29372.000000000004</v>
      </c>
      <c r="P50" s="27" cm="1">
        <f t="array" aca="1" ref="P5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50" s="15">
        <f t="shared" ca="1" si="3"/>
        <v>14579.999999999998</v>
      </c>
      <c r="R50" s="27" cm="1">
        <f t="array" aca="1" ref="R5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50" s="15">
        <f t="shared" ca="1" si="4"/>
        <v>885.42720000000008</v>
      </c>
      <c r="T50" s="27" cm="1">
        <f t="array" aca="1" ref="T5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50" s="15">
        <f t="shared" ca="1" si="6"/>
        <v>1876.8749999999995</v>
      </c>
      <c r="V50" s="27" cm="1">
        <f t="array" aca="1" ref="V5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50" s="15">
        <f t="shared" ca="1" si="5"/>
        <v>2015.9999999999998</v>
      </c>
      <c r="X50" s="27" cm="1">
        <f t="array" aca="1" ref="X5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50" s="15" cm="1">
        <f t="array" aca="1" ref="Y5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50" s="15" cm="1">
        <f t="array" aca="1" ref="Z5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50" s="15" cm="1">
        <f t="array" aca="1" ref="AA5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0" s="15" cm="1">
        <f t="array" aca="1" ref="AB5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50" s="15" cm="1">
        <f t="array" aca="1" ref="AC5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0" s="15">
        <f t="shared" ca="1" si="7"/>
        <v>40.283099999999997</v>
      </c>
    </row>
    <row r="51" spans="1:30" x14ac:dyDescent="0.2">
      <c r="A51" s="15">
        <f>[1]Basic_information_step3_GasPred!A50</f>
        <v>404</v>
      </c>
      <c r="B51" s="15">
        <f>[1]Basic_information_step3_GasPred!B50</f>
        <v>38</v>
      </c>
      <c r="C51" s="15" t="str">
        <f>[1]Basic_information_step3_GasPred!P50</f>
        <v>Flat</v>
      </c>
      <c r="D51" s="15">
        <f>[1]Basic_information_step3_GasPred!Q50</f>
        <v>1957</v>
      </c>
      <c r="E51" s="15" t="str">
        <f>[1]Basic_information_step3_GasPred!Z50</f>
        <v>glazing - single glazed</v>
      </c>
      <c r="F51" s="15" t="str">
        <f>[1]Basic_information_step3_GasPred!V50</f>
        <v>upvc</v>
      </c>
      <c r="G51" s="15" t="str">
        <f>[1]Basic_information_step3_GasPred!U50</f>
        <v>upvc</v>
      </c>
      <c r="I51" s="15">
        <f t="shared" ca="1" si="8"/>
        <v>125.91818181818179</v>
      </c>
      <c r="J51" s="27" cm="1">
        <f t="array" aca="1" ref="J5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51" s="15">
        <f t="shared" ca="1" si="0"/>
        <v>855.12436363636346</v>
      </c>
      <c r="L51" s="27" cm="1">
        <f t="array" aca="1" ref="L5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51" s="15">
        <f t="shared" ca="1" si="1"/>
        <v>5036.7272727272721</v>
      </c>
      <c r="N51" s="27" cm="1">
        <f t="array" aca="1" ref="N5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51" s="15">
        <f t="shared" ca="1" si="2"/>
        <v>20293.381818181821</v>
      </c>
      <c r="P51" s="27" cm="1">
        <f t="array" aca="1" ref="P5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51" s="15">
        <f t="shared" ca="1" si="3"/>
        <v>10073.454545454544</v>
      </c>
      <c r="R51" s="27" cm="1">
        <f t="array" aca="1" ref="R5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51" s="15">
        <f t="shared" ca="1" si="4"/>
        <v>611.74970181818185</v>
      </c>
      <c r="T51" s="27" cm="1">
        <f t="array" aca="1" ref="T5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51" s="15">
        <f t="shared" ca="1" si="6"/>
        <v>1296.7499999999998</v>
      </c>
      <c r="V51" s="27" cm="1">
        <f t="array" aca="1" ref="V5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51" s="15">
        <f t="shared" ca="1" si="5"/>
        <v>1392.8727272727272</v>
      </c>
      <c r="X51" s="27" cm="1">
        <f t="array" aca="1" ref="X5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51" s="15" cm="1">
        <f t="array" aca="1" ref="Y5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51" s="15" cm="1">
        <f t="array" aca="1" ref="Z5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51" s="15" cm="1">
        <f t="array" aca="1" ref="AA5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1" s="15" cm="1">
        <f t="array" aca="1" ref="AB5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51" s="15" cm="1">
        <f t="array" aca="1" ref="AC5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1" s="15">
        <f t="shared" ca="1" si="7"/>
        <v>40.283099999999997</v>
      </c>
    </row>
    <row r="52" spans="1:30" x14ac:dyDescent="0.2">
      <c r="A52" s="15">
        <f>[1]Basic_information_step3_GasPred!A51</f>
        <v>406</v>
      </c>
      <c r="B52" s="15">
        <f>[1]Basic_information_step3_GasPred!B51</f>
        <v>46</v>
      </c>
      <c r="C52" s="15" t="str">
        <f>[1]Basic_information_step3_GasPred!P51</f>
        <v>Flat</v>
      </c>
      <c r="D52" s="15">
        <f>[1]Basic_information_step3_GasPred!Q51</f>
        <v>1957</v>
      </c>
      <c r="E52" s="15" t="str">
        <f>[1]Basic_information_step3_GasPred!Z51</f>
        <v>glazing - single glazed</v>
      </c>
      <c r="F52" s="15" t="str">
        <f>[1]Basic_information_step3_GasPred!V51</f>
        <v>upvc</v>
      </c>
      <c r="G52" s="15" t="str">
        <f>[1]Basic_information_step3_GasPred!U51</f>
        <v>upvc</v>
      </c>
      <c r="I52" s="15">
        <f t="shared" ca="1" si="8"/>
        <v>152.42727272727271</v>
      </c>
      <c r="J52" s="27" cm="1">
        <f t="array" aca="1" ref="J5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52" s="15">
        <f t="shared" ca="1" si="0"/>
        <v>1035.1505454545452</v>
      </c>
      <c r="L52" s="27" cm="1">
        <f t="array" aca="1" ref="L5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52" s="15">
        <f t="shared" ca="1" si="1"/>
        <v>6097.0909090909081</v>
      </c>
      <c r="N52" s="27" cm="1">
        <f t="array" aca="1" ref="N5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52" s="15">
        <f t="shared" ca="1" si="2"/>
        <v>24565.672727272729</v>
      </c>
      <c r="P52" s="27" cm="1">
        <f t="array" aca="1" ref="P5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52" s="15">
        <f t="shared" ca="1" si="3"/>
        <v>12194.181818181816</v>
      </c>
      <c r="R52" s="27" cm="1">
        <f t="array" aca="1" ref="R5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52" s="15">
        <f t="shared" ca="1" si="4"/>
        <v>740.53911272727282</v>
      </c>
      <c r="T52" s="27" cm="1">
        <f t="array" aca="1" ref="T5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52" s="15">
        <f t="shared" ca="1" si="6"/>
        <v>1569.7499999999998</v>
      </c>
      <c r="V52" s="27" cm="1">
        <f t="array" aca="1" ref="V5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52" s="15">
        <f t="shared" ca="1" si="5"/>
        <v>1686.1090909090906</v>
      </c>
      <c r="X52" s="27" cm="1">
        <f t="array" aca="1" ref="X5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52" s="15" cm="1">
        <f t="array" aca="1" ref="Y5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52" s="15" cm="1">
        <f t="array" aca="1" ref="Z5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52" s="15" cm="1">
        <f t="array" aca="1" ref="AA5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2" s="15" cm="1">
        <f t="array" aca="1" ref="AB5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52" s="15" cm="1">
        <f t="array" aca="1" ref="AC5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2" s="15">
        <f t="shared" ca="1" si="7"/>
        <v>40.283099999999997</v>
      </c>
    </row>
    <row r="53" spans="1:30" x14ac:dyDescent="0.2">
      <c r="A53" s="15">
        <f>[1]Basic_information_step3_GasPred!A52</f>
        <v>409</v>
      </c>
      <c r="B53" s="15">
        <f>[1]Basic_information_step3_GasPred!B52</f>
        <v>78</v>
      </c>
      <c r="C53" s="15" t="str">
        <f>[1]Basic_information_step3_GasPred!P52</f>
        <v>House</v>
      </c>
      <c r="D53" s="15">
        <f>[1]Basic_information_step3_GasPred!Q52</f>
        <v>1969</v>
      </c>
      <c r="E53" s="15" t="str">
        <f>[1]Basic_information_step3_GasPred!Z52</f>
        <v>glazing - single glazed</v>
      </c>
      <c r="F53" s="15" t="str">
        <f>[1]Basic_information_step3_GasPred!V52</f>
        <v>upvc</v>
      </c>
      <c r="G53" s="15" t="str">
        <f>[1]Basic_information_step3_GasPred!U52</f>
        <v>upvc</v>
      </c>
      <c r="I53" s="15">
        <f t="shared" ca="1" si="8"/>
        <v>187.61898648648648</v>
      </c>
      <c r="J53" s="27" cm="1">
        <f t="array" aca="1" ref="J5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53" s="15">
        <f t="shared" ca="1" si="0"/>
        <v>1274.1413837837838</v>
      </c>
      <c r="L53" s="27" cm="1">
        <f t="array" aca="1" ref="L5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53" s="15">
        <f t="shared" ca="1" si="1"/>
        <v>8714.8135135135144</v>
      </c>
      <c r="N53" s="27" cm="1">
        <f t="array" aca="1" ref="N5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53" s="15">
        <f t="shared" ca="1" si="2"/>
        <v>39387.807567567565</v>
      </c>
      <c r="P53" s="27" cm="1">
        <f t="array" aca="1" ref="P5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53" s="15">
        <f t="shared" ca="1" si="3"/>
        <v>17429.627027027029</v>
      </c>
      <c r="R53" s="27" cm="1">
        <f t="array" aca="1" ref="R5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53" s="15">
        <f t="shared" ca="1" si="4"/>
        <v>911.51140670270274</v>
      </c>
      <c r="T53" s="27" cm="1">
        <f t="array" aca="1" ref="T5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53" s="15">
        <f t="shared" ca="1" si="6"/>
        <v>2661.75</v>
      </c>
      <c r="V53" s="27" cm="1">
        <f t="array" aca="1" ref="V5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53" s="15">
        <f t="shared" ca="1" si="5"/>
        <v>2075.3902702702703</v>
      </c>
      <c r="X53" s="27" cm="1">
        <f t="array" aca="1" ref="X5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53" s="15" cm="1">
        <f t="array" aca="1" ref="Y5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53" s="15" cm="1">
        <f t="array" aca="1" ref="Z5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53" s="15" cm="1">
        <f t="array" aca="1" ref="AA5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3" s="15" cm="1">
        <f t="array" aca="1" ref="AB5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53" s="15" cm="1">
        <f t="array" aca="1" ref="AC5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3" s="15">
        <f t="shared" ca="1" si="7"/>
        <v>79.751100000000008</v>
      </c>
    </row>
    <row r="54" spans="1:30" x14ac:dyDescent="0.2">
      <c r="A54" s="15">
        <f>[1]Basic_information_step3_GasPred!A53</f>
        <v>412</v>
      </c>
      <c r="B54" s="15">
        <f>[1]Basic_information_step3_GasPred!B53</f>
        <v>99</v>
      </c>
      <c r="C54" s="15" t="str">
        <f>[1]Basic_information_step3_GasPred!P53</f>
        <v>House</v>
      </c>
      <c r="D54" s="15">
        <f>[1]Basic_information_step3_GasPred!Q53</f>
        <v>1970</v>
      </c>
      <c r="E54" s="15" t="str">
        <f>[1]Basic_information_step3_GasPred!Z53</f>
        <v>glazing - double glazed</v>
      </c>
      <c r="F54" s="15" t="str">
        <f>[1]Basic_information_step3_GasPred!V53</f>
        <v>upvc</v>
      </c>
      <c r="G54" s="15" t="str">
        <f>[1]Basic_information_step3_GasPred!U53</f>
        <v>upvc</v>
      </c>
      <c r="I54" s="15">
        <f t="shared" ca="1" si="8"/>
        <v>238.13179054054052</v>
      </c>
      <c r="J54" s="27" cm="1">
        <f t="array" aca="1" ref="J5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54" s="15">
        <f t="shared" ca="1" si="0"/>
        <v>1617.1794486486488</v>
      </c>
      <c r="L54" s="27" cm="1">
        <f t="array" aca="1" ref="L5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54" s="15">
        <f t="shared" ca="1" si="1"/>
        <v>11061.10945945946</v>
      </c>
      <c r="N54" s="27" cm="1">
        <f t="array" aca="1" ref="N5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54" s="15">
        <f t="shared" ca="1" si="2"/>
        <v>49992.217297297291</v>
      </c>
      <c r="P54" s="27" cm="1">
        <f t="array" aca="1" ref="P5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54" s="15">
        <f t="shared" ca="1" si="3"/>
        <v>22122.218918918919</v>
      </c>
      <c r="R54" s="27" cm="1">
        <f t="array" aca="1" ref="R5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54" s="15">
        <f t="shared" ca="1" si="4"/>
        <v>1156.918323891892</v>
      </c>
      <c r="T54" s="27" cm="1">
        <f t="array" aca="1" ref="T5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54" s="15">
        <f t="shared" ca="1" si="6"/>
        <v>3378.375</v>
      </c>
      <c r="V54" s="27" cm="1">
        <f t="array" aca="1" ref="V5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54" s="15">
        <f t="shared" ca="1" si="5"/>
        <v>2634.1491891891892</v>
      </c>
      <c r="X54" s="27" cm="1">
        <f t="array" aca="1" ref="X5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54" s="15" cm="1">
        <f t="array" aca="1" ref="Y5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54" s="15" cm="1">
        <f t="array" aca="1" ref="Z5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54" s="15" cm="1">
        <f t="array" aca="1" ref="AA5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4" s="15" cm="1">
        <f t="array" aca="1" ref="AB5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54" s="15" cm="1">
        <f t="array" aca="1" ref="AC5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4" s="15">
        <f t="shared" ca="1" si="7"/>
        <v>79.751100000000008</v>
      </c>
    </row>
    <row r="55" spans="1:30" x14ac:dyDescent="0.2">
      <c r="A55" s="15">
        <f>[1]Basic_information_step3_GasPred!A54</f>
        <v>422</v>
      </c>
      <c r="B55" s="15">
        <f>[1]Basic_information_step3_GasPred!B54</f>
        <v>47</v>
      </c>
      <c r="C55" s="15" t="str">
        <f>[1]Basic_information_step3_GasPred!P54</f>
        <v>House</v>
      </c>
      <c r="D55" s="15">
        <f>[1]Basic_information_step3_GasPred!Q54</f>
        <v>1970</v>
      </c>
      <c r="E55" s="15" t="str">
        <f>[1]Basic_information_step3_GasPred!Z54</f>
        <v>glazing - single glazed</v>
      </c>
      <c r="F55" s="15" t="str">
        <f>[1]Basic_information_step3_GasPred!V54</f>
        <v>upvc</v>
      </c>
      <c r="G55" s="15" t="str">
        <f>[1]Basic_information_step3_GasPred!U54</f>
        <v>upvc</v>
      </c>
      <c r="I55" s="15">
        <f t="shared" ca="1" si="8"/>
        <v>113.0524662162162</v>
      </c>
      <c r="J55" s="27" cm="1">
        <f t="array" aca="1" ref="J5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55" s="15">
        <f t="shared" ca="1" si="0"/>
        <v>767.75185945945952</v>
      </c>
      <c r="L55" s="27" cm="1">
        <f t="array" aca="1" ref="L5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55" s="15">
        <f t="shared" ca="1" si="1"/>
        <v>5251.233783783784</v>
      </c>
      <c r="N55" s="27" cm="1">
        <f t="array" aca="1" ref="N5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55" s="15">
        <f t="shared" ca="1" si="2"/>
        <v>23733.678918918918</v>
      </c>
      <c r="P55" s="27" cm="1">
        <f t="array" aca="1" ref="P5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55" s="15">
        <f t="shared" ca="1" si="3"/>
        <v>10502.467567567568</v>
      </c>
      <c r="R55" s="27" cm="1">
        <f t="array" aca="1" ref="R5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55" s="15">
        <f t="shared" ca="1" si="4"/>
        <v>549.24405275675679</v>
      </c>
      <c r="T55" s="27" cm="1">
        <f t="array" aca="1" ref="T5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55" s="15">
        <f t="shared" ca="1" si="6"/>
        <v>1603.875</v>
      </c>
      <c r="V55" s="27" cm="1">
        <f t="array" aca="1" ref="V5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55" s="15">
        <f t="shared" ca="1" si="5"/>
        <v>1250.5556756756757</v>
      </c>
      <c r="X55" s="27" cm="1">
        <f t="array" aca="1" ref="X5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55" s="15" cm="1">
        <f t="array" aca="1" ref="Y5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55" s="15" cm="1">
        <f t="array" aca="1" ref="Z5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55" s="15" cm="1">
        <f t="array" aca="1" ref="AA5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5" s="15" cm="1">
        <f t="array" aca="1" ref="AB5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55" s="15" cm="1">
        <f t="array" aca="1" ref="AC5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5" s="15">
        <f t="shared" ca="1" si="7"/>
        <v>79.751100000000008</v>
      </c>
    </row>
    <row r="56" spans="1:30" x14ac:dyDescent="0.2">
      <c r="A56" s="15">
        <f>[1]Basic_information_step3_GasPred!A55</f>
        <v>452</v>
      </c>
      <c r="B56" s="15">
        <f>[1]Basic_information_step3_GasPred!B55</f>
        <v>94</v>
      </c>
      <c r="C56" s="15" t="str">
        <f>[1]Basic_information_step3_GasPred!P55</f>
        <v>House</v>
      </c>
      <c r="D56" s="15">
        <f>[1]Basic_information_step3_GasPred!Q55</f>
        <v>1950</v>
      </c>
      <c r="E56" s="15" t="str">
        <f>[1]Basic_information_step3_GasPred!Z55</f>
        <v>glazing - single glazed</v>
      </c>
      <c r="F56" s="15" t="str">
        <f>[1]Basic_information_step3_GasPred!V55</f>
        <v>upvc</v>
      </c>
      <c r="G56" s="15" t="str">
        <f>[1]Basic_information_step3_GasPred!U55</f>
        <v>upvc</v>
      </c>
      <c r="I56" s="15">
        <f t="shared" ca="1" si="8"/>
        <v>246.5081475128645</v>
      </c>
      <c r="J56" s="27" cm="1">
        <f t="array" aca="1" ref="J5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56" s="15">
        <f t="shared" ca="1" si="0"/>
        <v>1674.0642195540306</v>
      </c>
      <c r="L56" s="27" cm="1">
        <f t="array" aca="1" ref="L5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56" s="15">
        <f t="shared" ca="1" si="1"/>
        <v>11637.941680960548</v>
      </c>
      <c r="N56" s="27" cm="1">
        <f t="array" aca="1" ref="N5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56" s="15">
        <f t="shared" ca="1" si="2"/>
        <v>48120.260720411672</v>
      </c>
      <c r="P56" s="27" cm="1">
        <f t="array" aca="1" ref="P5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56" s="15">
        <f t="shared" ca="1" si="3"/>
        <v>23275.883361921096</v>
      </c>
      <c r="R56" s="27" cm="1">
        <f t="array" aca="1" ref="R5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56" s="15">
        <f t="shared" ca="1" si="4"/>
        <v>1197.6132720411663</v>
      </c>
      <c r="T56" s="27" cm="1">
        <f t="array" aca="1" ref="T5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56" s="15">
        <f t="shared" ca="1" si="6"/>
        <v>3207.75</v>
      </c>
      <c r="V56" s="27" cm="1">
        <f t="array" aca="1" ref="V5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56" s="15">
        <f t="shared" ca="1" si="5"/>
        <v>2726.8061749571184</v>
      </c>
      <c r="X56" s="27" cm="1">
        <f t="array" aca="1" ref="X5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56" s="15" cm="1">
        <f t="array" aca="1" ref="Y5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56" s="15" cm="1">
        <f t="array" aca="1" ref="Z5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56" s="15" cm="1">
        <f t="array" aca="1" ref="AA5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6" s="15" cm="1">
        <f t="array" aca="1" ref="AB5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56" s="15" cm="1">
        <f t="array" aca="1" ref="AC5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6" s="15">
        <f t="shared" ca="1" si="7"/>
        <v>79.751100000000008</v>
      </c>
    </row>
    <row r="57" spans="1:30" x14ac:dyDescent="0.2">
      <c r="A57" s="15">
        <f>[1]Basic_information_step3_GasPred!A56</f>
        <v>455</v>
      </c>
      <c r="B57" s="15">
        <f>[1]Basic_information_step3_GasPred!B56</f>
        <v>66</v>
      </c>
      <c r="C57" s="15" t="str">
        <f>[1]Basic_information_step3_GasPred!P56</f>
        <v>Flat</v>
      </c>
      <c r="D57" s="15">
        <f>[1]Basic_information_step3_GasPred!Q56</f>
        <v>1950</v>
      </c>
      <c r="E57" s="15" t="str">
        <f>[1]Basic_information_step3_GasPred!Z56</f>
        <v>glazing - single glazed</v>
      </c>
      <c r="F57" s="15" t="str">
        <f>[1]Basic_information_step3_GasPred!V56</f>
        <v>upvc</v>
      </c>
      <c r="G57" s="15" t="str">
        <f>[1]Basic_information_step3_GasPred!U56</f>
        <v>upvc</v>
      </c>
      <c r="I57" s="15">
        <f t="shared" ca="1" si="8"/>
        <v>218.69999999999996</v>
      </c>
      <c r="J57" s="27" cm="1">
        <f t="array" aca="1" ref="J5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57" s="15">
        <f t="shared" ca="1" si="0"/>
        <v>1485.2159999999997</v>
      </c>
      <c r="L57" s="27" cm="1">
        <f t="array" aca="1" ref="L5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57" s="15">
        <f t="shared" ca="1" si="1"/>
        <v>8748</v>
      </c>
      <c r="N57" s="27" cm="1">
        <f t="array" aca="1" ref="N5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57" s="15">
        <f t="shared" ca="1" si="2"/>
        <v>35246.400000000009</v>
      </c>
      <c r="P57" s="27" cm="1">
        <f t="array" aca="1" ref="P5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57" s="15">
        <f t="shared" ca="1" si="3"/>
        <v>17496</v>
      </c>
      <c r="R57" s="27" cm="1">
        <f t="array" aca="1" ref="R5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57" s="15">
        <f t="shared" ca="1" si="4"/>
        <v>1062.5126400000001</v>
      </c>
      <c r="T57" s="27" cm="1">
        <f t="array" aca="1" ref="T5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57" s="15">
        <f t="shared" ca="1" si="6"/>
        <v>2252.2499999999995</v>
      </c>
      <c r="V57" s="27" cm="1">
        <f t="array" aca="1" ref="V5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57" s="15">
        <f t="shared" ca="1" si="5"/>
        <v>2419.1999999999998</v>
      </c>
      <c r="X57" s="27" cm="1">
        <f t="array" aca="1" ref="X5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57" s="15" cm="1">
        <f t="array" aca="1" ref="Y5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57" s="15" cm="1">
        <f t="array" aca="1" ref="Z5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57" s="15" cm="1">
        <f t="array" aca="1" ref="AA5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7" s="15" cm="1">
        <f t="array" aca="1" ref="AB5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57" s="15" cm="1">
        <f t="array" aca="1" ref="AC5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7" s="15">
        <f t="shared" ca="1" si="7"/>
        <v>40.283099999999997</v>
      </c>
    </row>
    <row r="58" spans="1:30" x14ac:dyDescent="0.2">
      <c r="A58" s="15">
        <f>[1]Basic_information_step3_GasPred!A57</f>
        <v>459</v>
      </c>
      <c r="B58" s="15">
        <f>[1]Basic_information_step3_GasPred!B57</f>
        <v>57</v>
      </c>
      <c r="C58" s="15" t="str">
        <f>[1]Basic_information_step3_GasPred!P57</f>
        <v>Flat</v>
      </c>
      <c r="D58" s="15">
        <f>[1]Basic_information_step3_GasPred!Q57</f>
        <v>1950</v>
      </c>
      <c r="E58" s="15" t="str">
        <f>[1]Basic_information_step3_GasPred!Z57</f>
        <v>glazing - double glazed</v>
      </c>
      <c r="F58" s="15" t="str">
        <f>[1]Basic_information_step3_GasPred!V57</f>
        <v>upvc</v>
      </c>
      <c r="G58" s="15" t="str">
        <f>[1]Basic_information_step3_GasPred!U57</f>
        <v>upvc</v>
      </c>
      <c r="I58" s="15">
        <f t="shared" ca="1" si="8"/>
        <v>188.8772727272727</v>
      </c>
      <c r="J58" s="27" cm="1">
        <f t="array" aca="1" ref="J5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58" s="15">
        <f t="shared" ca="1" si="0"/>
        <v>1282.6865454545452</v>
      </c>
      <c r="L58" s="27" cm="1">
        <f t="array" aca="1" ref="L5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58" s="15">
        <f t="shared" ca="1" si="1"/>
        <v>7555.0909090909081</v>
      </c>
      <c r="N58" s="27" cm="1">
        <f t="array" aca="1" ref="N5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58" s="15">
        <f t="shared" ca="1" si="2"/>
        <v>30440.072727272731</v>
      </c>
      <c r="P58" s="27" cm="1">
        <f t="array" aca="1" ref="P5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58" s="15">
        <f t="shared" ca="1" si="3"/>
        <v>15110.181818181816</v>
      </c>
      <c r="R58" s="27" cm="1">
        <f t="array" aca="1" ref="R5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58" s="15">
        <f t="shared" ca="1" si="4"/>
        <v>917.62455272727277</v>
      </c>
      <c r="T58" s="27" cm="1">
        <f t="array" aca="1" ref="T5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58" s="15">
        <f t="shared" ca="1" si="6"/>
        <v>1945.1249999999995</v>
      </c>
      <c r="V58" s="27" cm="1">
        <f t="array" aca="1" ref="V5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58" s="15">
        <f t="shared" ca="1" si="5"/>
        <v>2089.3090909090906</v>
      </c>
      <c r="X58" s="27" cm="1">
        <f t="array" aca="1" ref="X5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58" s="15" cm="1">
        <f t="array" aca="1" ref="Y5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58" s="15" cm="1">
        <f t="array" aca="1" ref="Z5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58" s="15" cm="1">
        <f t="array" aca="1" ref="AA5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8" s="15" cm="1">
        <f t="array" aca="1" ref="AB5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58" s="15" cm="1">
        <f t="array" aca="1" ref="AC5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8" s="15">
        <f t="shared" ca="1" si="7"/>
        <v>40.283099999999997</v>
      </c>
    </row>
    <row r="59" spans="1:30" x14ac:dyDescent="0.2">
      <c r="A59" s="15">
        <f>[1]Basic_information_step3_GasPred!A58</f>
        <v>463</v>
      </c>
      <c r="B59" s="15">
        <f>[1]Basic_information_step3_GasPred!B58</f>
        <v>67</v>
      </c>
      <c r="C59" s="15" t="str">
        <f>[1]Basic_information_step3_GasPred!P58</f>
        <v>Flat</v>
      </c>
      <c r="D59" s="15">
        <f>[1]Basic_information_step3_GasPred!Q58</f>
        <v>1950</v>
      </c>
      <c r="E59" s="15" t="str">
        <f>[1]Basic_information_step3_GasPred!Z58</f>
        <v>glazing - single glazed</v>
      </c>
      <c r="F59" s="15" t="str">
        <f>[1]Basic_information_step3_GasPred!V58</f>
        <v>upvc</v>
      </c>
      <c r="G59" s="15" t="str">
        <f>[1]Basic_information_step3_GasPred!U58</f>
        <v>upvc</v>
      </c>
      <c r="I59" s="15">
        <f t="shared" ca="1" si="8"/>
        <v>222.01363636363632</v>
      </c>
      <c r="J59" s="27" cm="1">
        <f t="array" aca="1" ref="J5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59" s="15">
        <f t="shared" ca="1" si="0"/>
        <v>1507.7192727272725</v>
      </c>
      <c r="L59" s="27" cm="1">
        <f t="array" aca="1" ref="L5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59" s="15">
        <f t="shared" ca="1" si="1"/>
        <v>8880.545454545454</v>
      </c>
      <c r="N59" s="27" cm="1">
        <f t="array" aca="1" ref="N5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59" s="15">
        <f t="shared" ca="1" si="2"/>
        <v>35780.436363636371</v>
      </c>
      <c r="P59" s="27" cm="1">
        <f t="array" aca="1" ref="P5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59" s="15">
        <f t="shared" ca="1" si="3"/>
        <v>17761.090909090908</v>
      </c>
      <c r="R59" s="27" cm="1">
        <f t="array" aca="1" ref="R5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59" s="15">
        <f t="shared" ca="1" si="4"/>
        <v>1078.6113163636364</v>
      </c>
      <c r="T59" s="27" cm="1">
        <f t="array" aca="1" ref="T5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59" s="15">
        <f t="shared" ca="1" si="6"/>
        <v>2286.3749999999995</v>
      </c>
      <c r="V59" s="27" cm="1">
        <f t="array" aca="1" ref="V5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59" s="15">
        <f t="shared" ca="1" si="5"/>
        <v>2455.8545454545451</v>
      </c>
      <c r="X59" s="27" cm="1">
        <f t="array" aca="1" ref="X5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59" s="15" cm="1">
        <f t="array" aca="1" ref="Y5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59" s="15" cm="1">
        <f t="array" aca="1" ref="Z5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59" s="15" cm="1">
        <f t="array" aca="1" ref="AA5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59" s="15" cm="1">
        <f t="array" aca="1" ref="AB5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59" s="15" cm="1">
        <f t="array" aca="1" ref="AC5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59" s="15">
        <f t="shared" ca="1" si="7"/>
        <v>40.283099999999997</v>
      </c>
    </row>
    <row r="60" spans="1:30" x14ac:dyDescent="0.2">
      <c r="A60" s="15">
        <f>[1]Basic_information_step3_GasPred!A59</f>
        <v>482</v>
      </c>
      <c r="B60" s="15">
        <f>[1]Basic_information_step3_GasPred!B59</f>
        <v>84</v>
      </c>
      <c r="C60" s="15" t="str">
        <f>[1]Basic_information_step3_GasPred!P59</f>
        <v>House</v>
      </c>
      <c r="D60" s="15">
        <f>[1]Basic_information_step3_GasPred!Q59</f>
        <v>1951</v>
      </c>
      <c r="E60" s="15" t="str">
        <f>[1]Basic_information_step3_GasPred!Z59</f>
        <v>glazing - single glazed</v>
      </c>
      <c r="F60" s="15" t="str">
        <f>[1]Basic_information_step3_GasPred!V59</f>
        <v>upvc</v>
      </c>
      <c r="G60" s="15" t="str">
        <f>[1]Basic_information_step3_GasPred!U59</f>
        <v>upvc</v>
      </c>
      <c r="I60" s="15">
        <f t="shared" ca="1" si="8"/>
        <v>220.28387650085764</v>
      </c>
      <c r="J60" s="27" cm="1">
        <f t="array" aca="1" ref="J6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60" s="15">
        <f t="shared" ca="1" si="0"/>
        <v>1495.9722813036019</v>
      </c>
      <c r="L60" s="27" cm="1">
        <f t="array" aca="1" ref="L6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60" s="15">
        <f t="shared" ca="1" si="1"/>
        <v>10399.862778730703</v>
      </c>
      <c r="N60" s="27" cm="1">
        <f t="array" aca="1" ref="N6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60" s="15">
        <f t="shared" ca="1" si="2"/>
        <v>43001.084048027449</v>
      </c>
      <c r="P60" s="27" cm="1">
        <f t="array" aca="1" ref="P6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60" s="15">
        <f t="shared" ca="1" si="3"/>
        <v>20799.725557461406</v>
      </c>
      <c r="R60" s="27" cm="1">
        <f t="array" aca="1" ref="R6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60" s="15">
        <f t="shared" ca="1" si="4"/>
        <v>1070.2076048027443</v>
      </c>
      <c r="T60" s="27" cm="1">
        <f t="array" aca="1" ref="T6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60" s="15">
        <f t="shared" ca="1" si="6"/>
        <v>2866.5</v>
      </c>
      <c r="V60" s="27" cm="1">
        <f t="array" aca="1" ref="V6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60" s="15">
        <f t="shared" ca="1" si="5"/>
        <v>2436.7204116638077</v>
      </c>
      <c r="X60" s="27" cm="1">
        <f t="array" aca="1" ref="X6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60" s="15" cm="1">
        <f t="array" aca="1" ref="Y6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60" s="15" cm="1">
        <f t="array" aca="1" ref="Z6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0" s="15" cm="1">
        <f t="array" aca="1" ref="AA6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0" s="15" cm="1">
        <f t="array" aca="1" ref="AB6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0" s="15" cm="1">
        <f t="array" aca="1" ref="AC6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0" s="15">
        <f t="shared" ca="1" si="7"/>
        <v>79.751100000000008</v>
      </c>
    </row>
    <row r="61" spans="1:30" x14ac:dyDescent="0.2">
      <c r="A61" s="15">
        <f>[1]Basic_information_step3_GasPred!A60</f>
        <v>504</v>
      </c>
      <c r="B61" s="15">
        <f>[1]Basic_information_step3_GasPred!B60</f>
        <v>85</v>
      </c>
      <c r="C61" s="15" t="str">
        <f>[1]Basic_information_step3_GasPred!P60</f>
        <v>Bungalow</v>
      </c>
      <c r="D61" s="15">
        <f>[1]Basic_information_step3_GasPred!Q60</f>
        <v>2016</v>
      </c>
      <c r="E61" s="15" t="str">
        <f>[1]Basic_information_step3_GasPred!Z60</f>
        <v>glazing - single glazed</v>
      </c>
      <c r="F61" s="15" t="str">
        <f>[1]Basic_information_step3_GasPred!V60</f>
        <v>upvc</v>
      </c>
      <c r="G61" s="15" t="str">
        <f>[1]Basic_information_step3_GasPred!U60</f>
        <v>timber</v>
      </c>
      <c r="I61" s="15">
        <f t="shared" ca="1" si="8"/>
        <v>403.19106699751865</v>
      </c>
      <c r="J61" s="27" cm="1">
        <f t="array" aca="1" ref="J6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4.7434243176178663</v>
      </c>
      <c r="K61" s="15">
        <f t="shared" ca="1" si="0"/>
        <v>2738.1153349875931</v>
      </c>
      <c r="L61" s="27" cm="1">
        <f t="array" aca="1" ref="L6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32.213121588089329</v>
      </c>
      <c r="M61" s="15">
        <f t="shared" ca="1" si="1"/>
        <v>12643.275434243173</v>
      </c>
      <c r="N61" s="27" cm="1">
        <f t="array" aca="1" ref="N6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148.7444168734491</v>
      </c>
      <c r="O61" s="15">
        <f t="shared" ca="1" si="2"/>
        <v>49282.114143920604</v>
      </c>
      <c r="P61" s="27" cm="1">
        <f t="array" aca="1" ref="P6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579.78957816377181</v>
      </c>
      <c r="Q61" s="15">
        <f t="shared" ca="1" si="3"/>
        <v>25286.550868486345</v>
      </c>
      <c r="R61" s="27" cm="1">
        <f t="array" aca="1" ref="R6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297.48883374689819</v>
      </c>
      <c r="S61" s="15">
        <f t="shared" ca="1" si="4"/>
        <v>1958.8276406947889</v>
      </c>
      <c r="T61" s="27" cm="1">
        <f t="array" aca="1" ref="T6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23.045031066997517</v>
      </c>
      <c r="U61" s="15">
        <f t="shared" ca="1" si="6"/>
        <v>2928.1433999999995</v>
      </c>
      <c r="V61" s="27" cm="1">
        <f t="array" aca="1" ref="V6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61" s="15">
        <f t="shared" ca="1" si="5"/>
        <v>4459.9900744416873</v>
      </c>
      <c r="X61" s="27" cm="1">
        <f t="array" aca="1" ref="X6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52.470471464019852</v>
      </c>
      <c r="Y61" s="15" cm="1">
        <f t="array" aca="1" ref="Y6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61" s="15" cm="1">
        <f t="array" aca="1" ref="Z6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1" s="15" cm="1">
        <f t="array" aca="1" ref="AA6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1" s="15" cm="1">
        <f t="array" aca="1" ref="AB6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61" s="15" cm="1">
        <f t="array" aca="1" ref="AC6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61" s="15">
        <f t="shared" ca="1" si="7"/>
        <v>31.593899999999998</v>
      </c>
    </row>
    <row r="62" spans="1:30" x14ac:dyDescent="0.2">
      <c r="A62" s="15">
        <f>[1]Basic_information_step3_GasPred!A61</f>
        <v>512</v>
      </c>
      <c r="B62" s="15">
        <f>[1]Basic_information_step3_GasPred!B61</f>
        <v>88</v>
      </c>
      <c r="C62" s="15" t="str">
        <f>[1]Basic_information_step3_GasPred!P61</f>
        <v>House</v>
      </c>
      <c r="D62" s="15">
        <f>[1]Basic_information_step3_GasPred!Q61</f>
        <v>2016</v>
      </c>
      <c r="E62" s="15" t="str">
        <f>[1]Basic_information_step3_GasPred!Z61</f>
        <v>glazing - single glazed</v>
      </c>
      <c r="F62" s="15" t="str">
        <f>[1]Basic_information_step3_GasPred!V61</f>
        <v>upvc</v>
      </c>
      <c r="G62" s="15" t="str">
        <f>[1]Basic_information_step3_GasPred!U61</f>
        <v>upvc</v>
      </c>
      <c r="I62" s="15">
        <f t="shared" ca="1" si="8"/>
        <v>211.67270270270268</v>
      </c>
      <c r="J62" s="27" cm="1">
        <f t="array" aca="1" ref="J6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62" s="15">
        <f t="shared" ca="1" si="0"/>
        <v>1437.4928432432432</v>
      </c>
      <c r="L62" s="27" cm="1">
        <f t="array" aca="1" ref="L6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62" s="15">
        <f t="shared" ca="1" si="1"/>
        <v>9832.0972972972977</v>
      </c>
      <c r="N62" s="27" cm="1">
        <f t="array" aca="1" ref="N6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62" s="15">
        <f t="shared" ca="1" si="2"/>
        <v>44437.52648648648</v>
      </c>
      <c r="P62" s="27" cm="1">
        <f t="array" aca="1" ref="P6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62" s="15">
        <f t="shared" ca="1" si="3"/>
        <v>19664.194594594595</v>
      </c>
      <c r="R62" s="27" cm="1">
        <f t="array" aca="1" ref="R6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62" s="15">
        <f t="shared" ca="1" si="4"/>
        <v>1028.3718434594596</v>
      </c>
      <c r="T62" s="27" cm="1">
        <f t="array" aca="1" ref="T6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62" s="15">
        <f t="shared" ca="1" si="6"/>
        <v>3003</v>
      </c>
      <c r="V62" s="27" cm="1">
        <f t="array" aca="1" ref="V6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62" s="15">
        <f t="shared" ca="1" si="5"/>
        <v>2341.4659459459458</v>
      </c>
      <c r="X62" s="27" cm="1">
        <f t="array" aca="1" ref="X6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62" s="15" cm="1">
        <f t="array" aca="1" ref="Y6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62" s="15" cm="1">
        <f t="array" aca="1" ref="Z6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2" s="15" cm="1">
        <f t="array" aca="1" ref="AA6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2" s="15" cm="1">
        <f t="array" aca="1" ref="AB6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2" s="15" cm="1">
        <f t="array" aca="1" ref="AC6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2" s="15">
        <f t="shared" ca="1" si="7"/>
        <v>79.751100000000008</v>
      </c>
    </row>
    <row r="63" spans="1:30" x14ac:dyDescent="0.2">
      <c r="A63" s="15">
        <f>[1]Basic_information_step3_GasPred!A62</f>
        <v>523</v>
      </c>
      <c r="B63" s="15">
        <f>[1]Basic_information_step3_GasPred!B62</f>
        <v>82</v>
      </c>
      <c r="C63" s="15" t="str">
        <f>[1]Basic_information_step3_GasPred!P62</f>
        <v>House</v>
      </c>
      <c r="D63" s="15">
        <f>[1]Basic_information_step3_GasPred!Q62</f>
        <v>2016</v>
      </c>
      <c r="E63" s="15" t="str">
        <f>[1]Basic_information_step3_GasPred!Z62</f>
        <v>glazing - single glazed</v>
      </c>
      <c r="F63" s="15" t="str">
        <f>[1]Basic_information_step3_GasPred!V62</f>
        <v>upvc</v>
      </c>
      <c r="G63" s="15" t="str">
        <f>[1]Basic_information_step3_GasPred!U62</f>
        <v>upvc</v>
      </c>
      <c r="I63" s="15">
        <f t="shared" ca="1" si="8"/>
        <v>197.24047297297295</v>
      </c>
      <c r="J63" s="27" cm="1">
        <f t="array" aca="1" ref="J6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63" s="15">
        <f t="shared" ca="1" si="0"/>
        <v>1339.4819675675676</v>
      </c>
      <c r="L63" s="27" cm="1">
        <f t="array" aca="1" ref="L6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63" s="15">
        <f t="shared" ca="1" si="1"/>
        <v>9161.7270270270274</v>
      </c>
      <c r="N63" s="27" cm="1">
        <f t="array" aca="1" ref="N6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63" s="15">
        <f t="shared" ca="1" si="2"/>
        <v>41407.695135135131</v>
      </c>
      <c r="P63" s="27" cm="1">
        <f t="array" aca="1" ref="P6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63" s="15">
        <f t="shared" ca="1" si="3"/>
        <v>18323.454054054055</v>
      </c>
      <c r="R63" s="27" cm="1">
        <f t="array" aca="1" ref="R6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63" s="15">
        <f t="shared" ca="1" si="4"/>
        <v>958.25558140540556</v>
      </c>
      <c r="T63" s="27" cm="1">
        <f t="array" aca="1" ref="T6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63" s="15">
        <f t="shared" ca="1" si="6"/>
        <v>2798.25</v>
      </c>
      <c r="V63" s="27" cm="1">
        <f t="array" aca="1" ref="V6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63" s="15">
        <f t="shared" ca="1" si="5"/>
        <v>2181.8205405405406</v>
      </c>
      <c r="X63" s="27" cm="1">
        <f t="array" aca="1" ref="X6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63" s="15" cm="1">
        <f t="array" aca="1" ref="Y6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63" s="15" cm="1">
        <f t="array" aca="1" ref="Z6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3" s="15" cm="1">
        <f t="array" aca="1" ref="AA6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3" s="15" cm="1">
        <f t="array" aca="1" ref="AB6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3" s="15" cm="1">
        <f t="array" aca="1" ref="AC6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3" s="15">
        <f t="shared" ca="1" si="7"/>
        <v>79.751100000000008</v>
      </c>
    </row>
    <row r="64" spans="1:30" x14ac:dyDescent="0.2">
      <c r="A64" s="15">
        <f>[1]Basic_information_step3_GasPred!A63</f>
        <v>525</v>
      </c>
      <c r="B64" s="15">
        <f>[1]Basic_information_step3_GasPred!B63</f>
        <v>93</v>
      </c>
      <c r="C64" s="15" t="str">
        <f>[1]Basic_information_step3_GasPred!P63</f>
        <v>House</v>
      </c>
      <c r="D64" s="15">
        <f>[1]Basic_information_step3_GasPred!Q63</f>
        <v>2016</v>
      </c>
      <c r="E64" s="15" t="str">
        <f>[1]Basic_information_step3_GasPred!Z63</f>
        <v>glazing - double glazed</v>
      </c>
      <c r="F64" s="15" t="str">
        <f>[1]Basic_information_step3_GasPred!V63</f>
        <v>upvc</v>
      </c>
      <c r="G64" s="15" t="str">
        <f>[1]Basic_information_step3_GasPred!U63</f>
        <v>upvc</v>
      </c>
      <c r="I64" s="15">
        <f t="shared" ca="1" si="8"/>
        <v>223.69956081081079</v>
      </c>
      <c r="J64" s="27" cm="1">
        <f t="array" aca="1" ref="J6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64" s="15">
        <f t="shared" ca="1" si="0"/>
        <v>1519.1685729729729</v>
      </c>
      <c r="L64" s="27" cm="1">
        <f t="array" aca="1" ref="L6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64" s="15">
        <f t="shared" ca="1" si="1"/>
        <v>10390.739189189189</v>
      </c>
      <c r="N64" s="27" cm="1">
        <f t="array" aca="1" ref="N6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64" s="15">
        <f t="shared" ca="1" si="2"/>
        <v>46962.385945945942</v>
      </c>
      <c r="P64" s="27" cm="1">
        <f t="array" aca="1" ref="P6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64" s="15">
        <f t="shared" ca="1" si="3"/>
        <v>20781.478378378379</v>
      </c>
      <c r="R64" s="27" cm="1">
        <f t="array" aca="1" ref="R6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64" s="15">
        <f t="shared" ca="1" si="4"/>
        <v>1086.802061837838</v>
      </c>
      <c r="T64" s="27" cm="1">
        <f t="array" aca="1" ref="T6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64" s="15">
        <f t="shared" ca="1" si="6"/>
        <v>3173.625</v>
      </c>
      <c r="V64" s="27" cm="1">
        <f t="array" aca="1" ref="V6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64" s="15">
        <f t="shared" ca="1" si="5"/>
        <v>2474.503783783784</v>
      </c>
      <c r="X64" s="27" cm="1">
        <f t="array" aca="1" ref="X6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64" s="15" cm="1">
        <f t="array" aca="1" ref="Y6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64" s="15" cm="1">
        <f t="array" aca="1" ref="Z6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4" s="15" cm="1">
        <f t="array" aca="1" ref="AA6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4" s="15" cm="1">
        <f t="array" aca="1" ref="AB6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4" s="15" cm="1">
        <f t="array" aca="1" ref="AC6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4" s="15">
        <f t="shared" ca="1" si="7"/>
        <v>79.751100000000008</v>
      </c>
    </row>
    <row r="65" spans="1:30" x14ac:dyDescent="0.2">
      <c r="A65" s="15">
        <f>[1]Basic_information_step3_GasPred!A64</f>
        <v>535</v>
      </c>
      <c r="B65" s="15">
        <f>[1]Basic_information_step3_GasPred!B64</f>
        <v>110</v>
      </c>
      <c r="C65" s="15" t="str">
        <f>[1]Basic_information_step3_GasPred!P64</f>
        <v>House</v>
      </c>
      <c r="D65" s="15">
        <f>[1]Basic_information_step3_GasPred!Q64</f>
        <v>1929</v>
      </c>
      <c r="E65" s="15" t="str">
        <f>[1]Basic_information_step3_GasPred!Z64</f>
        <v>glazing - double glazed</v>
      </c>
      <c r="F65" s="15" t="str">
        <f>[1]Basic_information_step3_GasPred!V64</f>
        <v>upvc</v>
      </c>
      <c r="G65" s="15" t="str">
        <f>[1]Basic_information_step3_GasPred!U64</f>
        <v>upvc</v>
      </c>
      <c r="I65" s="15">
        <f t="shared" ca="1" si="8"/>
        <v>282.79708271787297</v>
      </c>
      <c r="J65" s="27" cm="1">
        <f t="array" aca="1" ref="J6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65" s="15">
        <f t="shared" ca="1" si="0"/>
        <v>1920.5064106351549</v>
      </c>
      <c r="L65" s="27" cm="1">
        <f t="array" aca="1" ref="L6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65" s="15">
        <f t="shared" ca="1" si="1"/>
        <v>13117.459379615952</v>
      </c>
      <c r="N65" s="27" cm="1">
        <f t="array" aca="1" ref="N6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65" s="15">
        <f t="shared" ca="1" si="2"/>
        <v>56129.506646971939</v>
      </c>
      <c r="P65" s="27" cm="1">
        <f t="array" aca="1" ref="P6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65" s="15">
        <f t="shared" ca="1" si="3"/>
        <v>26234.918759231903</v>
      </c>
      <c r="R65" s="27" cm="1">
        <f t="array" aca="1" ref="R6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65" s="15">
        <f t="shared" ca="1" si="4"/>
        <v>1373.9162091580499</v>
      </c>
      <c r="T65" s="27" cm="1">
        <f t="array" aca="1" ref="T6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65" s="15">
        <f t="shared" ca="1" si="6"/>
        <v>3753.7499999999991</v>
      </c>
      <c r="V65" s="27" cm="1">
        <f t="array" aca="1" ref="V6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65" s="15">
        <f t="shared" ca="1" si="5"/>
        <v>3128.2245199409153</v>
      </c>
      <c r="X65" s="27" cm="1">
        <f t="array" aca="1" ref="X6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65" s="15" cm="1">
        <f t="array" aca="1" ref="Y6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65" s="15" cm="1">
        <f t="array" aca="1" ref="Z6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5" s="15" cm="1">
        <f t="array" aca="1" ref="AA6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5" s="15" cm="1">
        <f t="array" aca="1" ref="AB6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5" s="15" cm="1">
        <f t="array" aca="1" ref="AC6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5" s="15">
        <f t="shared" ca="1" si="7"/>
        <v>79.751100000000008</v>
      </c>
    </row>
    <row r="66" spans="1:30" x14ac:dyDescent="0.2">
      <c r="A66" s="15">
        <f>[1]Basic_information_step3_GasPred!A65</f>
        <v>536</v>
      </c>
      <c r="B66" s="15">
        <f>[1]Basic_information_step3_GasPred!B65</f>
        <v>99</v>
      </c>
      <c r="C66" s="15" t="str">
        <f>[1]Basic_information_step3_GasPred!P65</f>
        <v>House</v>
      </c>
      <c r="D66" s="15">
        <f>[1]Basic_information_step3_GasPred!Q65</f>
        <v>1929</v>
      </c>
      <c r="E66" s="15" t="str">
        <f>[1]Basic_information_step3_GasPred!Z65</f>
        <v>glazing - double glazed</v>
      </c>
      <c r="F66" s="15" t="str">
        <f>[1]Basic_information_step3_GasPred!V65</f>
        <v>upvc</v>
      </c>
      <c r="G66" s="15" t="str">
        <f>[1]Basic_information_step3_GasPred!U65</f>
        <v>upvc</v>
      </c>
      <c r="I66" s="15">
        <f t="shared" ca="1" si="8"/>
        <v>254.51737444608565</v>
      </c>
      <c r="J66" s="27" cm="1">
        <f t="array" aca="1" ref="J6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66" s="15">
        <f t="shared" ca="1" si="0"/>
        <v>1728.4557695716394</v>
      </c>
      <c r="L66" s="27" cm="1">
        <f t="array" aca="1" ref="L6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66" s="15">
        <f t="shared" ca="1" si="1"/>
        <v>11805.713441654356</v>
      </c>
      <c r="N66" s="27" cm="1">
        <f t="array" aca="1" ref="N6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66" s="15">
        <f t="shared" ca="1" si="2"/>
        <v>50516.555982274745</v>
      </c>
      <c r="P66" s="27" cm="1">
        <f t="array" aca="1" ref="P6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66" s="15">
        <f t="shared" ca="1" si="3"/>
        <v>23611.426883308712</v>
      </c>
      <c r="R66" s="27" cm="1">
        <f t="array" aca="1" ref="R6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66" s="15">
        <f t="shared" ca="1" si="4"/>
        <v>1236.5245882422448</v>
      </c>
      <c r="T66" s="27" cm="1">
        <f t="array" aca="1" ref="T6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66" s="15">
        <f t="shared" ca="1" si="6"/>
        <v>3378.3749999999991</v>
      </c>
      <c r="V66" s="27" cm="1">
        <f t="array" aca="1" ref="V6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66" s="15">
        <f t="shared" ca="1" si="5"/>
        <v>2815.402067946824</v>
      </c>
      <c r="X66" s="27" cm="1">
        <f t="array" aca="1" ref="X6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66" s="15" cm="1">
        <f t="array" aca="1" ref="Y6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66" s="15" cm="1">
        <f t="array" aca="1" ref="Z6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6" s="15" cm="1">
        <f t="array" aca="1" ref="AA6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6" s="15" cm="1">
        <f t="array" aca="1" ref="AB6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6" s="15" cm="1">
        <f t="array" aca="1" ref="AC6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6" s="15">
        <f t="shared" ca="1" si="7"/>
        <v>79.751100000000008</v>
      </c>
    </row>
    <row r="67" spans="1:30" x14ac:dyDescent="0.2">
      <c r="A67" s="15">
        <f>[1]Basic_information_step3_GasPred!A66</f>
        <v>537</v>
      </c>
      <c r="B67" s="15">
        <f>[1]Basic_information_step3_GasPred!B66</f>
        <v>88</v>
      </c>
      <c r="C67" s="15" t="str">
        <f>[1]Basic_information_step3_GasPred!P66</f>
        <v>House</v>
      </c>
      <c r="D67" s="15">
        <f>[1]Basic_information_step3_GasPred!Q66</f>
        <v>1929</v>
      </c>
      <c r="E67" s="15" t="str">
        <f>[1]Basic_information_step3_GasPred!Z66</f>
        <v>glazing - double glazed</v>
      </c>
      <c r="F67" s="15" t="str">
        <f>[1]Basic_information_step3_GasPred!V66</f>
        <v>upvc</v>
      </c>
      <c r="G67" s="15" t="str">
        <f>[1]Basic_information_step3_GasPred!U66</f>
        <v>upvc</v>
      </c>
      <c r="I67" s="15">
        <f t="shared" ref="I67:I130" ca="1" si="9">J67*B67</f>
        <v>226.23766617429837</v>
      </c>
      <c r="J67" s="27" cm="1">
        <f t="array" aca="1" ref="J6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67" s="15">
        <f t="shared" ref="K67:K130" ca="1" si="10">L67*B67</f>
        <v>1536.4051285081239</v>
      </c>
      <c r="L67" s="27" cm="1">
        <f t="array" aca="1" ref="L6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67" s="15">
        <f t="shared" ref="M67:M130" ca="1" si="11">N67*B67</f>
        <v>10493.967503692762</v>
      </c>
      <c r="N67" s="27" cm="1">
        <f t="array" aca="1" ref="N6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67" s="15">
        <f t="shared" ref="O67:O130" ca="1" si="12">P67*B67</f>
        <v>44903.605317577545</v>
      </c>
      <c r="P67" s="27" cm="1">
        <f t="array" aca="1" ref="P6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67" s="15">
        <f t="shared" ref="Q67:Q130" ca="1" si="13">R67*B67</f>
        <v>20987.935007385524</v>
      </c>
      <c r="R67" s="27" cm="1">
        <f t="array" aca="1" ref="R6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67" s="15">
        <f t="shared" ref="S67:S130" ca="1" si="14">T67*B67</f>
        <v>1099.1329673264399</v>
      </c>
      <c r="T67" s="27" cm="1">
        <f t="array" aca="1" ref="T6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67" s="15">
        <f t="shared" ca="1" si="6"/>
        <v>3002.9999999999995</v>
      </c>
      <c r="V67" s="27" cm="1">
        <f t="array" aca="1" ref="V6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67" s="15">
        <f t="shared" ref="W67:W130" ca="1" si="15">X67*B67</f>
        <v>2502.5796159527322</v>
      </c>
      <c r="X67" s="27" cm="1">
        <f t="array" aca="1" ref="X6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67" s="15" cm="1">
        <f t="array" aca="1" ref="Y6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67" s="15" cm="1">
        <f t="array" aca="1" ref="Z6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7" s="15" cm="1">
        <f t="array" aca="1" ref="AA6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7" s="15" cm="1">
        <f t="array" aca="1" ref="AB6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7" s="15" cm="1">
        <f t="array" aca="1" ref="AC6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7" s="15">
        <f t="shared" ca="1" si="7"/>
        <v>79.751100000000008</v>
      </c>
    </row>
    <row r="68" spans="1:30" x14ac:dyDescent="0.2">
      <c r="A68" s="15">
        <f>[1]Basic_information_step3_GasPred!A67</f>
        <v>538</v>
      </c>
      <c r="B68" s="15">
        <f>[1]Basic_information_step3_GasPred!B67</f>
        <v>99</v>
      </c>
      <c r="C68" s="15" t="str">
        <f>[1]Basic_information_step3_GasPred!P67</f>
        <v>House</v>
      </c>
      <c r="D68" s="15">
        <f>[1]Basic_information_step3_GasPred!Q67</f>
        <v>1929</v>
      </c>
      <c r="E68" s="15" t="str">
        <f>[1]Basic_information_step3_GasPred!Z67</f>
        <v>glazing - double glazed</v>
      </c>
      <c r="F68" s="15" t="str">
        <f>[1]Basic_information_step3_GasPred!V67</f>
        <v>upvc</v>
      </c>
      <c r="G68" s="15" t="str">
        <f>[1]Basic_information_step3_GasPred!U67</f>
        <v>upvc</v>
      </c>
      <c r="I68" s="15">
        <f t="shared" ca="1" si="9"/>
        <v>254.51737444608565</v>
      </c>
      <c r="J68" s="27" cm="1">
        <f t="array" aca="1" ref="J6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68" s="15">
        <f t="shared" ca="1" si="10"/>
        <v>1728.4557695716394</v>
      </c>
      <c r="L68" s="27" cm="1">
        <f t="array" aca="1" ref="L6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68" s="15">
        <f t="shared" ca="1" si="11"/>
        <v>11805.713441654356</v>
      </c>
      <c r="N68" s="27" cm="1">
        <f t="array" aca="1" ref="N6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68" s="15">
        <f t="shared" ca="1" si="12"/>
        <v>50516.555982274745</v>
      </c>
      <c r="P68" s="27" cm="1">
        <f t="array" aca="1" ref="P6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68" s="15">
        <f t="shared" ca="1" si="13"/>
        <v>23611.426883308712</v>
      </c>
      <c r="R68" s="27" cm="1">
        <f t="array" aca="1" ref="R6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68" s="15">
        <f t="shared" ca="1" si="14"/>
        <v>1236.5245882422448</v>
      </c>
      <c r="T68" s="27" cm="1">
        <f t="array" aca="1" ref="T6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68" s="15">
        <f t="shared" ref="U68:U131" ca="1" si="16">V68*B68+AA68+AC68</f>
        <v>3378.3749999999991</v>
      </c>
      <c r="V68" s="27" cm="1">
        <f t="array" aca="1" ref="V6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68" s="15">
        <f t="shared" ca="1" si="15"/>
        <v>2815.402067946824</v>
      </c>
      <c r="X68" s="27" cm="1">
        <f t="array" aca="1" ref="X6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68" s="15" cm="1">
        <f t="array" aca="1" ref="Y6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68" s="15" cm="1">
        <f t="array" aca="1" ref="Z6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8" s="15" cm="1">
        <f t="array" aca="1" ref="AA6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8" s="15" cm="1">
        <f t="array" aca="1" ref="AB6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8" s="15" cm="1">
        <f t="array" aca="1" ref="AC6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8" s="15">
        <f t="shared" ref="AD68:AD131" ca="1" si="17">Z68+AB68</f>
        <v>79.751100000000008</v>
      </c>
    </row>
    <row r="69" spans="1:30" x14ac:dyDescent="0.2">
      <c r="A69" s="15">
        <f>[1]Basic_information_step3_GasPred!A68</f>
        <v>540</v>
      </c>
      <c r="B69" s="15">
        <f>[1]Basic_information_step3_GasPred!B68</f>
        <v>90</v>
      </c>
      <c r="C69" s="15" t="str">
        <f>[1]Basic_information_step3_GasPred!P68</f>
        <v>House</v>
      </c>
      <c r="D69" s="15">
        <f>[1]Basic_information_step3_GasPred!Q68</f>
        <v>1929</v>
      </c>
      <c r="E69" s="15" t="str">
        <f>[1]Basic_information_step3_GasPred!Z68</f>
        <v>glazing - double glazed</v>
      </c>
      <c r="F69" s="15" t="str">
        <f>[1]Basic_information_step3_GasPred!V68</f>
        <v>upvc</v>
      </c>
      <c r="G69" s="15" t="str">
        <f>[1]Basic_information_step3_GasPred!U68</f>
        <v>upvc</v>
      </c>
      <c r="I69" s="15">
        <f t="shared" ca="1" si="9"/>
        <v>231.37943131462333</v>
      </c>
      <c r="J69" s="27" cm="1">
        <f t="array" aca="1" ref="J6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69" s="15">
        <f t="shared" ca="1" si="10"/>
        <v>1571.3234268833085</v>
      </c>
      <c r="L69" s="27" cm="1">
        <f t="array" aca="1" ref="L6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69" s="15">
        <f t="shared" ca="1" si="11"/>
        <v>10732.466765140323</v>
      </c>
      <c r="N69" s="27" cm="1">
        <f t="array" aca="1" ref="N6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69" s="15">
        <f t="shared" ca="1" si="12"/>
        <v>45924.141802067948</v>
      </c>
      <c r="P69" s="27" cm="1">
        <f t="array" aca="1" ref="P6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69" s="15">
        <f t="shared" ca="1" si="13"/>
        <v>21464.933530280647</v>
      </c>
      <c r="R69" s="27" cm="1">
        <f t="array" aca="1" ref="R6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69" s="15">
        <f t="shared" ca="1" si="14"/>
        <v>1124.1132620384044</v>
      </c>
      <c r="T69" s="27" cm="1">
        <f t="array" aca="1" ref="T6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69" s="15">
        <f t="shared" ca="1" si="16"/>
        <v>3071.2499999999995</v>
      </c>
      <c r="V69" s="27" cm="1">
        <f t="array" aca="1" ref="V6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69" s="15">
        <f t="shared" ca="1" si="15"/>
        <v>2559.4564254062034</v>
      </c>
      <c r="X69" s="27" cm="1">
        <f t="array" aca="1" ref="X6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69" s="15" cm="1">
        <f t="array" aca="1" ref="Y6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69" s="15" cm="1">
        <f t="array" aca="1" ref="Z6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69" s="15" cm="1">
        <f t="array" aca="1" ref="AA6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69" s="15" cm="1">
        <f t="array" aca="1" ref="AB6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69" s="15" cm="1">
        <f t="array" aca="1" ref="AC6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69" s="15">
        <f t="shared" ca="1" si="17"/>
        <v>79.751100000000008</v>
      </c>
    </row>
    <row r="70" spans="1:30" x14ac:dyDescent="0.2">
      <c r="A70" s="15">
        <f>[1]Basic_information_step3_GasPred!A69</f>
        <v>543</v>
      </c>
      <c r="B70" s="15">
        <f>[1]Basic_information_step3_GasPred!B69</f>
        <v>99</v>
      </c>
      <c r="C70" s="15" t="str">
        <f>[1]Basic_information_step3_GasPred!P69</f>
        <v>House</v>
      </c>
      <c r="D70" s="15">
        <f>[1]Basic_information_step3_GasPred!Q69</f>
        <v>1929</v>
      </c>
      <c r="E70" s="15" t="str">
        <f>[1]Basic_information_step3_GasPred!Z69</f>
        <v>glazing - double glazed</v>
      </c>
      <c r="F70" s="15" t="str">
        <f>[1]Basic_information_step3_GasPred!V69</f>
        <v>upvc</v>
      </c>
      <c r="G70" s="15" t="str">
        <f>[1]Basic_information_step3_GasPred!U69</f>
        <v>upvc</v>
      </c>
      <c r="I70" s="15">
        <f t="shared" ca="1" si="9"/>
        <v>254.51737444608565</v>
      </c>
      <c r="J70" s="27" cm="1">
        <f t="array" aca="1" ref="J7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70" s="15">
        <f t="shared" ca="1" si="10"/>
        <v>1728.4557695716394</v>
      </c>
      <c r="L70" s="27" cm="1">
        <f t="array" aca="1" ref="L7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70" s="15">
        <f t="shared" ca="1" si="11"/>
        <v>11805.713441654356</v>
      </c>
      <c r="N70" s="27" cm="1">
        <f t="array" aca="1" ref="N7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70" s="15">
        <f t="shared" ca="1" si="12"/>
        <v>50516.555982274745</v>
      </c>
      <c r="P70" s="27" cm="1">
        <f t="array" aca="1" ref="P7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70" s="15">
        <f t="shared" ca="1" si="13"/>
        <v>23611.426883308712</v>
      </c>
      <c r="R70" s="27" cm="1">
        <f t="array" aca="1" ref="R7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70" s="15">
        <f t="shared" ca="1" si="14"/>
        <v>1236.5245882422448</v>
      </c>
      <c r="T70" s="27" cm="1">
        <f t="array" aca="1" ref="T7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70" s="15">
        <f t="shared" ca="1" si="16"/>
        <v>3378.3749999999991</v>
      </c>
      <c r="V70" s="27" cm="1">
        <f t="array" aca="1" ref="V7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0" s="15">
        <f t="shared" ca="1" si="15"/>
        <v>2815.402067946824</v>
      </c>
      <c r="X70" s="27" cm="1">
        <f t="array" aca="1" ref="X7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70" s="15" cm="1">
        <f t="array" aca="1" ref="Y7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70" s="15" cm="1">
        <f t="array" aca="1" ref="Z7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0" s="15" cm="1">
        <f t="array" aca="1" ref="AA7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0" s="15" cm="1">
        <f t="array" aca="1" ref="AB7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0" s="15" cm="1">
        <f t="array" aca="1" ref="AC7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0" s="15">
        <f t="shared" ca="1" si="17"/>
        <v>79.751100000000008</v>
      </c>
    </row>
    <row r="71" spans="1:30" x14ac:dyDescent="0.2">
      <c r="A71" s="15">
        <f>[1]Basic_information_step3_GasPred!A70</f>
        <v>544</v>
      </c>
      <c r="B71" s="15">
        <f>[1]Basic_information_step3_GasPred!B70</f>
        <v>79</v>
      </c>
      <c r="C71" s="15" t="str">
        <f>[1]Basic_information_step3_GasPred!P70</f>
        <v>House</v>
      </c>
      <c r="D71" s="15">
        <f>[1]Basic_information_step3_GasPred!Q70</f>
        <v>1929</v>
      </c>
      <c r="E71" s="15" t="str">
        <f>[1]Basic_information_step3_GasPred!Z70</f>
        <v>glazing - single glazed</v>
      </c>
      <c r="F71" s="15" t="str">
        <f>[1]Basic_information_step3_GasPred!V70</f>
        <v>upvc</v>
      </c>
      <c r="G71" s="15" t="str">
        <f>[1]Basic_information_step3_GasPred!U70</f>
        <v>upvc</v>
      </c>
      <c r="I71" s="15">
        <f t="shared" ca="1" si="9"/>
        <v>203.09972304283602</v>
      </c>
      <c r="J71" s="27" cm="1">
        <f t="array" aca="1" ref="J7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71" s="15">
        <f t="shared" ca="1" si="10"/>
        <v>1379.2727858197929</v>
      </c>
      <c r="L71" s="27" cm="1">
        <f t="array" aca="1" ref="L7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71" s="15">
        <f t="shared" ca="1" si="11"/>
        <v>9420.7208271787295</v>
      </c>
      <c r="N71" s="27" cm="1">
        <f t="array" aca="1" ref="N7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71" s="15">
        <f t="shared" ca="1" si="12"/>
        <v>40311.191137370755</v>
      </c>
      <c r="P71" s="27" cm="1">
        <f t="array" aca="1" ref="P7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71" s="15">
        <f t="shared" ca="1" si="13"/>
        <v>18841.441654357459</v>
      </c>
      <c r="R71" s="27" cm="1">
        <f t="array" aca="1" ref="R7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71" s="15">
        <f t="shared" ca="1" si="14"/>
        <v>986.72164112259941</v>
      </c>
      <c r="T71" s="27" cm="1">
        <f t="array" aca="1" ref="T7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71" s="15">
        <f t="shared" ca="1" si="16"/>
        <v>2695.8749999999995</v>
      </c>
      <c r="V71" s="27" cm="1">
        <f t="array" aca="1" ref="V7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1" s="15">
        <f t="shared" ca="1" si="15"/>
        <v>2246.633973412112</v>
      </c>
      <c r="X71" s="27" cm="1">
        <f t="array" aca="1" ref="X7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71" s="15" cm="1">
        <f t="array" aca="1" ref="Y7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71" s="15" cm="1">
        <f t="array" aca="1" ref="Z7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1" s="15" cm="1">
        <f t="array" aca="1" ref="AA7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1" s="15" cm="1">
        <f t="array" aca="1" ref="AB7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1" s="15" cm="1">
        <f t="array" aca="1" ref="AC7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1" s="15">
        <f t="shared" ca="1" si="17"/>
        <v>79.751100000000008</v>
      </c>
    </row>
    <row r="72" spans="1:30" x14ac:dyDescent="0.2">
      <c r="A72" s="15">
        <f>[1]Basic_information_step3_GasPred!A71</f>
        <v>545</v>
      </c>
      <c r="B72" s="15">
        <f>[1]Basic_information_step3_GasPred!B71</f>
        <v>72</v>
      </c>
      <c r="C72" s="15" t="str">
        <f>[1]Basic_information_step3_GasPred!P71</f>
        <v>House</v>
      </c>
      <c r="D72" s="15">
        <f>[1]Basic_information_step3_GasPred!Q71</f>
        <v>1929</v>
      </c>
      <c r="E72" s="15" t="str">
        <f>[1]Basic_information_step3_GasPred!Z71</f>
        <v>glazing - single glazed</v>
      </c>
      <c r="F72" s="15" t="str">
        <f>[1]Basic_information_step3_GasPred!V71</f>
        <v>upvc</v>
      </c>
      <c r="G72" s="15" t="str">
        <f>[1]Basic_information_step3_GasPred!U71</f>
        <v>upvc</v>
      </c>
      <c r="I72" s="15">
        <f t="shared" ca="1" si="9"/>
        <v>185.10354505169866</v>
      </c>
      <c r="J72" s="27" cm="1">
        <f t="array" aca="1" ref="J7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72" s="15">
        <f t="shared" ca="1" si="10"/>
        <v>1257.0587415066468</v>
      </c>
      <c r="L72" s="27" cm="1">
        <f t="array" aca="1" ref="L7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72" s="15">
        <f t="shared" ca="1" si="11"/>
        <v>8585.9734121122601</v>
      </c>
      <c r="N72" s="27" cm="1">
        <f t="array" aca="1" ref="N7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72" s="15">
        <f t="shared" ca="1" si="12"/>
        <v>36739.313441654362</v>
      </c>
      <c r="P72" s="27" cm="1">
        <f t="array" aca="1" ref="P7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72" s="15">
        <f t="shared" ca="1" si="13"/>
        <v>17171.94682422452</v>
      </c>
      <c r="R72" s="27" cm="1">
        <f t="array" aca="1" ref="R7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72" s="15">
        <f t="shared" ca="1" si="14"/>
        <v>899.29060963072357</v>
      </c>
      <c r="T72" s="27" cm="1">
        <f t="array" aca="1" ref="T7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72" s="15">
        <f t="shared" ca="1" si="16"/>
        <v>2456.9999999999995</v>
      </c>
      <c r="V72" s="27" cm="1">
        <f t="array" aca="1" ref="V7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2" s="15">
        <f t="shared" ca="1" si="15"/>
        <v>2047.5651403249628</v>
      </c>
      <c r="X72" s="27" cm="1">
        <f t="array" aca="1" ref="X7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72" s="15" cm="1">
        <f t="array" aca="1" ref="Y7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72" s="15" cm="1">
        <f t="array" aca="1" ref="Z7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2" s="15" cm="1">
        <f t="array" aca="1" ref="AA7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2" s="15" cm="1">
        <f t="array" aca="1" ref="AB7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2" s="15" cm="1">
        <f t="array" aca="1" ref="AC7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2" s="15">
        <f t="shared" ca="1" si="17"/>
        <v>79.751100000000008</v>
      </c>
    </row>
    <row r="73" spans="1:30" x14ac:dyDescent="0.2">
      <c r="A73" s="15">
        <f>[1]Basic_information_step3_GasPred!A72</f>
        <v>548</v>
      </c>
      <c r="B73" s="15">
        <f>[1]Basic_information_step3_GasPred!B72</f>
        <v>67</v>
      </c>
      <c r="C73" s="15" t="str">
        <f>[1]Basic_information_step3_GasPred!P72</f>
        <v>House</v>
      </c>
      <c r="D73" s="15">
        <f>[1]Basic_information_step3_GasPred!Q72</f>
        <v>1929</v>
      </c>
      <c r="E73" s="15" t="str">
        <f>[1]Basic_information_step3_GasPred!Z72</f>
        <v>glazing - double glazed</v>
      </c>
      <c r="F73" s="15" t="str">
        <f>[1]Basic_information_step3_GasPred!V72</f>
        <v>upvc</v>
      </c>
      <c r="G73" s="15" t="str">
        <f>[1]Basic_information_step3_GasPred!U72</f>
        <v>upvc</v>
      </c>
      <c r="I73" s="15">
        <f t="shared" ca="1" si="9"/>
        <v>172.24913220088624</v>
      </c>
      <c r="J73" s="27" cm="1">
        <f t="array" aca="1" ref="J7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73" s="15">
        <f t="shared" ca="1" si="10"/>
        <v>1169.7629955686853</v>
      </c>
      <c r="L73" s="27" cm="1">
        <f t="array" aca="1" ref="L7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73" s="15">
        <f t="shared" ca="1" si="11"/>
        <v>7989.7252584933522</v>
      </c>
      <c r="N73" s="27" cm="1">
        <f t="array" aca="1" ref="N7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73" s="15">
        <f t="shared" ca="1" si="12"/>
        <v>34187.972230428364</v>
      </c>
      <c r="P73" s="27" cm="1">
        <f t="array" aca="1" ref="P7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73" s="15">
        <f t="shared" ca="1" si="13"/>
        <v>15979.450516986704</v>
      </c>
      <c r="R73" s="27" cm="1">
        <f t="array" aca="1" ref="R7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73" s="15">
        <f t="shared" ca="1" si="14"/>
        <v>836.83987285081218</v>
      </c>
      <c r="T73" s="27" cm="1">
        <f t="array" aca="1" ref="T7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73" s="15">
        <f t="shared" ca="1" si="16"/>
        <v>2286.3749999999995</v>
      </c>
      <c r="V73" s="27" cm="1">
        <f t="array" aca="1" ref="V7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3" s="15">
        <f t="shared" ca="1" si="15"/>
        <v>1905.3731166912848</v>
      </c>
      <c r="X73" s="27" cm="1">
        <f t="array" aca="1" ref="X7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73" s="15" cm="1">
        <f t="array" aca="1" ref="Y7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73" s="15" cm="1">
        <f t="array" aca="1" ref="Z7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3" s="15" cm="1">
        <f t="array" aca="1" ref="AA7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3" s="15" cm="1">
        <f t="array" aca="1" ref="AB7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3" s="15" cm="1">
        <f t="array" aca="1" ref="AC7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3" s="15">
        <f t="shared" ca="1" si="17"/>
        <v>79.751100000000008</v>
      </c>
    </row>
    <row r="74" spans="1:30" x14ac:dyDescent="0.2">
      <c r="A74" s="15">
        <f>[1]Basic_information_step3_GasPred!A73</f>
        <v>553</v>
      </c>
      <c r="B74" s="15">
        <f>[1]Basic_information_step3_GasPred!B73</f>
        <v>75</v>
      </c>
      <c r="C74" s="15" t="str">
        <f>[1]Basic_information_step3_GasPred!P73</f>
        <v>House</v>
      </c>
      <c r="D74" s="15">
        <f>[1]Basic_information_step3_GasPred!Q73</f>
        <v>1929</v>
      </c>
      <c r="E74" s="15" t="str">
        <f>[1]Basic_information_step3_GasPred!Z73</f>
        <v>glazing - double glazed</v>
      </c>
      <c r="F74" s="15" t="str">
        <f>[1]Basic_information_step3_GasPred!V73</f>
        <v>upvc</v>
      </c>
      <c r="G74" s="15" t="str">
        <f>[1]Basic_information_step3_GasPred!U73</f>
        <v>timber</v>
      </c>
      <c r="I74" s="15">
        <f t="shared" ca="1" si="9"/>
        <v>192.81619276218609</v>
      </c>
      <c r="J74" s="27" cm="1">
        <f t="array" aca="1" ref="J7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74" s="15">
        <f t="shared" ca="1" si="10"/>
        <v>1309.4361890694238</v>
      </c>
      <c r="L74" s="27" cm="1">
        <f t="array" aca="1" ref="L7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74" s="15">
        <f t="shared" ca="1" si="11"/>
        <v>8943.7223042836031</v>
      </c>
      <c r="N74" s="27" cm="1">
        <f t="array" aca="1" ref="N7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74" s="15">
        <f t="shared" ca="1" si="12"/>
        <v>38270.118168389956</v>
      </c>
      <c r="P74" s="27" cm="1">
        <f t="array" aca="1" ref="P7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74" s="15">
        <f t="shared" ca="1" si="13"/>
        <v>17887.444608567206</v>
      </c>
      <c r="R74" s="27" cm="1">
        <f t="array" aca="1" ref="R7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74" s="15">
        <f t="shared" ca="1" si="14"/>
        <v>936.76105169867037</v>
      </c>
      <c r="T74" s="27" cm="1">
        <f t="array" aca="1" ref="T7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74" s="15">
        <f t="shared" ca="1" si="16"/>
        <v>2586.8933999999995</v>
      </c>
      <c r="V74" s="27" cm="1">
        <f t="array" aca="1" ref="V7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4" s="15">
        <f t="shared" ca="1" si="15"/>
        <v>2132.8803545051696</v>
      </c>
      <c r="X74" s="27" cm="1">
        <f t="array" aca="1" ref="X7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74" s="15" cm="1">
        <f t="array" aca="1" ref="Y7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74" s="15" cm="1">
        <f t="array" aca="1" ref="Z7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4" s="15" cm="1">
        <f t="array" aca="1" ref="AA7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4" s="15" cm="1">
        <f t="array" aca="1" ref="AB7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74" s="15" cm="1">
        <f t="array" aca="1" ref="AC7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74" s="15">
        <f t="shared" ca="1" si="17"/>
        <v>31.593899999999998</v>
      </c>
    </row>
    <row r="75" spans="1:30" x14ac:dyDescent="0.2">
      <c r="A75" s="15">
        <f>[1]Basic_information_step3_GasPred!A74</f>
        <v>559</v>
      </c>
      <c r="B75" s="15">
        <f>[1]Basic_information_step3_GasPred!B74</f>
        <v>99</v>
      </c>
      <c r="C75" s="15" t="str">
        <f>[1]Basic_information_step3_GasPred!P74</f>
        <v>House</v>
      </c>
      <c r="D75" s="15">
        <f>[1]Basic_information_step3_GasPred!Q74</f>
        <v>1929</v>
      </c>
      <c r="E75" s="15" t="str">
        <f>[1]Basic_information_step3_GasPred!Z74</f>
        <v>glazing - double glazed</v>
      </c>
      <c r="F75" s="15" t="str">
        <f>[1]Basic_information_step3_GasPred!V74</f>
        <v>upvc</v>
      </c>
      <c r="G75" s="15" t="str">
        <f>[1]Basic_information_step3_GasPred!U74</f>
        <v>upvc</v>
      </c>
      <c r="I75" s="15">
        <f t="shared" ca="1" si="9"/>
        <v>254.51737444608565</v>
      </c>
      <c r="J75" s="27" cm="1">
        <f t="array" aca="1" ref="J7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2.5708825701624813</v>
      </c>
      <c r="K75" s="15">
        <f t="shared" ca="1" si="10"/>
        <v>1728.4557695716394</v>
      </c>
      <c r="L75" s="27" cm="1">
        <f t="array" aca="1" ref="L7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17.459149187592317</v>
      </c>
      <c r="M75" s="15">
        <f t="shared" ca="1" si="11"/>
        <v>11805.713441654356</v>
      </c>
      <c r="N75" s="27" cm="1">
        <f t="array" aca="1" ref="N7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119.24963072378138</v>
      </c>
      <c r="O75" s="15">
        <f t="shared" ca="1" si="12"/>
        <v>50516.555982274745</v>
      </c>
      <c r="P75" s="27" cm="1">
        <f t="array" aca="1" ref="P7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510.26824224519942</v>
      </c>
      <c r="Q75" s="15">
        <f t="shared" ca="1" si="13"/>
        <v>23611.426883308712</v>
      </c>
      <c r="R75" s="27" cm="1">
        <f t="array" aca="1" ref="R7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238.49926144756276</v>
      </c>
      <c r="S75" s="15">
        <f t="shared" ca="1" si="14"/>
        <v>1236.5245882422448</v>
      </c>
      <c r="T75" s="27" cm="1">
        <f t="array" aca="1" ref="T7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12.490147355982272</v>
      </c>
      <c r="U75" s="15">
        <f t="shared" ca="1" si="16"/>
        <v>3378.3749999999991</v>
      </c>
      <c r="V75" s="27" cm="1">
        <f t="array" aca="1" ref="V7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5" s="15">
        <f t="shared" ca="1" si="15"/>
        <v>2815.402067946824</v>
      </c>
      <c r="X75" s="27" cm="1">
        <f t="array" aca="1" ref="X7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28.438404726735595</v>
      </c>
      <c r="Y75" s="15" cm="1">
        <f t="array" aca="1" ref="Y7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75" s="15" cm="1">
        <f t="array" aca="1" ref="Z7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5" s="15" cm="1">
        <f t="array" aca="1" ref="AA7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5" s="15" cm="1">
        <f t="array" aca="1" ref="AB7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5" s="15" cm="1">
        <f t="array" aca="1" ref="AC7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5" s="15">
        <f t="shared" ca="1" si="17"/>
        <v>79.751100000000008</v>
      </c>
    </row>
    <row r="76" spans="1:30" x14ac:dyDescent="0.2">
      <c r="A76" s="15">
        <f>[1]Basic_information_step3_GasPred!A75</f>
        <v>570</v>
      </c>
      <c r="B76" s="15">
        <f>[1]Basic_information_step3_GasPred!B75</f>
        <v>79</v>
      </c>
      <c r="C76" s="15" t="str">
        <f>[1]Basic_information_step3_GasPred!P75</f>
        <v>Flat</v>
      </c>
      <c r="D76" s="15">
        <f>[1]Basic_information_step3_GasPred!Q75</f>
        <v>2014</v>
      </c>
      <c r="E76" s="15" t="str">
        <f>[1]Basic_information_step3_GasPred!Z75</f>
        <v>glazing - single glazed</v>
      </c>
      <c r="F76" s="15" t="str">
        <f>[1]Basic_information_step3_GasPred!V75</f>
        <v>upvc</v>
      </c>
      <c r="G76" s="15" t="str">
        <f>[1]Basic_information_step3_GasPred!U75</f>
        <v>timber</v>
      </c>
      <c r="I76" s="15">
        <f t="shared" ca="1" si="9"/>
        <v>243.90807174887894</v>
      </c>
      <c r="J76" s="27" cm="1">
        <f t="array" aca="1" ref="J7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76" s="15">
        <f t="shared" ca="1" si="10"/>
        <v>1656.4068161434977</v>
      </c>
      <c r="L76" s="27" cm="1">
        <f t="array" aca="1" ref="L7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76" s="15">
        <f t="shared" ca="1" si="11"/>
        <v>9756.3228699551564</v>
      </c>
      <c r="N76" s="27" cm="1">
        <f t="array" aca="1" ref="N7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76" s="15">
        <f t="shared" ca="1" si="12"/>
        <v>41617.058295964125</v>
      </c>
      <c r="P76" s="27" cm="1">
        <f t="array" aca="1" ref="P7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76" s="15">
        <f t="shared" ca="1" si="13"/>
        <v>19512.645739910313</v>
      </c>
      <c r="R76" s="27" cm="1">
        <f t="array" aca="1" ref="R7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76" s="15">
        <f t="shared" ca="1" si="14"/>
        <v>1184.9812950672645</v>
      </c>
      <c r="T76" s="27" cm="1">
        <f t="array" aca="1" ref="T7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76" s="15">
        <f t="shared" ca="1" si="16"/>
        <v>2709.6342</v>
      </c>
      <c r="V76" s="27" cm="1">
        <f t="array" aca="1" ref="V7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76" s="15">
        <f t="shared" ca="1" si="15"/>
        <v>2698.0448430493266</v>
      </c>
      <c r="X76" s="27" cm="1">
        <f t="array" aca="1" ref="X7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76" s="15" cm="1">
        <f t="array" aca="1" ref="Y7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76" s="15" cm="1">
        <f t="array" aca="1" ref="Z7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76" s="15" cm="1">
        <f t="array" aca="1" ref="AA7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6" s="15" cm="1">
        <f t="array" aca="1" ref="AB7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76" s="15" cm="1">
        <f t="array" aca="1" ref="AC7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76" s="15">
        <f t="shared" ca="1" si="17"/>
        <v>16.204499999999999</v>
      </c>
    </row>
    <row r="77" spans="1:30" x14ac:dyDescent="0.2">
      <c r="A77" s="15">
        <f>[1]Basic_information_step3_GasPred!A76</f>
        <v>574</v>
      </c>
      <c r="B77" s="15">
        <f>[1]Basic_information_step3_GasPred!B76</f>
        <v>101</v>
      </c>
      <c r="C77" s="15" t="str">
        <f>[1]Basic_information_step3_GasPred!P76</f>
        <v>House</v>
      </c>
      <c r="D77" s="15">
        <f>[1]Basic_information_step3_GasPred!Q76</f>
        <v>2012</v>
      </c>
      <c r="E77" s="15" t="str">
        <f>[1]Basic_information_step3_GasPred!Z76</f>
        <v>glazing - single glazed</v>
      </c>
      <c r="F77" s="15" t="str">
        <f>[1]Basic_information_step3_GasPred!V76</f>
        <v>upvc</v>
      </c>
      <c r="G77" s="15" t="str">
        <f>[1]Basic_information_step3_GasPred!U76</f>
        <v>upvc</v>
      </c>
      <c r="I77" s="15">
        <f t="shared" ca="1" si="9"/>
        <v>242.94253378378377</v>
      </c>
      <c r="J77" s="27" cm="1">
        <f t="array" aca="1" ref="J7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77" s="15">
        <f t="shared" ca="1" si="10"/>
        <v>1649.8497405405406</v>
      </c>
      <c r="L77" s="27" cm="1">
        <f t="array" aca="1" ref="L7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77" s="15">
        <f t="shared" ca="1" si="11"/>
        <v>11284.566216216217</v>
      </c>
      <c r="N77" s="27" cm="1">
        <f t="array" aca="1" ref="N7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77" s="15">
        <f t="shared" ca="1" si="12"/>
        <v>51002.161081081074</v>
      </c>
      <c r="P77" s="27" cm="1">
        <f t="array" aca="1" ref="P7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77" s="15">
        <f t="shared" ca="1" si="13"/>
        <v>22569.132432432434</v>
      </c>
      <c r="R77" s="27" cm="1">
        <f t="array" aca="1" ref="R7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77" s="15">
        <f t="shared" ca="1" si="14"/>
        <v>1180.2904112432434</v>
      </c>
      <c r="T77" s="27" cm="1">
        <f t="array" aca="1" ref="T7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77" s="15">
        <f t="shared" ca="1" si="16"/>
        <v>3446.625</v>
      </c>
      <c r="V77" s="27" cm="1">
        <f t="array" aca="1" ref="V7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77" s="15">
        <f t="shared" ca="1" si="15"/>
        <v>2687.3643243243241</v>
      </c>
      <c r="X77" s="27" cm="1">
        <f t="array" aca="1" ref="X7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77" s="15" cm="1">
        <f t="array" aca="1" ref="Y7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77" s="15" cm="1">
        <f t="array" aca="1" ref="Z7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7" s="15" cm="1">
        <f t="array" aca="1" ref="AA7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7" s="15" cm="1">
        <f t="array" aca="1" ref="AB7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7" s="15" cm="1">
        <f t="array" aca="1" ref="AC7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7" s="15">
        <f t="shared" ca="1" si="17"/>
        <v>79.751100000000008</v>
      </c>
    </row>
    <row r="78" spans="1:30" x14ac:dyDescent="0.2">
      <c r="A78" s="15">
        <f>[1]Basic_information_step3_GasPred!A77</f>
        <v>610</v>
      </c>
      <c r="B78" s="15">
        <f>[1]Basic_information_step3_GasPred!B77</f>
        <v>74</v>
      </c>
      <c r="C78" s="15" t="str">
        <f>[1]Basic_information_step3_GasPred!P77</f>
        <v>Bungalow</v>
      </c>
      <c r="D78" s="15">
        <f>[1]Basic_information_step3_GasPred!Q77</f>
        <v>1952</v>
      </c>
      <c r="E78" s="15" t="str">
        <f>[1]Basic_information_step3_GasPred!Z77</f>
        <v>glazing - single glazed</v>
      </c>
      <c r="F78" s="15" t="str">
        <f>[1]Basic_information_step3_GasPred!V77</f>
        <v>upvc</v>
      </c>
      <c r="G78" s="15" t="str">
        <f>[1]Basic_information_step3_GasPred!U77</f>
        <v>upvc</v>
      </c>
      <c r="I78" s="15">
        <f t="shared" ca="1" si="9"/>
        <v>355.77290322580643</v>
      </c>
      <c r="J78" s="27" cm="1">
        <f t="array" aca="1" ref="J7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78" s="15">
        <f t="shared" ca="1" si="10"/>
        <v>2416.0933161290322</v>
      </c>
      <c r="L78" s="27" cm="1">
        <f t="array" aca="1" ref="L7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78" s="15">
        <f t="shared" ca="1" si="11"/>
        <v>11156.335483870969</v>
      </c>
      <c r="N78" s="27" cm="1">
        <f t="array" aca="1" ref="N7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78" s="15">
        <f t="shared" ca="1" si="12"/>
        <v>43056.732903225799</v>
      </c>
      <c r="P78" s="27" cm="1">
        <f t="array" aca="1" ref="P7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78" s="15">
        <f t="shared" ca="1" si="13"/>
        <v>22312.670967741939</v>
      </c>
      <c r="R78" s="27" cm="1">
        <f t="array" aca="1" ref="R7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78" s="15">
        <f t="shared" ca="1" si="14"/>
        <v>1728.4554487741932</v>
      </c>
      <c r="T78" s="27" cm="1">
        <f t="array" aca="1" ref="T7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78" s="15">
        <f t="shared" ca="1" si="16"/>
        <v>2525.2499999999995</v>
      </c>
      <c r="V78" s="27" cm="1">
        <f t="array" aca="1" ref="V7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8" s="15">
        <f t="shared" ca="1" si="15"/>
        <v>3935.4632258064516</v>
      </c>
      <c r="X78" s="27" cm="1">
        <f t="array" aca="1" ref="X7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78" s="15" cm="1">
        <f t="array" aca="1" ref="Y7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78" s="15" cm="1">
        <f t="array" aca="1" ref="Z7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8" s="15" cm="1">
        <f t="array" aca="1" ref="AA7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8" s="15" cm="1">
        <f t="array" aca="1" ref="AB7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8" s="15" cm="1">
        <f t="array" aca="1" ref="AC7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8" s="15">
        <f t="shared" ca="1" si="17"/>
        <v>79.751100000000008</v>
      </c>
    </row>
    <row r="79" spans="1:30" x14ac:dyDescent="0.2">
      <c r="A79" s="15">
        <f>[1]Basic_information_step3_GasPred!A78</f>
        <v>616</v>
      </c>
      <c r="B79" s="15">
        <f>[1]Basic_information_step3_GasPred!B78</f>
        <v>62</v>
      </c>
      <c r="C79" s="15" t="str">
        <f>[1]Basic_information_step3_GasPred!P78</f>
        <v>Bungalow</v>
      </c>
      <c r="D79" s="15">
        <f>[1]Basic_information_step3_GasPred!Q78</f>
        <v>1953</v>
      </c>
      <c r="E79" s="15" t="str">
        <f>[1]Basic_information_step3_GasPred!Z78</f>
        <v>glazing - double glazed</v>
      </c>
      <c r="F79" s="15" t="str">
        <f>[1]Basic_information_step3_GasPred!V78</f>
        <v>upvc</v>
      </c>
      <c r="G79" s="15" t="str">
        <f>[1]Basic_information_step3_GasPred!U78</f>
        <v>upvc</v>
      </c>
      <c r="I79" s="15">
        <f t="shared" ca="1" si="9"/>
        <v>298.08</v>
      </c>
      <c r="J79" s="27" cm="1">
        <f t="array" aca="1" ref="J7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79" s="15">
        <f t="shared" ca="1" si="10"/>
        <v>2024.2943999999998</v>
      </c>
      <c r="L79" s="27" cm="1">
        <f t="array" aca="1" ref="L7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79" s="15">
        <f t="shared" ca="1" si="11"/>
        <v>9347.2000000000007</v>
      </c>
      <c r="N79" s="27" cm="1">
        <f t="array" aca="1" ref="N7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79" s="15">
        <f t="shared" ca="1" si="12"/>
        <v>36074.559999999998</v>
      </c>
      <c r="P79" s="27" cm="1">
        <f t="array" aca="1" ref="P7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79" s="15">
        <f t="shared" ca="1" si="13"/>
        <v>18694.400000000001</v>
      </c>
      <c r="R79" s="27" cm="1">
        <f t="array" aca="1" ref="R7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79" s="15">
        <f t="shared" ca="1" si="14"/>
        <v>1448.1653759999997</v>
      </c>
      <c r="T79" s="27" cm="1">
        <f t="array" aca="1" ref="T7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79" s="15">
        <f t="shared" ca="1" si="16"/>
        <v>2115.7499999999995</v>
      </c>
      <c r="V79" s="27" cm="1">
        <f t="array" aca="1" ref="V7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79" s="15">
        <f t="shared" ca="1" si="15"/>
        <v>3297.2799999999997</v>
      </c>
      <c r="X79" s="27" cm="1">
        <f t="array" aca="1" ref="X7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79" s="15" cm="1">
        <f t="array" aca="1" ref="Y7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79" s="15" cm="1">
        <f t="array" aca="1" ref="Z7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79" s="15" cm="1">
        <f t="array" aca="1" ref="AA7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79" s="15" cm="1">
        <f t="array" aca="1" ref="AB7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79" s="15" cm="1">
        <f t="array" aca="1" ref="AC7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79" s="15">
        <f t="shared" ca="1" si="17"/>
        <v>79.751100000000008</v>
      </c>
    </row>
    <row r="80" spans="1:30" x14ac:dyDescent="0.2">
      <c r="A80" s="15">
        <f>[1]Basic_information_step3_GasPred!A79</f>
        <v>617</v>
      </c>
      <c r="B80" s="15">
        <f>[1]Basic_information_step3_GasPred!B79</f>
        <v>85</v>
      </c>
      <c r="C80" s="15" t="str">
        <f>[1]Basic_information_step3_GasPred!P79</f>
        <v>Bungalow</v>
      </c>
      <c r="D80" s="15">
        <f>[1]Basic_information_step3_GasPred!Q79</f>
        <v>1953</v>
      </c>
      <c r="E80" s="15" t="str">
        <f>[1]Basic_information_step3_GasPred!Z79</f>
        <v>glazing - double glazed</v>
      </c>
      <c r="F80" s="15" t="str">
        <f>[1]Basic_information_step3_GasPred!V79</f>
        <v>upvc</v>
      </c>
      <c r="G80" s="15" t="str">
        <f>[1]Basic_information_step3_GasPred!U79</f>
        <v>upvc</v>
      </c>
      <c r="I80" s="15">
        <f t="shared" ca="1" si="9"/>
        <v>408.658064516129</v>
      </c>
      <c r="J80" s="27" cm="1">
        <f t="array" aca="1" ref="J8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80" s="15">
        <f t="shared" ca="1" si="10"/>
        <v>2775.2423225806451</v>
      </c>
      <c r="L80" s="27" cm="1">
        <f t="array" aca="1" ref="L8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80" s="15">
        <f t="shared" ca="1" si="11"/>
        <v>12814.709677419356</v>
      </c>
      <c r="N80" s="27" cm="1">
        <f t="array" aca="1" ref="N8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80" s="15">
        <f t="shared" ca="1" si="12"/>
        <v>49457.058064516124</v>
      </c>
      <c r="P80" s="27" cm="1">
        <f t="array" aca="1" ref="P8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80" s="15">
        <f t="shared" ca="1" si="13"/>
        <v>25629.419354838712</v>
      </c>
      <c r="R80" s="27" cm="1">
        <f t="array" aca="1" ref="R8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80" s="15">
        <f t="shared" ca="1" si="14"/>
        <v>1985.3880154838705</v>
      </c>
      <c r="T80" s="27" cm="1">
        <f t="array" aca="1" ref="T8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80" s="15">
        <f t="shared" ca="1" si="16"/>
        <v>2900.6249999999995</v>
      </c>
      <c r="V80" s="27" cm="1">
        <f t="array" aca="1" ref="V8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80" s="15">
        <f t="shared" ca="1" si="15"/>
        <v>4520.4645161290318</v>
      </c>
      <c r="X80" s="27" cm="1">
        <f t="array" aca="1" ref="X8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80" s="15" cm="1">
        <f t="array" aca="1" ref="Y8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80" s="15" cm="1">
        <f t="array" aca="1" ref="Z8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80" s="15" cm="1">
        <f t="array" aca="1" ref="AA8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0" s="15" cm="1">
        <f t="array" aca="1" ref="AB8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80" s="15" cm="1">
        <f t="array" aca="1" ref="AC8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0" s="15">
        <f t="shared" ca="1" si="17"/>
        <v>79.751100000000008</v>
      </c>
    </row>
    <row r="81" spans="1:30" x14ac:dyDescent="0.2">
      <c r="A81" s="15">
        <f>[1]Basic_information_step3_GasPred!A80</f>
        <v>621</v>
      </c>
      <c r="B81" s="15">
        <f>[1]Basic_information_step3_GasPred!B80</f>
        <v>61</v>
      </c>
      <c r="C81" s="15" t="str">
        <f>[1]Basic_information_step3_GasPred!P80</f>
        <v>Bungalow</v>
      </c>
      <c r="D81" s="15">
        <f>[1]Basic_information_step3_GasPred!Q80</f>
        <v>1953</v>
      </c>
      <c r="E81" s="15" t="str">
        <f>[1]Basic_information_step3_GasPred!Z80</f>
        <v>glazing - single glazed</v>
      </c>
      <c r="F81" s="15" t="str">
        <f>[1]Basic_information_step3_GasPred!V80</f>
        <v>upvc</v>
      </c>
      <c r="G81" s="15" t="str">
        <f>[1]Basic_information_step3_GasPred!U80</f>
        <v>upvc</v>
      </c>
      <c r="I81" s="15">
        <f t="shared" ca="1" si="9"/>
        <v>293.27225806451611</v>
      </c>
      <c r="J81" s="27" cm="1">
        <f t="array" aca="1" ref="J8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81" s="15">
        <f t="shared" ca="1" si="10"/>
        <v>1991.6444903225804</v>
      </c>
      <c r="L81" s="27" cm="1">
        <f t="array" aca="1" ref="L8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81" s="15">
        <f t="shared" ca="1" si="11"/>
        <v>9196.4387096774208</v>
      </c>
      <c r="N81" s="27" cm="1">
        <f t="array" aca="1" ref="N8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81" s="15">
        <f t="shared" ca="1" si="12"/>
        <v>35492.712258064508</v>
      </c>
      <c r="P81" s="27" cm="1">
        <f t="array" aca="1" ref="P8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81" s="15">
        <f t="shared" ca="1" si="13"/>
        <v>18392.877419354842</v>
      </c>
      <c r="R81" s="27" cm="1">
        <f t="array" aca="1" ref="R8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81" s="15">
        <f t="shared" ca="1" si="14"/>
        <v>1424.8078699354835</v>
      </c>
      <c r="T81" s="27" cm="1">
        <f t="array" aca="1" ref="T8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81" s="15">
        <f t="shared" ca="1" si="16"/>
        <v>2081.6249999999995</v>
      </c>
      <c r="V81" s="27" cm="1">
        <f t="array" aca="1" ref="V8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81" s="15">
        <f t="shared" ca="1" si="15"/>
        <v>3244.0980645161289</v>
      </c>
      <c r="X81" s="27" cm="1">
        <f t="array" aca="1" ref="X8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81" s="15" cm="1">
        <f t="array" aca="1" ref="Y8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81" s="15" cm="1">
        <f t="array" aca="1" ref="Z8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81" s="15" cm="1">
        <f t="array" aca="1" ref="AA8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1" s="15" cm="1">
        <f t="array" aca="1" ref="AB8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81" s="15" cm="1">
        <f t="array" aca="1" ref="AC8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1" s="15">
        <f t="shared" ca="1" si="17"/>
        <v>79.751100000000008</v>
      </c>
    </row>
    <row r="82" spans="1:30" x14ac:dyDescent="0.2">
      <c r="A82" s="15">
        <f>[1]Basic_information_step3_GasPred!A81</f>
        <v>626</v>
      </c>
      <c r="B82" s="15">
        <f>[1]Basic_information_step3_GasPred!B81</f>
        <v>59</v>
      </c>
      <c r="C82" s="15" t="str">
        <f>[1]Basic_information_step3_GasPred!P81</f>
        <v>Bungalow</v>
      </c>
      <c r="D82" s="15">
        <f>[1]Basic_information_step3_GasPred!Q81</f>
        <v>1953</v>
      </c>
      <c r="E82" s="15" t="str">
        <f>[1]Basic_information_step3_GasPred!Z81</f>
        <v>glazing - double glazed</v>
      </c>
      <c r="F82" s="15" t="str">
        <f>[1]Basic_information_step3_GasPred!V81</f>
        <v>upvc</v>
      </c>
      <c r="G82" s="15" t="str">
        <f>[1]Basic_information_step3_GasPred!U81</f>
        <v>upvc</v>
      </c>
      <c r="I82" s="15">
        <f t="shared" ca="1" si="9"/>
        <v>283.65677419354836</v>
      </c>
      <c r="J82" s="27" cm="1">
        <f t="array" aca="1" ref="J8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82" s="15">
        <f t="shared" ca="1" si="10"/>
        <v>1926.3446709677416</v>
      </c>
      <c r="L82" s="27" cm="1">
        <f t="array" aca="1" ref="L8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82" s="15">
        <f t="shared" ca="1" si="11"/>
        <v>8894.9161290322591</v>
      </c>
      <c r="N82" s="27" cm="1">
        <f t="array" aca="1" ref="N8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82" s="15">
        <f t="shared" ca="1" si="12"/>
        <v>34329.016774193544</v>
      </c>
      <c r="P82" s="27" cm="1">
        <f t="array" aca="1" ref="P8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82" s="15">
        <f t="shared" ca="1" si="13"/>
        <v>17789.832258064518</v>
      </c>
      <c r="R82" s="27" cm="1">
        <f t="array" aca="1" ref="R8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82" s="15">
        <f t="shared" ca="1" si="14"/>
        <v>1378.0928578064513</v>
      </c>
      <c r="T82" s="27" cm="1">
        <f t="array" aca="1" ref="T8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82" s="15">
        <f t="shared" ca="1" si="16"/>
        <v>2013.3749999999995</v>
      </c>
      <c r="V82" s="27" cm="1">
        <f t="array" aca="1" ref="V8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82" s="15">
        <f t="shared" ca="1" si="15"/>
        <v>3137.7341935483869</v>
      </c>
      <c r="X82" s="27" cm="1">
        <f t="array" aca="1" ref="X8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82" s="15" cm="1">
        <f t="array" aca="1" ref="Y8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82" s="15" cm="1">
        <f t="array" aca="1" ref="Z8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82" s="15" cm="1">
        <f t="array" aca="1" ref="AA8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2" s="15" cm="1">
        <f t="array" aca="1" ref="AB8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82" s="15" cm="1">
        <f t="array" aca="1" ref="AC8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2" s="15">
        <f t="shared" ca="1" si="17"/>
        <v>79.751100000000008</v>
      </c>
    </row>
    <row r="83" spans="1:30" x14ac:dyDescent="0.2">
      <c r="A83" s="15">
        <f>[1]Basic_information_step3_GasPred!A82</f>
        <v>628</v>
      </c>
      <c r="B83" s="15">
        <f>[1]Basic_information_step3_GasPred!B82</f>
        <v>63</v>
      </c>
      <c r="C83" s="15" t="str">
        <f>[1]Basic_information_step3_GasPred!P82</f>
        <v>Bungalow</v>
      </c>
      <c r="D83" s="15">
        <f>[1]Basic_information_step3_GasPred!Q82</f>
        <v>1953</v>
      </c>
      <c r="E83" s="15" t="str">
        <f>[1]Basic_information_step3_GasPred!Z82</f>
        <v>glazing - double glazed</v>
      </c>
      <c r="F83" s="15" t="str">
        <f>[1]Basic_information_step3_GasPred!V82</f>
        <v>upvc</v>
      </c>
      <c r="G83" s="15" t="str">
        <f>[1]Basic_information_step3_GasPred!U82</f>
        <v>upvc</v>
      </c>
      <c r="I83" s="15">
        <f t="shared" ca="1" si="9"/>
        <v>302.88774193548386</v>
      </c>
      <c r="J83" s="27" cm="1">
        <f t="array" aca="1" ref="J8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83" s="15">
        <f t="shared" ca="1" si="10"/>
        <v>2056.9443096774194</v>
      </c>
      <c r="L83" s="27" cm="1">
        <f t="array" aca="1" ref="L8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83" s="15">
        <f t="shared" ca="1" si="11"/>
        <v>9497.9612903225825</v>
      </c>
      <c r="N83" s="27" cm="1">
        <f t="array" aca="1" ref="N8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83" s="15">
        <f t="shared" ca="1" si="12"/>
        <v>36656.40774193548</v>
      </c>
      <c r="P83" s="27" cm="1">
        <f t="array" aca="1" ref="P8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83" s="15">
        <f t="shared" ca="1" si="13"/>
        <v>18995.922580645165</v>
      </c>
      <c r="R83" s="27" cm="1">
        <f t="array" aca="1" ref="R8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83" s="15">
        <f t="shared" ca="1" si="14"/>
        <v>1471.5228820645157</v>
      </c>
      <c r="T83" s="27" cm="1">
        <f t="array" aca="1" ref="T8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83" s="15">
        <f t="shared" ca="1" si="16"/>
        <v>2149.8749999999995</v>
      </c>
      <c r="V83" s="27" cm="1">
        <f t="array" aca="1" ref="V8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83" s="15">
        <f t="shared" ca="1" si="15"/>
        <v>3350.461935483871</v>
      </c>
      <c r="X83" s="27" cm="1">
        <f t="array" aca="1" ref="X8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83" s="15" cm="1">
        <f t="array" aca="1" ref="Y8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83" s="15" cm="1">
        <f t="array" aca="1" ref="Z8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83" s="15" cm="1">
        <f t="array" aca="1" ref="AA8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3" s="15" cm="1">
        <f t="array" aca="1" ref="AB8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83" s="15" cm="1">
        <f t="array" aca="1" ref="AC8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3" s="15">
        <f t="shared" ca="1" si="17"/>
        <v>79.751100000000008</v>
      </c>
    </row>
    <row r="84" spans="1:30" x14ac:dyDescent="0.2">
      <c r="A84" s="15">
        <f>[1]Basic_information_step3_GasPred!A83</f>
        <v>630</v>
      </c>
      <c r="B84" s="15">
        <f>[1]Basic_information_step3_GasPred!B83</f>
        <v>65</v>
      </c>
      <c r="C84" s="15" t="str">
        <f>[1]Basic_information_step3_GasPred!P83</f>
        <v>Bungalow</v>
      </c>
      <c r="D84" s="15">
        <f>[1]Basic_information_step3_GasPred!Q83</f>
        <v>1953</v>
      </c>
      <c r="E84" s="15" t="str">
        <f>[1]Basic_information_step3_GasPred!Z83</f>
        <v>glazing - single glazed</v>
      </c>
      <c r="F84" s="15" t="str">
        <f>[1]Basic_information_step3_GasPred!V83</f>
        <v>upvc</v>
      </c>
      <c r="G84" s="15" t="str">
        <f>[1]Basic_information_step3_GasPred!U83</f>
        <v>upvc</v>
      </c>
      <c r="I84" s="15">
        <f t="shared" ca="1" si="9"/>
        <v>312.50322580645161</v>
      </c>
      <c r="J84" s="27" cm="1">
        <f t="array" aca="1" ref="J8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84" s="15">
        <f t="shared" ca="1" si="10"/>
        <v>2122.2441290322577</v>
      </c>
      <c r="L84" s="27" cm="1">
        <f t="array" aca="1" ref="L8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84" s="15">
        <f t="shared" ca="1" si="11"/>
        <v>9799.4838709677424</v>
      </c>
      <c r="N84" s="27" cm="1">
        <f t="array" aca="1" ref="N8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84" s="15">
        <f t="shared" ca="1" si="12"/>
        <v>37820.103225806444</v>
      </c>
      <c r="P84" s="27" cm="1">
        <f t="array" aca="1" ref="P8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84" s="15">
        <f t="shared" ca="1" si="13"/>
        <v>19598.967741935485</v>
      </c>
      <c r="R84" s="27" cm="1">
        <f t="array" aca="1" ref="R8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84" s="15">
        <f t="shared" ca="1" si="14"/>
        <v>1518.2378941935481</v>
      </c>
      <c r="T84" s="27" cm="1">
        <f t="array" aca="1" ref="T8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84" s="15">
        <f t="shared" ca="1" si="16"/>
        <v>2218.1249999999995</v>
      </c>
      <c r="V84" s="27" cm="1">
        <f t="array" aca="1" ref="V8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84" s="15">
        <f t="shared" ca="1" si="15"/>
        <v>3456.8258064516126</v>
      </c>
      <c r="X84" s="27" cm="1">
        <f t="array" aca="1" ref="X8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84" s="15" cm="1">
        <f t="array" aca="1" ref="Y8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84" s="15" cm="1">
        <f t="array" aca="1" ref="Z8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84" s="15" cm="1">
        <f t="array" aca="1" ref="AA8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4" s="15" cm="1">
        <f t="array" aca="1" ref="AB8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84" s="15" cm="1">
        <f t="array" aca="1" ref="AC8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4" s="15">
        <f t="shared" ca="1" si="17"/>
        <v>79.751100000000008</v>
      </c>
    </row>
    <row r="85" spans="1:30" x14ac:dyDescent="0.2">
      <c r="A85" s="15">
        <f>[1]Basic_information_step3_GasPred!A84</f>
        <v>648</v>
      </c>
      <c r="B85" s="15">
        <f>[1]Basic_information_step3_GasPred!B84</f>
        <v>43</v>
      </c>
      <c r="C85" s="15" t="str">
        <f>[1]Basic_information_step3_GasPred!P84</f>
        <v>Flat</v>
      </c>
      <c r="D85" s="15">
        <f>[1]Basic_information_step3_GasPred!Q84</f>
        <v>2015</v>
      </c>
      <c r="E85" s="15" t="str">
        <f>[1]Basic_information_step3_GasPred!Z84</f>
        <v>glazing - single glazed</v>
      </c>
      <c r="F85" s="15" t="str">
        <f>[1]Basic_information_step3_GasPred!V84</f>
        <v>wood</v>
      </c>
      <c r="G85" s="15" t="str">
        <f>[1]Basic_information_step3_GasPred!U84</f>
        <v>timber</v>
      </c>
      <c r="I85" s="15">
        <f t="shared" ca="1" si="9"/>
        <v>132.76008968609867</v>
      </c>
      <c r="J85" s="27" cm="1">
        <f t="array" aca="1" ref="J8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85" s="15">
        <f t="shared" ca="1" si="10"/>
        <v>901.58852017937215</v>
      </c>
      <c r="L85" s="27" cm="1">
        <f t="array" aca="1" ref="L8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85" s="15">
        <f t="shared" ca="1" si="11"/>
        <v>5310.403587443946</v>
      </c>
      <c r="N85" s="27" cm="1">
        <f t="array" aca="1" ref="N8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85" s="15">
        <f t="shared" ca="1" si="12"/>
        <v>22652.322869955158</v>
      </c>
      <c r="P85" s="27" cm="1">
        <f t="array" aca="1" ref="P8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85" s="15">
        <f t="shared" ca="1" si="13"/>
        <v>10620.807174887892</v>
      </c>
      <c r="R85" s="27" cm="1">
        <f t="array" aca="1" ref="R8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85" s="15">
        <f t="shared" ca="1" si="14"/>
        <v>644.98981883408067</v>
      </c>
      <c r="T85" s="27" cm="1">
        <f t="array" aca="1" ref="T8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85" s="15">
        <f t="shared" ca="1" si="16"/>
        <v>1482.2456999999999</v>
      </c>
      <c r="V85" s="27" cm="1">
        <f t="array" aca="1" ref="V8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85" s="15">
        <f t="shared" ca="1" si="15"/>
        <v>1468.5560538116588</v>
      </c>
      <c r="X85" s="27" cm="1">
        <f t="array" aca="1" ref="X8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85" s="15" cm="1">
        <f t="array" aca="1" ref="Y8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85" s="15" cm="1">
        <f t="array" aca="1" ref="Z8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85" s="15" cm="1">
        <f t="array" aca="1" ref="AA8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85" s="15" cm="1">
        <f t="array" aca="1" ref="AB8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85" s="15" cm="1">
        <f t="array" aca="1" ref="AC8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85" s="15">
        <f t="shared" ca="1" si="17"/>
        <v>0</v>
      </c>
    </row>
    <row r="86" spans="1:30" x14ac:dyDescent="0.2">
      <c r="A86" s="15">
        <f>[1]Basic_information_step3_GasPred!A85</f>
        <v>649</v>
      </c>
      <c r="B86" s="15">
        <f>[1]Basic_information_step3_GasPred!B85</f>
        <v>49</v>
      </c>
      <c r="C86" s="15" t="str">
        <f>[1]Basic_information_step3_GasPred!P85</f>
        <v>Flat</v>
      </c>
      <c r="D86" s="15">
        <f>[1]Basic_information_step3_GasPred!Q85</f>
        <v>2015</v>
      </c>
      <c r="E86" s="15" t="str">
        <f>[1]Basic_information_step3_GasPred!Z85</f>
        <v>glazing - single glazed</v>
      </c>
      <c r="F86" s="15" t="str">
        <f>[1]Basic_information_step3_GasPred!V85</f>
        <v>wood</v>
      </c>
      <c r="G86" s="15" t="str">
        <f>[1]Basic_information_step3_GasPred!U85</f>
        <v>timber</v>
      </c>
      <c r="I86" s="15">
        <f t="shared" ca="1" si="9"/>
        <v>151.2847533632287</v>
      </c>
      <c r="J86" s="27" cm="1">
        <f t="array" aca="1" ref="J8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86" s="15">
        <f t="shared" ca="1" si="10"/>
        <v>1027.3915695067265</v>
      </c>
      <c r="L86" s="27" cm="1">
        <f t="array" aca="1" ref="L8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86" s="15">
        <f t="shared" ca="1" si="11"/>
        <v>6051.3901345291479</v>
      </c>
      <c r="N86" s="27" cm="1">
        <f t="array" aca="1" ref="N8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86" s="15">
        <f t="shared" ca="1" si="12"/>
        <v>25813.112107623318</v>
      </c>
      <c r="P86" s="27" cm="1">
        <f t="array" aca="1" ref="P8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86" s="15">
        <f t="shared" ca="1" si="13"/>
        <v>12102.780269058296</v>
      </c>
      <c r="R86" s="27" cm="1">
        <f t="array" aca="1" ref="R8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86" s="15">
        <f t="shared" ca="1" si="14"/>
        <v>734.98839820627791</v>
      </c>
      <c r="T86" s="27" cm="1">
        <f t="array" aca="1" ref="T8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86" s="15">
        <f t="shared" ca="1" si="16"/>
        <v>1686.9956999999999</v>
      </c>
      <c r="V86" s="27" cm="1">
        <f t="array" aca="1" ref="V8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86" s="15">
        <f t="shared" ca="1" si="15"/>
        <v>1673.4708520179367</v>
      </c>
      <c r="X86" s="27" cm="1">
        <f t="array" aca="1" ref="X8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86" s="15" cm="1">
        <f t="array" aca="1" ref="Y8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86" s="15" cm="1">
        <f t="array" aca="1" ref="Z8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86" s="15" cm="1">
        <f t="array" aca="1" ref="AA8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86" s="15" cm="1">
        <f t="array" aca="1" ref="AB8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86" s="15" cm="1">
        <f t="array" aca="1" ref="AC8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86" s="15">
        <f t="shared" ca="1" si="17"/>
        <v>0</v>
      </c>
    </row>
    <row r="87" spans="1:30" x14ac:dyDescent="0.2">
      <c r="A87" s="15">
        <f>[1]Basic_information_step3_GasPred!A86</f>
        <v>654</v>
      </c>
      <c r="B87" s="15">
        <f>[1]Basic_information_step3_GasPred!B86</f>
        <v>47</v>
      </c>
      <c r="C87" s="15" t="str">
        <f>[1]Basic_information_step3_GasPred!P86</f>
        <v>Flat</v>
      </c>
      <c r="D87" s="15">
        <f>[1]Basic_information_step3_GasPred!Q86</f>
        <v>1964</v>
      </c>
      <c r="E87" s="15" t="str">
        <f>[1]Basic_information_step3_GasPred!Z86</f>
        <v>glazing - double glazed</v>
      </c>
      <c r="F87" s="15" t="str">
        <f>[1]Basic_information_step3_GasPred!V86</f>
        <v>upvc</v>
      </c>
      <c r="G87" s="15" t="str">
        <f>[1]Basic_information_step3_GasPred!U86</f>
        <v>upvc</v>
      </c>
      <c r="I87" s="15">
        <f t="shared" ca="1" si="9"/>
        <v>155.74090909090907</v>
      </c>
      <c r="J87" s="27" cm="1">
        <f t="array" aca="1" ref="J8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87" s="15">
        <f t="shared" ca="1" si="10"/>
        <v>1057.653818181818</v>
      </c>
      <c r="L87" s="27" cm="1">
        <f t="array" aca="1" ref="L8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87" s="15">
        <f t="shared" ca="1" si="11"/>
        <v>6229.6363636363631</v>
      </c>
      <c r="N87" s="27" cm="1">
        <f t="array" aca="1" ref="N8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87" s="15">
        <f t="shared" ca="1" si="12"/>
        <v>25099.709090909095</v>
      </c>
      <c r="P87" s="27" cm="1">
        <f t="array" aca="1" ref="P8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87" s="15">
        <f t="shared" ca="1" si="13"/>
        <v>12459.272727272726</v>
      </c>
      <c r="R87" s="27" cm="1">
        <f t="array" aca="1" ref="R8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87" s="15">
        <f t="shared" ca="1" si="14"/>
        <v>756.63778909090911</v>
      </c>
      <c r="T87" s="27" cm="1">
        <f t="array" aca="1" ref="T8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87" s="15">
        <f t="shared" ca="1" si="16"/>
        <v>1603.8749999999998</v>
      </c>
      <c r="V87" s="27" cm="1">
        <f t="array" aca="1" ref="V8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87" s="15">
        <f t="shared" ca="1" si="15"/>
        <v>1722.7636363636361</v>
      </c>
      <c r="X87" s="27" cm="1">
        <f t="array" aca="1" ref="X8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87" s="15" cm="1">
        <f t="array" aca="1" ref="Y8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87" s="15" cm="1">
        <f t="array" aca="1" ref="Z8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87" s="15" cm="1">
        <f t="array" aca="1" ref="AA8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7" s="15" cm="1">
        <f t="array" aca="1" ref="AB8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87" s="15" cm="1">
        <f t="array" aca="1" ref="AC8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7" s="15">
        <f t="shared" ca="1" si="17"/>
        <v>40.283099999999997</v>
      </c>
    </row>
    <row r="88" spans="1:30" x14ac:dyDescent="0.2">
      <c r="A88" s="15">
        <f>[1]Basic_information_step3_GasPred!A87</f>
        <v>659</v>
      </c>
      <c r="B88" s="15">
        <f>[1]Basic_information_step3_GasPred!B87</f>
        <v>79</v>
      </c>
      <c r="C88" s="15" t="str">
        <f>[1]Basic_information_step3_GasPred!P87</f>
        <v>House</v>
      </c>
      <c r="D88" s="15">
        <f>[1]Basic_information_step3_GasPred!Q87</f>
        <v>1964</v>
      </c>
      <c r="E88" s="15" t="str">
        <f>[1]Basic_information_step3_GasPred!Z87</f>
        <v>glazing - single glazed</v>
      </c>
      <c r="F88" s="15" t="str">
        <f>[1]Basic_information_step3_GasPred!V87</f>
        <v>upvc</v>
      </c>
      <c r="G88" s="15" t="str">
        <f>[1]Basic_information_step3_GasPred!U87</f>
        <v>upvc</v>
      </c>
      <c r="I88" s="15">
        <f t="shared" ca="1" si="9"/>
        <v>207.17174099485419</v>
      </c>
      <c r="J88" s="27" cm="1">
        <f t="array" aca="1" ref="J8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88" s="15">
        <f t="shared" ca="1" si="10"/>
        <v>1406.9263121783874</v>
      </c>
      <c r="L88" s="27" cm="1">
        <f t="array" aca="1" ref="L8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88" s="15">
        <f t="shared" ca="1" si="11"/>
        <v>9780.8233276157789</v>
      </c>
      <c r="N88" s="27" cm="1">
        <f t="array" aca="1" ref="N8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88" s="15">
        <f t="shared" ca="1" si="12"/>
        <v>40441.495711835341</v>
      </c>
      <c r="P88" s="27" cm="1">
        <f t="array" aca="1" ref="P8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88" s="15">
        <f t="shared" ca="1" si="13"/>
        <v>19561.646655231558</v>
      </c>
      <c r="R88" s="27" cm="1">
        <f t="array" aca="1" ref="R8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88" s="15">
        <f t="shared" ca="1" si="14"/>
        <v>1006.5047711835333</v>
      </c>
      <c r="T88" s="27" cm="1">
        <f t="array" aca="1" ref="T8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88" s="15">
        <f t="shared" ca="1" si="16"/>
        <v>2695.875</v>
      </c>
      <c r="V88" s="27" cm="1">
        <f t="array" aca="1" ref="V8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88" s="15">
        <f t="shared" ca="1" si="15"/>
        <v>2291.6775300171525</v>
      </c>
      <c r="X88" s="27" cm="1">
        <f t="array" aca="1" ref="X8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88" s="15" cm="1">
        <f t="array" aca="1" ref="Y8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88" s="15" cm="1">
        <f t="array" aca="1" ref="Z8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88" s="15" cm="1">
        <f t="array" aca="1" ref="AA8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8" s="15" cm="1">
        <f t="array" aca="1" ref="AB8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88" s="15" cm="1">
        <f t="array" aca="1" ref="AC8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8" s="15">
        <f t="shared" ca="1" si="17"/>
        <v>79.751100000000008</v>
      </c>
    </row>
    <row r="89" spans="1:30" x14ac:dyDescent="0.2">
      <c r="A89" s="15">
        <f>[1]Basic_information_step3_GasPred!A88</f>
        <v>665</v>
      </c>
      <c r="B89" s="15">
        <f>[1]Basic_information_step3_GasPred!B88</f>
        <v>81</v>
      </c>
      <c r="C89" s="15" t="str">
        <f>[1]Basic_information_step3_GasPred!P88</f>
        <v>House</v>
      </c>
      <c r="D89" s="15">
        <f>[1]Basic_information_step3_GasPred!Q88</f>
        <v>1964</v>
      </c>
      <c r="E89" s="15" t="str">
        <f>[1]Basic_information_step3_GasPred!Z88</f>
        <v>glazing - double glazed</v>
      </c>
      <c r="F89" s="15" t="str">
        <f>[1]Basic_information_step3_GasPred!V88</f>
        <v>upvc</v>
      </c>
      <c r="G89" s="15" t="str">
        <f>[1]Basic_information_step3_GasPred!U88</f>
        <v>upvc</v>
      </c>
      <c r="I89" s="15">
        <f t="shared" ca="1" si="9"/>
        <v>212.41659519725559</v>
      </c>
      <c r="J89" s="27" cm="1">
        <f t="array" aca="1" ref="J8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89" s="15">
        <f t="shared" ca="1" si="10"/>
        <v>1442.5446998284731</v>
      </c>
      <c r="L89" s="27" cm="1">
        <f t="array" aca="1" ref="L8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89" s="15">
        <f t="shared" ca="1" si="11"/>
        <v>10028.43910806175</v>
      </c>
      <c r="N89" s="27" cm="1">
        <f t="array" aca="1" ref="N8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89" s="15">
        <f t="shared" ca="1" si="12"/>
        <v>41465.331046312189</v>
      </c>
      <c r="P89" s="27" cm="1">
        <f t="array" aca="1" ref="P8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89" s="15">
        <f t="shared" ca="1" si="13"/>
        <v>20056.878216123499</v>
      </c>
      <c r="R89" s="27" cm="1">
        <f t="array" aca="1" ref="R8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89" s="15">
        <f t="shared" ca="1" si="14"/>
        <v>1031.9859046312179</v>
      </c>
      <c r="T89" s="27" cm="1">
        <f t="array" aca="1" ref="T8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89" s="15">
        <f t="shared" ca="1" si="16"/>
        <v>2764.125</v>
      </c>
      <c r="V89" s="27" cm="1">
        <f t="array" aca="1" ref="V8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89" s="15">
        <f t="shared" ca="1" si="15"/>
        <v>2349.6946826758149</v>
      </c>
      <c r="X89" s="27" cm="1">
        <f t="array" aca="1" ref="X8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89" s="15" cm="1">
        <f t="array" aca="1" ref="Y8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89" s="15" cm="1">
        <f t="array" aca="1" ref="Z8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89" s="15" cm="1">
        <f t="array" aca="1" ref="AA8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89" s="15" cm="1">
        <f t="array" aca="1" ref="AB8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89" s="15" cm="1">
        <f t="array" aca="1" ref="AC8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89" s="15">
        <f t="shared" ca="1" si="17"/>
        <v>79.751100000000008</v>
      </c>
    </row>
    <row r="90" spans="1:30" x14ac:dyDescent="0.2">
      <c r="A90" s="15">
        <f>[1]Basic_information_step3_GasPred!A89</f>
        <v>666</v>
      </c>
      <c r="B90" s="15">
        <f>[1]Basic_information_step3_GasPred!B89</f>
        <v>81</v>
      </c>
      <c r="C90" s="15" t="str">
        <f>[1]Basic_information_step3_GasPred!P89</f>
        <v>House</v>
      </c>
      <c r="D90" s="15">
        <f>[1]Basic_information_step3_GasPred!Q89</f>
        <v>1964</v>
      </c>
      <c r="E90" s="15" t="str">
        <f>[1]Basic_information_step3_GasPred!Z89</f>
        <v>glazing - double glazed</v>
      </c>
      <c r="F90" s="15" t="str">
        <f>[1]Basic_information_step3_GasPred!V89</f>
        <v>upvc</v>
      </c>
      <c r="G90" s="15" t="str">
        <f>[1]Basic_information_step3_GasPred!U89</f>
        <v>upvc</v>
      </c>
      <c r="I90" s="15">
        <f t="shared" ca="1" si="9"/>
        <v>212.41659519725559</v>
      </c>
      <c r="J90" s="27" cm="1">
        <f t="array" aca="1" ref="J9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90" s="15">
        <f t="shared" ca="1" si="10"/>
        <v>1442.5446998284731</v>
      </c>
      <c r="L90" s="27" cm="1">
        <f t="array" aca="1" ref="L9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90" s="15">
        <f t="shared" ca="1" si="11"/>
        <v>10028.43910806175</v>
      </c>
      <c r="N90" s="27" cm="1">
        <f t="array" aca="1" ref="N9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90" s="15">
        <f t="shared" ca="1" si="12"/>
        <v>41465.331046312189</v>
      </c>
      <c r="P90" s="27" cm="1">
        <f t="array" aca="1" ref="P9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90" s="15">
        <f t="shared" ca="1" si="13"/>
        <v>20056.878216123499</v>
      </c>
      <c r="R90" s="27" cm="1">
        <f t="array" aca="1" ref="R9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90" s="15">
        <f t="shared" ca="1" si="14"/>
        <v>1031.9859046312179</v>
      </c>
      <c r="T90" s="27" cm="1">
        <f t="array" aca="1" ref="T9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90" s="15">
        <f t="shared" ca="1" si="16"/>
        <v>2764.125</v>
      </c>
      <c r="V90" s="27" cm="1">
        <f t="array" aca="1" ref="V9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90" s="15">
        <f t="shared" ca="1" si="15"/>
        <v>2349.6946826758149</v>
      </c>
      <c r="X90" s="27" cm="1">
        <f t="array" aca="1" ref="X9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90" s="15" cm="1">
        <f t="array" aca="1" ref="Y9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0" s="15" cm="1">
        <f t="array" aca="1" ref="Z9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0" s="15" cm="1">
        <f t="array" aca="1" ref="AA9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0" s="15" cm="1">
        <f t="array" aca="1" ref="AB9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0" s="15" cm="1">
        <f t="array" aca="1" ref="AC9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0" s="15">
        <f t="shared" ca="1" si="17"/>
        <v>79.751100000000008</v>
      </c>
    </row>
    <row r="91" spans="1:30" x14ac:dyDescent="0.2">
      <c r="A91" s="15">
        <f>[1]Basic_information_step3_GasPred!A90</f>
        <v>667</v>
      </c>
      <c r="B91" s="15">
        <f>[1]Basic_information_step3_GasPred!B90</f>
        <v>81</v>
      </c>
      <c r="C91" s="15" t="str">
        <f>[1]Basic_information_step3_GasPred!P90</f>
        <v>House</v>
      </c>
      <c r="D91" s="15">
        <f>[1]Basic_information_step3_GasPred!Q90</f>
        <v>1964</v>
      </c>
      <c r="E91" s="15" t="str">
        <f>[1]Basic_information_step3_GasPred!Z90</f>
        <v>glazing - double glazed</v>
      </c>
      <c r="F91" s="15" t="str">
        <f>[1]Basic_information_step3_GasPred!V90</f>
        <v>upvc</v>
      </c>
      <c r="G91" s="15" t="str">
        <f>[1]Basic_information_step3_GasPred!U90</f>
        <v>upvc</v>
      </c>
      <c r="I91" s="15">
        <f t="shared" ca="1" si="9"/>
        <v>212.41659519725559</v>
      </c>
      <c r="J91" s="27" cm="1">
        <f t="array" aca="1" ref="J9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91" s="15">
        <f t="shared" ca="1" si="10"/>
        <v>1442.5446998284731</v>
      </c>
      <c r="L91" s="27" cm="1">
        <f t="array" aca="1" ref="L9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91" s="15">
        <f t="shared" ca="1" si="11"/>
        <v>10028.43910806175</v>
      </c>
      <c r="N91" s="27" cm="1">
        <f t="array" aca="1" ref="N9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91" s="15">
        <f t="shared" ca="1" si="12"/>
        <v>41465.331046312189</v>
      </c>
      <c r="P91" s="27" cm="1">
        <f t="array" aca="1" ref="P9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91" s="15">
        <f t="shared" ca="1" si="13"/>
        <v>20056.878216123499</v>
      </c>
      <c r="R91" s="27" cm="1">
        <f t="array" aca="1" ref="R9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91" s="15">
        <f t="shared" ca="1" si="14"/>
        <v>1031.9859046312179</v>
      </c>
      <c r="T91" s="27" cm="1">
        <f t="array" aca="1" ref="T9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91" s="15">
        <f t="shared" ca="1" si="16"/>
        <v>2764.125</v>
      </c>
      <c r="V91" s="27" cm="1">
        <f t="array" aca="1" ref="V9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91" s="15">
        <f t="shared" ca="1" si="15"/>
        <v>2349.6946826758149</v>
      </c>
      <c r="X91" s="27" cm="1">
        <f t="array" aca="1" ref="X9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91" s="15" cm="1">
        <f t="array" aca="1" ref="Y9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1" s="15" cm="1">
        <f t="array" aca="1" ref="Z9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1" s="15" cm="1">
        <f t="array" aca="1" ref="AA9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1" s="15" cm="1">
        <f t="array" aca="1" ref="AB9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1" s="15" cm="1">
        <f t="array" aca="1" ref="AC9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1" s="15">
        <f t="shared" ca="1" si="17"/>
        <v>79.751100000000008</v>
      </c>
    </row>
    <row r="92" spans="1:30" x14ac:dyDescent="0.2">
      <c r="A92" s="15">
        <f>[1]Basic_information_step3_GasPred!A91</f>
        <v>668</v>
      </c>
      <c r="B92" s="15">
        <f>[1]Basic_information_step3_GasPred!B91</f>
        <v>81</v>
      </c>
      <c r="C92" s="15" t="str">
        <f>[1]Basic_information_step3_GasPred!P91</f>
        <v>House</v>
      </c>
      <c r="D92" s="15">
        <f>[1]Basic_information_step3_GasPred!Q91</f>
        <v>1964</v>
      </c>
      <c r="E92" s="15" t="str">
        <f>[1]Basic_information_step3_GasPred!Z91</f>
        <v>glazing - double glazed</v>
      </c>
      <c r="F92" s="15" t="str">
        <f>[1]Basic_information_step3_GasPred!V91</f>
        <v>upvc</v>
      </c>
      <c r="G92" s="15" t="str">
        <f>[1]Basic_information_step3_GasPred!U91</f>
        <v>upvc</v>
      </c>
      <c r="I92" s="15">
        <f t="shared" ca="1" si="9"/>
        <v>212.41659519725559</v>
      </c>
      <c r="J92" s="27" cm="1">
        <f t="array" aca="1" ref="J9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92" s="15">
        <f t="shared" ca="1" si="10"/>
        <v>1442.5446998284731</v>
      </c>
      <c r="L92" s="27" cm="1">
        <f t="array" aca="1" ref="L9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92" s="15">
        <f t="shared" ca="1" si="11"/>
        <v>10028.43910806175</v>
      </c>
      <c r="N92" s="27" cm="1">
        <f t="array" aca="1" ref="N9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92" s="15">
        <f t="shared" ca="1" si="12"/>
        <v>41465.331046312189</v>
      </c>
      <c r="P92" s="27" cm="1">
        <f t="array" aca="1" ref="P9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92" s="15">
        <f t="shared" ca="1" si="13"/>
        <v>20056.878216123499</v>
      </c>
      <c r="R92" s="27" cm="1">
        <f t="array" aca="1" ref="R9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92" s="15">
        <f t="shared" ca="1" si="14"/>
        <v>1031.9859046312179</v>
      </c>
      <c r="T92" s="27" cm="1">
        <f t="array" aca="1" ref="T9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92" s="15">
        <f t="shared" ca="1" si="16"/>
        <v>2764.125</v>
      </c>
      <c r="V92" s="27" cm="1">
        <f t="array" aca="1" ref="V9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92" s="15">
        <f t="shared" ca="1" si="15"/>
        <v>2349.6946826758149</v>
      </c>
      <c r="X92" s="27" cm="1">
        <f t="array" aca="1" ref="X9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92" s="15" cm="1">
        <f t="array" aca="1" ref="Y9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2" s="15" cm="1">
        <f t="array" aca="1" ref="Z9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2" s="15" cm="1">
        <f t="array" aca="1" ref="AA9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2" s="15" cm="1">
        <f t="array" aca="1" ref="AB9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2" s="15" cm="1">
        <f t="array" aca="1" ref="AC9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2" s="15">
        <f t="shared" ca="1" si="17"/>
        <v>79.751100000000008</v>
      </c>
    </row>
    <row r="93" spans="1:30" x14ac:dyDescent="0.2">
      <c r="A93" s="15">
        <f>[1]Basic_information_step3_GasPred!A92</f>
        <v>674</v>
      </c>
      <c r="B93" s="15">
        <f>[1]Basic_information_step3_GasPred!B92</f>
        <v>99</v>
      </c>
      <c r="C93" s="15" t="str">
        <f>[1]Basic_information_step3_GasPred!P92</f>
        <v>House</v>
      </c>
      <c r="D93" s="15">
        <f>[1]Basic_information_step3_GasPred!Q92</f>
        <v>1964</v>
      </c>
      <c r="E93" s="15" t="str">
        <f>[1]Basic_information_step3_GasPred!Z92</f>
        <v>glazing - double glazed</v>
      </c>
      <c r="F93" s="15" t="str">
        <f>[1]Basic_information_step3_GasPred!V92</f>
        <v>upvc</v>
      </c>
      <c r="G93" s="15" t="str">
        <f>[1]Basic_information_step3_GasPred!U92</f>
        <v>upvc</v>
      </c>
      <c r="I93" s="15">
        <f t="shared" ca="1" si="9"/>
        <v>259.62028301886795</v>
      </c>
      <c r="J93" s="27" cm="1">
        <f t="array" aca="1" ref="J9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93" s="15">
        <f t="shared" ca="1" si="10"/>
        <v>1763.1101886792451</v>
      </c>
      <c r="L93" s="27" cm="1">
        <f t="array" aca="1" ref="L9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93" s="15">
        <f t="shared" ca="1" si="11"/>
        <v>12256.981132075471</v>
      </c>
      <c r="N93" s="27" cm="1">
        <f t="array" aca="1" ref="N9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93" s="15">
        <f t="shared" ca="1" si="12"/>
        <v>50679.84905660378</v>
      </c>
      <c r="P93" s="27" cm="1">
        <f t="array" aca="1" ref="P9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93" s="15">
        <f t="shared" ca="1" si="13"/>
        <v>24513.962264150941</v>
      </c>
      <c r="R93" s="27" cm="1">
        <f t="array" aca="1" ref="R9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93" s="15">
        <f t="shared" ca="1" si="14"/>
        <v>1261.3161056603772</v>
      </c>
      <c r="T93" s="27" cm="1">
        <f t="array" aca="1" ref="T9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93" s="15">
        <f t="shared" ca="1" si="16"/>
        <v>3378.375</v>
      </c>
      <c r="V93" s="27" cm="1">
        <f t="array" aca="1" ref="V9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93" s="15">
        <f t="shared" ca="1" si="15"/>
        <v>2871.8490566037735</v>
      </c>
      <c r="X93" s="27" cm="1">
        <f t="array" aca="1" ref="X9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93" s="15" cm="1">
        <f t="array" aca="1" ref="Y9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3" s="15" cm="1">
        <f t="array" aca="1" ref="Z9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3" s="15" cm="1">
        <f t="array" aca="1" ref="AA9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3" s="15" cm="1">
        <f t="array" aca="1" ref="AB9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3" s="15" cm="1">
        <f t="array" aca="1" ref="AC9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3" s="15">
        <f t="shared" ca="1" si="17"/>
        <v>79.751100000000008</v>
      </c>
    </row>
    <row r="94" spans="1:30" x14ac:dyDescent="0.2">
      <c r="A94" s="15">
        <f>[1]Basic_information_step3_GasPred!A93</f>
        <v>682</v>
      </c>
      <c r="B94" s="15">
        <f>[1]Basic_information_step3_GasPred!B93</f>
        <v>60</v>
      </c>
      <c r="C94" s="15" t="str">
        <f>[1]Basic_information_step3_GasPred!P93</f>
        <v>Bungalow</v>
      </c>
      <c r="D94" s="15">
        <f>[1]Basic_information_step3_GasPred!Q93</f>
        <v>1954</v>
      </c>
      <c r="E94" s="15" t="str">
        <f>[1]Basic_information_step3_GasPred!Z93</f>
        <v>glazing - single glazed</v>
      </c>
      <c r="F94" s="15" t="str">
        <f>[1]Basic_information_step3_GasPred!V93</f>
        <v>upvc</v>
      </c>
      <c r="G94" s="15" t="str">
        <f>[1]Basic_information_step3_GasPred!U93</f>
        <v>upvc</v>
      </c>
      <c r="I94" s="15">
        <f t="shared" ca="1" si="9"/>
        <v>288.46451612903223</v>
      </c>
      <c r="J94" s="27" cm="1">
        <f t="array" aca="1" ref="J9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94" s="15">
        <f t="shared" ca="1" si="10"/>
        <v>1958.994580645161</v>
      </c>
      <c r="L94" s="27" cm="1">
        <f t="array" aca="1" ref="L9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94" s="15">
        <f t="shared" ca="1" si="11"/>
        <v>9045.677419354839</v>
      </c>
      <c r="N94" s="27" cm="1">
        <f t="array" aca="1" ref="N9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94" s="15">
        <f t="shared" ca="1" si="12"/>
        <v>34910.864516129026</v>
      </c>
      <c r="P94" s="27" cm="1">
        <f t="array" aca="1" ref="P9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94" s="15">
        <f t="shared" ca="1" si="13"/>
        <v>18091.354838709678</v>
      </c>
      <c r="R94" s="27" cm="1">
        <f t="array" aca="1" ref="R9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94" s="15">
        <f t="shared" ca="1" si="14"/>
        <v>1401.4503638709673</v>
      </c>
      <c r="T94" s="27" cm="1">
        <f t="array" aca="1" ref="T9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94" s="15">
        <f t="shared" ca="1" si="16"/>
        <v>2047.4999999999995</v>
      </c>
      <c r="V94" s="27" cm="1">
        <f t="array" aca="1" ref="V9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94" s="15">
        <f t="shared" ca="1" si="15"/>
        <v>3190.9161290322581</v>
      </c>
      <c r="X94" s="27" cm="1">
        <f t="array" aca="1" ref="X9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94" s="15" cm="1">
        <f t="array" aca="1" ref="Y9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94" s="15" cm="1">
        <f t="array" aca="1" ref="Z9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4" s="15" cm="1">
        <f t="array" aca="1" ref="AA9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4" s="15" cm="1">
        <f t="array" aca="1" ref="AB9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4" s="15" cm="1">
        <f t="array" aca="1" ref="AC9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4" s="15">
        <f t="shared" ca="1" si="17"/>
        <v>79.751100000000008</v>
      </c>
    </row>
    <row r="95" spans="1:30" x14ac:dyDescent="0.2">
      <c r="A95" s="15">
        <f>[1]Basic_information_step3_GasPred!A94</f>
        <v>683</v>
      </c>
      <c r="B95" s="15">
        <f>[1]Basic_information_step3_GasPred!B94</f>
        <v>69</v>
      </c>
      <c r="C95" s="15" t="str">
        <f>[1]Basic_information_step3_GasPred!P94</f>
        <v>Bungalow</v>
      </c>
      <c r="D95" s="15">
        <f>[1]Basic_information_step3_GasPred!Q94</f>
        <v>1953</v>
      </c>
      <c r="E95" s="15" t="str">
        <f>[1]Basic_information_step3_GasPred!Z94</f>
        <v>glazing - double glazed</v>
      </c>
      <c r="F95" s="15" t="str">
        <f>[1]Basic_information_step3_GasPred!V94</f>
        <v>upvc</v>
      </c>
      <c r="G95" s="15" t="str">
        <f>[1]Basic_information_step3_GasPred!U94</f>
        <v>upvc</v>
      </c>
      <c r="I95" s="15">
        <f t="shared" ca="1" si="9"/>
        <v>331.73419354838711</v>
      </c>
      <c r="J95" s="27" cm="1">
        <f t="array" aca="1" ref="J9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95" s="15">
        <f t="shared" ca="1" si="10"/>
        <v>2252.8437677419352</v>
      </c>
      <c r="L95" s="27" cm="1">
        <f t="array" aca="1" ref="L9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95" s="15">
        <f t="shared" ca="1" si="11"/>
        <v>10402.529032258066</v>
      </c>
      <c r="N95" s="27" cm="1">
        <f t="array" aca="1" ref="N9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95" s="15">
        <f t="shared" ca="1" si="12"/>
        <v>40147.49419354838</v>
      </c>
      <c r="P95" s="27" cm="1">
        <f t="array" aca="1" ref="P9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95" s="15">
        <f t="shared" ca="1" si="13"/>
        <v>20805.058064516132</v>
      </c>
      <c r="R95" s="27" cm="1">
        <f t="array" aca="1" ref="R9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95" s="15">
        <f t="shared" ca="1" si="14"/>
        <v>1611.6679184516124</v>
      </c>
      <c r="T95" s="27" cm="1">
        <f t="array" aca="1" ref="T9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95" s="15">
        <f t="shared" ca="1" si="16"/>
        <v>2354.6249999999995</v>
      </c>
      <c r="V95" s="27" cm="1">
        <f t="array" aca="1" ref="V9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95" s="15">
        <f t="shared" ca="1" si="15"/>
        <v>3669.5535483870967</v>
      </c>
      <c r="X95" s="27" cm="1">
        <f t="array" aca="1" ref="X9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95" s="15" cm="1">
        <f t="array" aca="1" ref="Y9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5" s="15" cm="1">
        <f t="array" aca="1" ref="Z9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5" s="15" cm="1">
        <f t="array" aca="1" ref="AA9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5" s="15" cm="1">
        <f t="array" aca="1" ref="AB9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5" s="15" cm="1">
        <f t="array" aca="1" ref="AC9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5" s="15">
        <f t="shared" ca="1" si="17"/>
        <v>79.751100000000008</v>
      </c>
    </row>
    <row r="96" spans="1:30" x14ac:dyDescent="0.2">
      <c r="A96" s="15">
        <f>[1]Basic_information_step3_GasPred!A95</f>
        <v>689</v>
      </c>
      <c r="B96" s="15">
        <f>[1]Basic_information_step3_GasPred!B95</f>
        <v>81</v>
      </c>
      <c r="C96" s="15" t="str">
        <f>[1]Basic_information_step3_GasPred!P95</f>
        <v>Bungalow</v>
      </c>
      <c r="D96" s="15">
        <f>[1]Basic_information_step3_GasPred!Q95</f>
        <v>1953</v>
      </c>
      <c r="E96" s="15" t="str">
        <f>[1]Basic_information_step3_GasPred!Z95</f>
        <v>glazing - double glazed</v>
      </c>
      <c r="F96" s="15" t="str">
        <f>[1]Basic_information_step3_GasPred!V95</f>
        <v>upvc</v>
      </c>
      <c r="G96" s="15" t="str">
        <f>[1]Basic_information_step3_GasPred!U95</f>
        <v>upvc</v>
      </c>
      <c r="I96" s="15">
        <f t="shared" ca="1" si="9"/>
        <v>389.42709677419356</v>
      </c>
      <c r="J96" s="27" cm="1">
        <f t="array" aca="1" ref="J9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96" s="15">
        <f t="shared" ca="1" si="10"/>
        <v>2644.6426838709676</v>
      </c>
      <c r="L96" s="27" cm="1">
        <f t="array" aca="1" ref="L9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96" s="15">
        <f t="shared" ca="1" si="11"/>
        <v>12211.664516129034</v>
      </c>
      <c r="N96" s="27" cm="1">
        <f t="array" aca="1" ref="N9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96" s="15">
        <f t="shared" ca="1" si="12"/>
        <v>47129.667096774188</v>
      </c>
      <c r="P96" s="27" cm="1">
        <f t="array" aca="1" ref="P9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96" s="15">
        <f t="shared" ca="1" si="13"/>
        <v>24423.329032258069</v>
      </c>
      <c r="R96" s="27" cm="1">
        <f t="array" aca="1" ref="R9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96" s="15">
        <f t="shared" ca="1" si="14"/>
        <v>1891.9579912258059</v>
      </c>
      <c r="T96" s="27" cm="1">
        <f t="array" aca="1" ref="T9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96" s="15">
        <f t="shared" ca="1" si="16"/>
        <v>2764.1249999999995</v>
      </c>
      <c r="V96" s="27" cm="1">
        <f t="array" aca="1" ref="V9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96" s="15">
        <f t="shared" ca="1" si="15"/>
        <v>4307.7367741935486</v>
      </c>
      <c r="X96" s="27" cm="1">
        <f t="array" aca="1" ref="X9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96" s="15" cm="1">
        <f t="array" aca="1" ref="Y9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6" s="15" cm="1">
        <f t="array" aca="1" ref="Z9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6" s="15" cm="1">
        <f t="array" aca="1" ref="AA9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6" s="15" cm="1">
        <f t="array" aca="1" ref="AB9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6" s="15" cm="1">
        <f t="array" aca="1" ref="AC9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6" s="15">
        <f t="shared" ca="1" si="17"/>
        <v>79.751100000000008</v>
      </c>
    </row>
    <row r="97" spans="1:30" x14ac:dyDescent="0.2">
      <c r="A97" s="15">
        <f>[1]Basic_information_step3_GasPred!A96</f>
        <v>711</v>
      </c>
      <c r="B97" s="15">
        <f>[1]Basic_information_step3_GasPred!B96</f>
        <v>59</v>
      </c>
      <c r="C97" s="15" t="str">
        <f>[1]Basic_information_step3_GasPred!P96</f>
        <v>Bungalow</v>
      </c>
      <c r="D97" s="15">
        <f>[1]Basic_information_step3_GasPred!Q96</f>
        <v>1954</v>
      </c>
      <c r="E97" s="15" t="str">
        <f>[1]Basic_information_step3_GasPred!Z96</f>
        <v>glazing - double glazed</v>
      </c>
      <c r="F97" s="15" t="str">
        <f>[1]Basic_information_step3_GasPred!V96</f>
        <v>upvc</v>
      </c>
      <c r="G97" s="15" t="str">
        <f>[1]Basic_information_step3_GasPred!U96</f>
        <v>upvc</v>
      </c>
      <c r="I97" s="15">
        <f t="shared" ca="1" si="9"/>
        <v>283.65677419354836</v>
      </c>
      <c r="J97" s="27" cm="1">
        <f t="array" aca="1" ref="J9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97" s="15">
        <f t="shared" ca="1" si="10"/>
        <v>1926.3446709677416</v>
      </c>
      <c r="L97" s="27" cm="1">
        <f t="array" aca="1" ref="L9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97" s="15">
        <f t="shared" ca="1" si="11"/>
        <v>8894.9161290322591</v>
      </c>
      <c r="N97" s="27" cm="1">
        <f t="array" aca="1" ref="N9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97" s="15">
        <f t="shared" ca="1" si="12"/>
        <v>34329.016774193544</v>
      </c>
      <c r="P97" s="27" cm="1">
        <f t="array" aca="1" ref="P9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97" s="15">
        <f t="shared" ca="1" si="13"/>
        <v>17789.832258064518</v>
      </c>
      <c r="R97" s="27" cm="1">
        <f t="array" aca="1" ref="R9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97" s="15">
        <f t="shared" ca="1" si="14"/>
        <v>1378.0928578064513</v>
      </c>
      <c r="T97" s="27" cm="1">
        <f t="array" aca="1" ref="T9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97" s="15">
        <f t="shared" ca="1" si="16"/>
        <v>2013.3749999999995</v>
      </c>
      <c r="V97" s="27" cm="1">
        <f t="array" aca="1" ref="V9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97" s="15">
        <f t="shared" ca="1" si="15"/>
        <v>3137.7341935483869</v>
      </c>
      <c r="X97" s="27" cm="1">
        <f t="array" aca="1" ref="X9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97" s="15" cm="1">
        <f t="array" aca="1" ref="Y9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7" s="15" cm="1">
        <f t="array" aca="1" ref="Z9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7" s="15" cm="1">
        <f t="array" aca="1" ref="AA9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7" s="15" cm="1">
        <f t="array" aca="1" ref="AB9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7" s="15" cm="1">
        <f t="array" aca="1" ref="AC9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7" s="15">
        <f t="shared" ca="1" si="17"/>
        <v>79.751100000000008</v>
      </c>
    </row>
    <row r="98" spans="1:30" x14ac:dyDescent="0.2">
      <c r="A98" s="15">
        <f>[1]Basic_information_step3_GasPred!A97</f>
        <v>718</v>
      </c>
      <c r="B98" s="15">
        <f>[1]Basic_information_step3_GasPred!B97</f>
        <v>60</v>
      </c>
      <c r="C98" s="15" t="str">
        <f>[1]Basic_information_step3_GasPred!P97</f>
        <v>Bungalow</v>
      </c>
      <c r="D98" s="15">
        <f>[1]Basic_information_step3_GasPred!Q97</f>
        <v>1954</v>
      </c>
      <c r="E98" s="15" t="str">
        <f>[1]Basic_information_step3_GasPred!Z97</f>
        <v>glazing - double glazed</v>
      </c>
      <c r="F98" s="15" t="str">
        <f>[1]Basic_information_step3_GasPred!V97</f>
        <v>upvc</v>
      </c>
      <c r="G98" s="15" t="str">
        <f>[1]Basic_information_step3_GasPred!U97</f>
        <v>upvc</v>
      </c>
      <c r="I98" s="15">
        <f t="shared" ca="1" si="9"/>
        <v>288.46451612903223</v>
      </c>
      <c r="J98" s="27" cm="1">
        <f t="array" aca="1" ref="J9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98" s="15">
        <f t="shared" ca="1" si="10"/>
        <v>1958.994580645161</v>
      </c>
      <c r="L98" s="27" cm="1">
        <f t="array" aca="1" ref="L9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98" s="15">
        <f t="shared" ca="1" si="11"/>
        <v>9045.677419354839</v>
      </c>
      <c r="N98" s="27" cm="1">
        <f t="array" aca="1" ref="N9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98" s="15">
        <f t="shared" ca="1" si="12"/>
        <v>34910.864516129026</v>
      </c>
      <c r="P98" s="27" cm="1">
        <f t="array" aca="1" ref="P9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98" s="15">
        <f t="shared" ca="1" si="13"/>
        <v>18091.354838709678</v>
      </c>
      <c r="R98" s="27" cm="1">
        <f t="array" aca="1" ref="R9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98" s="15">
        <f t="shared" ca="1" si="14"/>
        <v>1401.4503638709673</v>
      </c>
      <c r="T98" s="27" cm="1">
        <f t="array" aca="1" ref="T9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98" s="15">
        <f t="shared" ca="1" si="16"/>
        <v>2047.4999999999995</v>
      </c>
      <c r="V98" s="27" cm="1">
        <f t="array" aca="1" ref="V9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98" s="15">
        <f t="shared" ca="1" si="15"/>
        <v>3190.9161290322581</v>
      </c>
      <c r="X98" s="27" cm="1">
        <f t="array" aca="1" ref="X9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98" s="15" cm="1">
        <f t="array" aca="1" ref="Y9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8" s="15" cm="1">
        <f t="array" aca="1" ref="Z9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8" s="15" cm="1">
        <f t="array" aca="1" ref="AA9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8" s="15" cm="1">
        <f t="array" aca="1" ref="AB9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8" s="15" cm="1">
        <f t="array" aca="1" ref="AC9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8" s="15">
        <f t="shared" ca="1" si="17"/>
        <v>79.751100000000008</v>
      </c>
    </row>
    <row r="99" spans="1:30" x14ac:dyDescent="0.2">
      <c r="A99" s="15">
        <f>[1]Basic_information_step3_GasPred!A98</f>
        <v>719</v>
      </c>
      <c r="B99" s="15">
        <f>[1]Basic_information_step3_GasPred!B98</f>
        <v>60</v>
      </c>
      <c r="C99" s="15" t="str">
        <f>[1]Basic_information_step3_GasPred!P98</f>
        <v>Bungalow</v>
      </c>
      <c r="D99" s="15">
        <f>[1]Basic_information_step3_GasPred!Q98</f>
        <v>1954</v>
      </c>
      <c r="E99" s="15" t="str">
        <f>[1]Basic_information_step3_GasPred!Z98</f>
        <v>glazing - double glazed</v>
      </c>
      <c r="F99" s="15" t="str">
        <f>[1]Basic_information_step3_GasPred!V98</f>
        <v>upvc</v>
      </c>
      <c r="G99" s="15" t="str">
        <f>[1]Basic_information_step3_GasPred!U98</f>
        <v>upvc</v>
      </c>
      <c r="I99" s="15">
        <f t="shared" ca="1" si="9"/>
        <v>288.46451612903223</v>
      </c>
      <c r="J99" s="27" cm="1">
        <f t="array" aca="1" ref="J9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99" s="15">
        <f t="shared" ca="1" si="10"/>
        <v>1958.994580645161</v>
      </c>
      <c r="L99" s="27" cm="1">
        <f t="array" aca="1" ref="L9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99" s="15">
        <f t="shared" ca="1" si="11"/>
        <v>9045.677419354839</v>
      </c>
      <c r="N99" s="27" cm="1">
        <f t="array" aca="1" ref="N9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99" s="15">
        <f t="shared" ca="1" si="12"/>
        <v>34910.864516129026</v>
      </c>
      <c r="P99" s="27" cm="1">
        <f t="array" aca="1" ref="P9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99" s="15">
        <f t="shared" ca="1" si="13"/>
        <v>18091.354838709678</v>
      </c>
      <c r="R99" s="27" cm="1">
        <f t="array" aca="1" ref="R9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99" s="15">
        <f t="shared" ca="1" si="14"/>
        <v>1401.4503638709673</v>
      </c>
      <c r="T99" s="27" cm="1">
        <f t="array" aca="1" ref="T9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99" s="15">
        <f t="shared" ca="1" si="16"/>
        <v>2047.4999999999995</v>
      </c>
      <c r="V99" s="27" cm="1">
        <f t="array" aca="1" ref="V9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99" s="15">
        <f t="shared" ca="1" si="15"/>
        <v>3190.9161290322581</v>
      </c>
      <c r="X99" s="27" cm="1">
        <f t="array" aca="1" ref="X9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99" s="15" cm="1">
        <f t="array" aca="1" ref="Y9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99" s="15" cm="1">
        <f t="array" aca="1" ref="Z9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99" s="15" cm="1">
        <f t="array" aca="1" ref="AA9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99" s="15" cm="1">
        <f t="array" aca="1" ref="AB9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99" s="15" cm="1">
        <f t="array" aca="1" ref="AC9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99" s="15">
        <f t="shared" ca="1" si="17"/>
        <v>79.751100000000008</v>
      </c>
    </row>
    <row r="100" spans="1:30" x14ac:dyDescent="0.2">
      <c r="A100" s="15">
        <f>[1]Basic_information_step3_GasPred!A99</f>
        <v>720</v>
      </c>
      <c r="B100" s="15">
        <f>[1]Basic_information_step3_GasPred!B99</f>
        <v>69</v>
      </c>
      <c r="C100" s="15" t="str">
        <f>[1]Basic_information_step3_GasPred!P99</f>
        <v>Bungalow</v>
      </c>
      <c r="D100" s="15">
        <f>[1]Basic_information_step3_GasPred!Q99</f>
        <v>1954</v>
      </c>
      <c r="E100" s="15" t="str">
        <f>[1]Basic_information_step3_GasPred!Z99</f>
        <v>glazing - double glazed</v>
      </c>
      <c r="F100" s="15" t="str">
        <f>[1]Basic_information_step3_GasPred!V99</f>
        <v>upvc</v>
      </c>
      <c r="G100" s="15" t="str">
        <f>[1]Basic_information_step3_GasPred!U99</f>
        <v>upvc</v>
      </c>
      <c r="I100" s="15">
        <f t="shared" ca="1" si="9"/>
        <v>331.73419354838711</v>
      </c>
      <c r="J100" s="27" cm="1">
        <f t="array" aca="1" ref="J10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100" s="15">
        <f t="shared" ca="1" si="10"/>
        <v>2252.8437677419352</v>
      </c>
      <c r="L100" s="27" cm="1">
        <f t="array" aca="1" ref="L10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100" s="15">
        <f t="shared" ca="1" si="11"/>
        <v>10402.529032258066</v>
      </c>
      <c r="N100" s="27" cm="1">
        <f t="array" aca="1" ref="N10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100" s="15">
        <f t="shared" ca="1" si="12"/>
        <v>40147.49419354838</v>
      </c>
      <c r="P100" s="27" cm="1">
        <f t="array" aca="1" ref="P10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100" s="15">
        <f t="shared" ca="1" si="13"/>
        <v>20805.058064516132</v>
      </c>
      <c r="R100" s="27" cm="1">
        <f t="array" aca="1" ref="R10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100" s="15">
        <f t="shared" ca="1" si="14"/>
        <v>1611.6679184516124</v>
      </c>
      <c r="T100" s="27" cm="1">
        <f t="array" aca="1" ref="T10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100" s="15">
        <f t="shared" ca="1" si="16"/>
        <v>2354.6249999999995</v>
      </c>
      <c r="V100" s="27" cm="1">
        <f t="array" aca="1" ref="V10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0" s="15">
        <f t="shared" ca="1" si="15"/>
        <v>3669.5535483870967</v>
      </c>
      <c r="X100" s="27" cm="1">
        <f t="array" aca="1" ref="X10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100" s="15" cm="1">
        <f t="array" aca="1" ref="Y10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00" s="15" cm="1">
        <f t="array" aca="1" ref="Z10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00" s="15" cm="1">
        <f t="array" aca="1" ref="AA10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0" s="15" cm="1">
        <f t="array" aca="1" ref="AB10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00" s="15" cm="1">
        <f t="array" aca="1" ref="AC10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0" s="15">
        <f t="shared" ca="1" si="17"/>
        <v>79.751100000000008</v>
      </c>
    </row>
    <row r="101" spans="1:30" x14ac:dyDescent="0.2">
      <c r="A101" s="15">
        <f>[1]Basic_information_step3_GasPred!A100</f>
        <v>722</v>
      </c>
      <c r="B101" s="15">
        <f>[1]Basic_information_step3_GasPred!B100</f>
        <v>61</v>
      </c>
      <c r="C101" s="15" t="str">
        <f>[1]Basic_information_step3_GasPred!P100</f>
        <v>Bungalow</v>
      </c>
      <c r="D101" s="15">
        <f>[1]Basic_information_step3_GasPred!Q100</f>
        <v>1954</v>
      </c>
      <c r="E101" s="15" t="str">
        <f>[1]Basic_information_step3_GasPred!Z100</f>
        <v>glazing - double glazed</v>
      </c>
      <c r="F101" s="15" t="str">
        <f>[1]Basic_information_step3_GasPred!V100</f>
        <v>upvc</v>
      </c>
      <c r="G101" s="15" t="str">
        <f>[1]Basic_information_step3_GasPred!U100</f>
        <v>upvc</v>
      </c>
      <c r="I101" s="15">
        <f t="shared" ca="1" si="9"/>
        <v>293.27225806451611</v>
      </c>
      <c r="J101" s="27" cm="1">
        <f t="array" aca="1" ref="J10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101" s="15">
        <f t="shared" ca="1" si="10"/>
        <v>1991.6444903225804</v>
      </c>
      <c r="L101" s="27" cm="1">
        <f t="array" aca="1" ref="L10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101" s="15">
        <f t="shared" ca="1" si="11"/>
        <v>9196.4387096774208</v>
      </c>
      <c r="N101" s="27" cm="1">
        <f t="array" aca="1" ref="N10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101" s="15">
        <f t="shared" ca="1" si="12"/>
        <v>35492.712258064508</v>
      </c>
      <c r="P101" s="27" cm="1">
        <f t="array" aca="1" ref="P10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101" s="15">
        <f t="shared" ca="1" si="13"/>
        <v>18392.877419354842</v>
      </c>
      <c r="R101" s="27" cm="1">
        <f t="array" aca="1" ref="R10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101" s="15">
        <f t="shared" ca="1" si="14"/>
        <v>1424.8078699354835</v>
      </c>
      <c r="T101" s="27" cm="1">
        <f t="array" aca="1" ref="T10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101" s="15">
        <f t="shared" ca="1" si="16"/>
        <v>2081.6249999999995</v>
      </c>
      <c r="V101" s="27" cm="1">
        <f t="array" aca="1" ref="V10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1" s="15">
        <f t="shared" ca="1" si="15"/>
        <v>3244.0980645161289</v>
      </c>
      <c r="X101" s="27" cm="1">
        <f t="array" aca="1" ref="X10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101" s="15" cm="1">
        <f t="array" aca="1" ref="Y10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01" s="15" cm="1">
        <f t="array" aca="1" ref="Z10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01" s="15" cm="1">
        <f t="array" aca="1" ref="AA10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1" s="15" cm="1">
        <f t="array" aca="1" ref="AB10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01" s="15" cm="1">
        <f t="array" aca="1" ref="AC10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1" s="15">
        <f t="shared" ca="1" si="17"/>
        <v>79.751100000000008</v>
      </c>
    </row>
    <row r="102" spans="1:30" x14ac:dyDescent="0.2">
      <c r="A102" s="15">
        <f>[1]Basic_information_step3_GasPred!A101</f>
        <v>723</v>
      </c>
      <c r="B102" s="15">
        <f>[1]Basic_information_step3_GasPred!B101</f>
        <v>60</v>
      </c>
      <c r="C102" s="15" t="str">
        <f>[1]Basic_information_step3_GasPred!P101</f>
        <v>Bungalow</v>
      </c>
      <c r="D102" s="15">
        <f>[1]Basic_information_step3_GasPred!Q101</f>
        <v>1954</v>
      </c>
      <c r="E102" s="15" t="str">
        <f>[1]Basic_information_step3_GasPred!Z101</f>
        <v>glazing - double glazed</v>
      </c>
      <c r="F102" s="15" t="str">
        <f>[1]Basic_information_step3_GasPred!V101</f>
        <v>upvc</v>
      </c>
      <c r="G102" s="15" t="str">
        <f>[1]Basic_information_step3_GasPred!U101</f>
        <v>upvc</v>
      </c>
      <c r="I102" s="15">
        <f t="shared" ca="1" si="9"/>
        <v>288.46451612903223</v>
      </c>
      <c r="J102" s="27" cm="1">
        <f t="array" aca="1" ref="J10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102" s="15">
        <f t="shared" ca="1" si="10"/>
        <v>1958.994580645161</v>
      </c>
      <c r="L102" s="27" cm="1">
        <f t="array" aca="1" ref="L10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102" s="15">
        <f t="shared" ca="1" si="11"/>
        <v>9045.677419354839</v>
      </c>
      <c r="N102" s="27" cm="1">
        <f t="array" aca="1" ref="N10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102" s="15">
        <f t="shared" ca="1" si="12"/>
        <v>34910.864516129026</v>
      </c>
      <c r="P102" s="27" cm="1">
        <f t="array" aca="1" ref="P10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102" s="15">
        <f t="shared" ca="1" si="13"/>
        <v>18091.354838709678</v>
      </c>
      <c r="R102" s="27" cm="1">
        <f t="array" aca="1" ref="R10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102" s="15">
        <f t="shared" ca="1" si="14"/>
        <v>1401.4503638709673</v>
      </c>
      <c r="T102" s="27" cm="1">
        <f t="array" aca="1" ref="T10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102" s="15">
        <f t="shared" ca="1" si="16"/>
        <v>2047.4999999999995</v>
      </c>
      <c r="V102" s="27" cm="1">
        <f t="array" aca="1" ref="V10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2" s="15">
        <f t="shared" ca="1" si="15"/>
        <v>3190.9161290322581</v>
      </c>
      <c r="X102" s="27" cm="1">
        <f t="array" aca="1" ref="X10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102" s="15" cm="1">
        <f t="array" aca="1" ref="Y10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02" s="15" cm="1">
        <f t="array" aca="1" ref="Z10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02" s="15" cm="1">
        <f t="array" aca="1" ref="AA10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2" s="15" cm="1">
        <f t="array" aca="1" ref="AB10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02" s="15" cm="1">
        <f t="array" aca="1" ref="AC10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2" s="15">
        <f t="shared" ca="1" si="17"/>
        <v>79.751100000000008</v>
      </c>
    </row>
    <row r="103" spans="1:30" x14ac:dyDescent="0.2">
      <c r="A103" s="15">
        <f>[1]Basic_information_step3_GasPred!A102</f>
        <v>725</v>
      </c>
      <c r="B103" s="15">
        <f>[1]Basic_information_step3_GasPred!B102</f>
        <v>63</v>
      </c>
      <c r="C103" s="15" t="str">
        <f>[1]Basic_information_step3_GasPred!P102</f>
        <v>Bungalow</v>
      </c>
      <c r="D103" s="15">
        <f>[1]Basic_information_step3_GasPred!Q102</f>
        <v>1954</v>
      </c>
      <c r="E103" s="15" t="str">
        <f>[1]Basic_information_step3_GasPred!Z102</f>
        <v>glazing - single glazed</v>
      </c>
      <c r="F103" s="15" t="str">
        <f>[1]Basic_information_step3_GasPred!V102</f>
        <v>upvc</v>
      </c>
      <c r="G103" s="15" t="str">
        <f>[1]Basic_information_step3_GasPred!U102</f>
        <v>upvc</v>
      </c>
      <c r="I103" s="15">
        <f t="shared" ca="1" si="9"/>
        <v>302.88774193548386</v>
      </c>
      <c r="J103" s="27" cm="1">
        <f t="array" aca="1" ref="J10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103" s="15">
        <f t="shared" ca="1" si="10"/>
        <v>2056.9443096774194</v>
      </c>
      <c r="L103" s="27" cm="1">
        <f t="array" aca="1" ref="L10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103" s="15">
        <f t="shared" ca="1" si="11"/>
        <v>9497.9612903225825</v>
      </c>
      <c r="N103" s="27" cm="1">
        <f t="array" aca="1" ref="N10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103" s="15">
        <f t="shared" ca="1" si="12"/>
        <v>36656.40774193548</v>
      </c>
      <c r="P103" s="27" cm="1">
        <f t="array" aca="1" ref="P10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103" s="15">
        <f t="shared" ca="1" si="13"/>
        <v>18995.922580645165</v>
      </c>
      <c r="R103" s="27" cm="1">
        <f t="array" aca="1" ref="R10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103" s="15">
        <f t="shared" ca="1" si="14"/>
        <v>1471.5228820645157</v>
      </c>
      <c r="T103" s="27" cm="1">
        <f t="array" aca="1" ref="T10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103" s="15">
        <f t="shared" ca="1" si="16"/>
        <v>2149.8749999999995</v>
      </c>
      <c r="V103" s="27" cm="1">
        <f t="array" aca="1" ref="V10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3" s="15">
        <f t="shared" ca="1" si="15"/>
        <v>3350.461935483871</v>
      </c>
      <c r="X103" s="27" cm="1">
        <f t="array" aca="1" ref="X10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103" s="15" cm="1">
        <f t="array" aca="1" ref="Y10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03" s="15" cm="1">
        <f t="array" aca="1" ref="Z10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03" s="15" cm="1">
        <f t="array" aca="1" ref="AA10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3" s="15" cm="1">
        <f t="array" aca="1" ref="AB10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03" s="15" cm="1">
        <f t="array" aca="1" ref="AC10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3" s="15">
        <f t="shared" ca="1" si="17"/>
        <v>79.751100000000008</v>
      </c>
    </row>
    <row r="104" spans="1:30" x14ac:dyDescent="0.2">
      <c r="A104" s="15">
        <f>[1]Basic_information_step3_GasPred!A103</f>
        <v>745</v>
      </c>
      <c r="B104" s="15">
        <f>[1]Basic_information_step3_GasPred!B103</f>
        <v>47</v>
      </c>
      <c r="C104" s="15" t="str">
        <f>[1]Basic_information_step3_GasPred!P103</f>
        <v>Flat</v>
      </c>
      <c r="D104" s="15">
        <f>[1]Basic_information_step3_GasPred!Q103</f>
        <v>1950</v>
      </c>
      <c r="E104" s="15" t="str">
        <f>[1]Basic_information_step3_GasPred!Z103</f>
        <v>glazing - single glazed</v>
      </c>
      <c r="F104" s="15" t="str">
        <f>[1]Basic_information_step3_GasPred!V103</f>
        <v>upvc</v>
      </c>
      <c r="G104" s="15" t="str">
        <f>[1]Basic_information_step3_GasPred!U103</f>
        <v>upvc</v>
      </c>
      <c r="I104" s="15">
        <f t="shared" ca="1" si="9"/>
        <v>155.74090909090907</v>
      </c>
      <c r="J104" s="27" cm="1">
        <f t="array" aca="1" ref="J10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04" s="15">
        <f t="shared" ca="1" si="10"/>
        <v>1057.653818181818</v>
      </c>
      <c r="L104" s="27" cm="1">
        <f t="array" aca="1" ref="L10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04" s="15">
        <f t="shared" ca="1" si="11"/>
        <v>6229.6363636363631</v>
      </c>
      <c r="N104" s="27" cm="1">
        <f t="array" aca="1" ref="N10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04" s="15">
        <f t="shared" ca="1" si="12"/>
        <v>25099.709090909095</v>
      </c>
      <c r="P104" s="27" cm="1">
        <f t="array" aca="1" ref="P10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04" s="15">
        <f t="shared" ca="1" si="13"/>
        <v>12459.272727272726</v>
      </c>
      <c r="R104" s="27" cm="1">
        <f t="array" aca="1" ref="R10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04" s="15">
        <f t="shared" ca="1" si="14"/>
        <v>756.63778909090911</v>
      </c>
      <c r="T104" s="27" cm="1">
        <f t="array" aca="1" ref="T10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04" s="15">
        <f t="shared" ca="1" si="16"/>
        <v>1603.8749999999998</v>
      </c>
      <c r="V104" s="27" cm="1">
        <f t="array" aca="1" ref="V10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4" s="15">
        <f t="shared" ca="1" si="15"/>
        <v>1722.7636363636361</v>
      </c>
      <c r="X104" s="27" cm="1">
        <f t="array" aca="1" ref="X10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04" s="15" cm="1">
        <f t="array" aca="1" ref="Y10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04" s="15" cm="1">
        <f t="array" aca="1" ref="Z10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04" s="15" cm="1">
        <f t="array" aca="1" ref="AA10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4" s="15" cm="1">
        <f t="array" aca="1" ref="AB10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04" s="15" cm="1">
        <f t="array" aca="1" ref="AC10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4" s="15">
        <f t="shared" ca="1" si="17"/>
        <v>40.283099999999997</v>
      </c>
    </row>
    <row r="105" spans="1:30" x14ac:dyDescent="0.2">
      <c r="A105" s="15">
        <f>[1]Basic_information_step3_GasPred!A104</f>
        <v>749</v>
      </c>
      <c r="B105" s="15">
        <f>[1]Basic_information_step3_GasPred!B104</f>
        <v>80</v>
      </c>
      <c r="C105" s="15" t="str">
        <f>[1]Basic_information_step3_GasPred!P104</f>
        <v>Flat</v>
      </c>
      <c r="D105" s="15">
        <f>[1]Basic_information_step3_GasPred!Q104</f>
        <v>1951</v>
      </c>
      <c r="E105" s="15" t="str">
        <f>[1]Basic_information_step3_GasPred!Z104</f>
        <v>glazing - single glazed</v>
      </c>
      <c r="F105" s="15" t="str">
        <f>[1]Basic_information_step3_GasPred!V104</f>
        <v>upvc</v>
      </c>
      <c r="G105" s="15" t="str">
        <f>[1]Basic_information_step3_GasPred!U104</f>
        <v>upvc</v>
      </c>
      <c r="I105" s="15">
        <f t="shared" ca="1" si="9"/>
        <v>265.09090909090907</v>
      </c>
      <c r="J105" s="27" cm="1">
        <f t="array" aca="1" ref="J10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05" s="15">
        <f t="shared" ca="1" si="10"/>
        <v>1800.2618181818179</v>
      </c>
      <c r="L105" s="27" cm="1">
        <f t="array" aca="1" ref="L10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05" s="15">
        <f t="shared" ca="1" si="11"/>
        <v>10603.636363636362</v>
      </c>
      <c r="N105" s="27" cm="1">
        <f t="array" aca="1" ref="N10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05" s="15">
        <f t="shared" ca="1" si="12"/>
        <v>42722.909090909096</v>
      </c>
      <c r="P105" s="27" cm="1">
        <f t="array" aca="1" ref="P10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05" s="15">
        <f t="shared" ca="1" si="13"/>
        <v>21207.272727272724</v>
      </c>
      <c r="R105" s="27" cm="1">
        <f t="array" aca="1" ref="R10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05" s="15">
        <f t="shared" ca="1" si="14"/>
        <v>1287.8941090909093</v>
      </c>
      <c r="T105" s="27" cm="1">
        <f t="array" aca="1" ref="T10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05" s="15">
        <f t="shared" ca="1" si="16"/>
        <v>2729.9999999999995</v>
      </c>
      <c r="V105" s="27" cm="1">
        <f t="array" aca="1" ref="V10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5" s="15">
        <f t="shared" ca="1" si="15"/>
        <v>2932.363636363636</v>
      </c>
      <c r="X105" s="27" cm="1">
        <f t="array" aca="1" ref="X10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05" s="15" cm="1">
        <f t="array" aca="1" ref="Y10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05" s="15" cm="1">
        <f t="array" aca="1" ref="Z10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05" s="15" cm="1">
        <f t="array" aca="1" ref="AA10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5" s="15" cm="1">
        <f t="array" aca="1" ref="AB10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05" s="15" cm="1">
        <f t="array" aca="1" ref="AC10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5" s="15">
        <f t="shared" ca="1" si="17"/>
        <v>40.283099999999997</v>
      </c>
    </row>
    <row r="106" spans="1:30" x14ac:dyDescent="0.2">
      <c r="A106" s="15">
        <f>[1]Basic_information_step3_GasPred!A105</f>
        <v>761</v>
      </c>
      <c r="B106" s="15">
        <f>[1]Basic_information_step3_GasPred!B105</f>
        <v>93</v>
      </c>
      <c r="C106" s="15" t="str">
        <f>[1]Basic_information_step3_GasPred!P105</f>
        <v>House</v>
      </c>
      <c r="D106" s="15">
        <f>[1]Basic_information_step3_GasPred!Q105</f>
        <v>1989</v>
      </c>
      <c r="E106" s="15" t="str">
        <f>[1]Basic_information_step3_GasPred!Z105</f>
        <v>glazing - single glazed</v>
      </c>
      <c r="F106" s="15" t="str">
        <f>[1]Basic_information_step3_GasPred!V105</f>
        <v>upvc</v>
      </c>
      <c r="G106" s="15" t="str">
        <f>[1]Basic_information_step3_GasPred!U105</f>
        <v>upvc</v>
      </c>
      <c r="I106" s="15">
        <f t="shared" ca="1" si="9"/>
        <v>223.69956081081079</v>
      </c>
      <c r="J106" s="27" cm="1">
        <f t="array" aca="1" ref="J10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06" s="15">
        <f t="shared" ca="1" si="10"/>
        <v>1519.1685729729729</v>
      </c>
      <c r="L106" s="27" cm="1">
        <f t="array" aca="1" ref="L10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06" s="15">
        <f t="shared" ca="1" si="11"/>
        <v>10390.739189189189</v>
      </c>
      <c r="N106" s="27" cm="1">
        <f t="array" aca="1" ref="N10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06" s="15">
        <f t="shared" ca="1" si="12"/>
        <v>46962.385945945942</v>
      </c>
      <c r="P106" s="27" cm="1">
        <f t="array" aca="1" ref="P10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06" s="15">
        <f t="shared" ca="1" si="13"/>
        <v>20781.478378378379</v>
      </c>
      <c r="R106" s="27" cm="1">
        <f t="array" aca="1" ref="R10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06" s="15">
        <f t="shared" ca="1" si="14"/>
        <v>1086.802061837838</v>
      </c>
      <c r="T106" s="27" cm="1">
        <f t="array" aca="1" ref="T10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06" s="15">
        <f t="shared" ca="1" si="16"/>
        <v>3173.625</v>
      </c>
      <c r="V106" s="27" cm="1">
        <f t="array" aca="1" ref="V10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06" s="15">
        <f t="shared" ca="1" si="15"/>
        <v>2474.503783783784</v>
      </c>
      <c r="X106" s="27" cm="1">
        <f t="array" aca="1" ref="X10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06" s="15" cm="1">
        <f t="array" aca="1" ref="Y10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06" s="15" cm="1">
        <f t="array" aca="1" ref="Z10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06" s="15" cm="1">
        <f t="array" aca="1" ref="AA10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6" s="15" cm="1">
        <f t="array" aca="1" ref="AB10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06" s="15" cm="1">
        <f t="array" aca="1" ref="AC10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6" s="15">
        <f t="shared" ca="1" si="17"/>
        <v>79.751100000000008</v>
      </c>
    </row>
    <row r="107" spans="1:30" x14ac:dyDescent="0.2">
      <c r="A107" s="15">
        <f>[1]Basic_information_step3_GasPred!A106</f>
        <v>774</v>
      </c>
      <c r="B107" s="15">
        <f>[1]Basic_information_step3_GasPred!B106</f>
        <v>66</v>
      </c>
      <c r="C107" s="15" t="str">
        <f>[1]Basic_information_step3_GasPred!P106</f>
        <v>Flat</v>
      </c>
      <c r="D107" s="15">
        <f>[1]Basic_information_step3_GasPred!Q106</f>
        <v>1974</v>
      </c>
      <c r="E107" s="15" t="str">
        <f>[1]Basic_information_step3_GasPred!Z106</f>
        <v>glazing - single glazed</v>
      </c>
      <c r="F107" s="15" t="str">
        <f>[1]Basic_information_step3_GasPred!V106</f>
        <v>upvc</v>
      </c>
      <c r="G107" s="15" t="str">
        <f>[1]Basic_information_step3_GasPred!U106</f>
        <v>upvc</v>
      </c>
      <c r="I107" s="15">
        <f t="shared" ca="1" si="9"/>
        <v>194.90625</v>
      </c>
      <c r="J107" s="27" cm="1">
        <f t="array" aca="1" ref="J10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07" s="15">
        <f t="shared" ca="1" si="10"/>
        <v>1323.63</v>
      </c>
      <c r="L107" s="27" cm="1">
        <f t="array" aca="1" ref="L10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07" s="15">
        <f t="shared" ca="1" si="11"/>
        <v>7796.25</v>
      </c>
      <c r="N107" s="27" cm="1">
        <f t="array" aca="1" ref="N10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07" s="15">
        <f t="shared" ca="1" si="12"/>
        <v>34485.000000000007</v>
      </c>
      <c r="P107" s="27" cm="1">
        <f t="array" aca="1" ref="P10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07" s="15">
        <f t="shared" ca="1" si="13"/>
        <v>15592.5</v>
      </c>
      <c r="R107" s="27" cm="1">
        <f t="array" aca="1" ref="R10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07" s="15">
        <f t="shared" ca="1" si="14"/>
        <v>946.91519999999991</v>
      </c>
      <c r="T107" s="27" cm="1">
        <f t="array" aca="1" ref="T10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07" s="15">
        <f t="shared" ca="1" si="16"/>
        <v>2252.2499999999995</v>
      </c>
      <c r="V107" s="27" cm="1">
        <f t="array" aca="1" ref="V10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7" s="15">
        <f t="shared" ca="1" si="15"/>
        <v>2156</v>
      </c>
      <c r="X107" s="27" cm="1">
        <f t="array" aca="1" ref="X10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07" s="15" cm="1">
        <f t="array" aca="1" ref="Y10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07" s="15" cm="1">
        <f t="array" aca="1" ref="Z10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07" s="15" cm="1">
        <f t="array" aca="1" ref="AA10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7" s="15" cm="1">
        <f t="array" aca="1" ref="AB10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07" s="15" cm="1">
        <f t="array" aca="1" ref="AC10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7" s="15">
        <f t="shared" ca="1" si="17"/>
        <v>40.283099999999997</v>
      </c>
    </row>
    <row r="108" spans="1:30" x14ac:dyDescent="0.2">
      <c r="A108" s="15">
        <f>[1]Basic_information_step3_GasPred!A107</f>
        <v>785</v>
      </c>
      <c r="B108" s="15">
        <f>[1]Basic_information_step3_GasPred!B107</f>
        <v>56</v>
      </c>
      <c r="C108" s="15" t="str">
        <f>[1]Basic_information_step3_GasPred!P107</f>
        <v>Flat</v>
      </c>
      <c r="D108" s="15">
        <f>[1]Basic_information_step3_GasPred!Q107</f>
        <v>1979</v>
      </c>
      <c r="E108" s="15" t="str">
        <f>[1]Basic_information_step3_GasPred!Z107</f>
        <v>glazing - single glazed</v>
      </c>
      <c r="F108" s="15" t="str">
        <f>[1]Basic_information_step3_GasPred!V107</f>
        <v>upvc</v>
      </c>
      <c r="G108" s="15" t="str">
        <f>[1]Basic_information_step3_GasPred!U107</f>
        <v>upvc</v>
      </c>
      <c r="I108" s="15">
        <f t="shared" ca="1" si="9"/>
        <v>165.375</v>
      </c>
      <c r="J108" s="27" cm="1">
        <f t="array" aca="1" ref="J10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08" s="15">
        <f t="shared" ca="1" si="10"/>
        <v>1123.0800000000002</v>
      </c>
      <c r="L108" s="27" cm="1">
        <f t="array" aca="1" ref="L10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08" s="15">
        <f t="shared" ca="1" si="11"/>
        <v>6615</v>
      </c>
      <c r="N108" s="27" cm="1">
        <f t="array" aca="1" ref="N10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08" s="15">
        <f t="shared" ca="1" si="12"/>
        <v>29260.000000000007</v>
      </c>
      <c r="P108" s="27" cm="1">
        <f t="array" aca="1" ref="P10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08" s="15">
        <f t="shared" ca="1" si="13"/>
        <v>13230</v>
      </c>
      <c r="R108" s="27" cm="1">
        <f t="array" aca="1" ref="R10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08" s="15">
        <f t="shared" ca="1" si="14"/>
        <v>803.44319999999993</v>
      </c>
      <c r="T108" s="27" cm="1">
        <f t="array" aca="1" ref="T10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08" s="15">
        <f t="shared" ca="1" si="16"/>
        <v>1910.9999999999995</v>
      </c>
      <c r="V108" s="27" cm="1">
        <f t="array" aca="1" ref="V10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8" s="15">
        <f t="shared" ca="1" si="15"/>
        <v>1829.3333333333333</v>
      </c>
      <c r="X108" s="27" cm="1">
        <f t="array" aca="1" ref="X10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08" s="15" cm="1">
        <f t="array" aca="1" ref="Y10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08" s="15" cm="1">
        <f t="array" aca="1" ref="Z10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08" s="15" cm="1">
        <f t="array" aca="1" ref="AA10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8" s="15" cm="1">
        <f t="array" aca="1" ref="AB10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08" s="15" cm="1">
        <f t="array" aca="1" ref="AC10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8" s="15">
        <f t="shared" ca="1" si="17"/>
        <v>40.283099999999997</v>
      </c>
    </row>
    <row r="109" spans="1:30" x14ac:dyDescent="0.2">
      <c r="A109" s="15">
        <f>[1]Basic_information_step3_GasPred!A108</f>
        <v>786</v>
      </c>
      <c r="B109" s="15">
        <f>[1]Basic_information_step3_GasPred!B108</f>
        <v>51</v>
      </c>
      <c r="C109" s="15" t="str">
        <f>[1]Basic_information_step3_GasPred!P108</f>
        <v>Flat</v>
      </c>
      <c r="D109" s="15">
        <f>[1]Basic_information_step3_GasPred!Q108</f>
        <v>1979</v>
      </c>
      <c r="E109" s="15" t="str">
        <f>[1]Basic_information_step3_GasPred!Z108</f>
        <v>glazing - single glazed</v>
      </c>
      <c r="F109" s="15" t="str">
        <f>[1]Basic_information_step3_GasPred!V108</f>
        <v>upvc</v>
      </c>
      <c r="G109" s="15" t="str">
        <f>[1]Basic_information_step3_GasPred!U108</f>
        <v>upvc</v>
      </c>
      <c r="I109" s="15">
        <f t="shared" ca="1" si="9"/>
        <v>150.609375</v>
      </c>
      <c r="J109" s="27" cm="1">
        <f t="array" aca="1" ref="J10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09" s="15">
        <f t="shared" ca="1" si="10"/>
        <v>1022.8050000000002</v>
      </c>
      <c r="L109" s="27" cm="1">
        <f t="array" aca="1" ref="L10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09" s="15">
        <f t="shared" ca="1" si="11"/>
        <v>6024.375</v>
      </c>
      <c r="N109" s="27" cm="1">
        <f t="array" aca="1" ref="N10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09" s="15">
        <f t="shared" ca="1" si="12"/>
        <v>26647.500000000007</v>
      </c>
      <c r="P109" s="27" cm="1">
        <f t="array" aca="1" ref="P10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09" s="15">
        <f t="shared" ca="1" si="13"/>
        <v>12048.75</v>
      </c>
      <c r="R109" s="27" cm="1">
        <f t="array" aca="1" ref="R10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09" s="15">
        <f t="shared" ca="1" si="14"/>
        <v>731.70719999999994</v>
      </c>
      <c r="T109" s="27" cm="1">
        <f t="array" aca="1" ref="T10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09" s="15">
        <f t="shared" ca="1" si="16"/>
        <v>1740.3749999999995</v>
      </c>
      <c r="V109" s="27" cm="1">
        <f t="array" aca="1" ref="V10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09" s="15">
        <f t="shared" ca="1" si="15"/>
        <v>1665.9999999999998</v>
      </c>
      <c r="X109" s="27" cm="1">
        <f t="array" aca="1" ref="X10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09" s="15" cm="1">
        <f t="array" aca="1" ref="Y10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09" s="15" cm="1">
        <f t="array" aca="1" ref="Z10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09" s="15" cm="1">
        <f t="array" aca="1" ref="AA10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09" s="15" cm="1">
        <f t="array" aca="1" ref="AB10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09" s="15" cm="1">
        <f t="array" aca="1" ref="AC10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09" s="15">
        <f t="shared" ca="1" si="17"/>
        <v>40.283099999999997</v>
      </c>
    </row>
    <row r="110" spans="1:30" x14ac:dyDescent="0.2">
      <c r="A110" s="15">
        <f>[1]Basic_information_step3_GasPred!A109</f>
        <v>788</v>
      </c>
      <c r="B110" s="15">
        <f>[1]Basic_information_step3_GasPred!B109</f>
        <v>51</v>
      </c>
      <c r="C110" s="15" t="str">
        <f>[1]Basic_information_step3_GasPred!P109</f>
        <v>Flat</v>
      </c>
      <c r="D110" s="15">
        <f>[1]Basic_information_step3_GasPred!Q109</f>
        <v>1979</v>
      </c>
      <c r="E110" s="15" t="str">
        <f>[1]Basic_information_step3_GasPred!Z109</f>
        <v>glazing - single glazed</v>
      </c>
      <c r="F110" s="15" t="str">
        <f>[1]Basic_information_step3_GasPred!V109</f>
        <v>upvc</v>
      </c>
      <c r="G110" s="15" t="str">
        <f>[1]Basic_information_step3_GasPred!U109</f>
        <v>upvc</v>
      </c>
      <c r="I110" s="15">
        <f t="shared" ca="1" si="9"/>
        <v>150.609375</v>
      </c>
      <c r="J110" s="27" cm="1">
        <f t="array" aca="1" ref="J11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0" s="15">
        <f t="shared" ca="1" si="10"/>
        <v>1022.8050000000002</v>
      </c>
      <c r="L110" s="27" cm="1">
        <f t="array" aca="1" ref="L11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0" s="15">
        <f t="shared" ca="1" si="11"/>
        <v>6024.375</v>
      </c>
      <c r="N110" s="27" cm="1">
        <f t="array" aca="1" ref="N11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0" s="15">
        <f t="shared" ca="1" si="12"/>
        <v>26647.500000000007</v>
      </c>
      <c r="P110" s="27" cm="1">
        <f t="array" aca="1" ref="P11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0" s="15">
        <f t="shared" ca="1" si="13"/>
        <v>12048.75</v>
      </c>
      <c r="R110" s="27" cm="1">
        <f t="array" aca="1" ref="R11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0" s="15">
        <f t="shared" ca="1" si="14"/>
        <v>731.70719999999994</v>
      </c>
      <c r="T110" s="27" cm="1">
        <f t="array" aca="1" ref="T11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0" s="15">
        <f t="shared" ca="1" si="16"/>
        <v>1740.3749999999995</v>
      </c>
      <c r="V110" s="27" cm="1">
        <f t="array" aca="1" ref="V11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0" s="15">
        <f t="shared" ca="1" si="15"/>
        <v>1665.9999999999998</v>
      </c>
      <c r="X110" s="27" cm="1">
        <f t="array" aca="1" ref="X11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0" s="15" cm="1">
        <f t="array" aca="1" ref="Y11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10" s="15" cm="1">
        <f t="array" aca="1" ref="Z11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0" s="15" cm="1">
        <f t="array" aca="1" ref="AA11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0" s="15" cm="1">
        <f t="array" aca="1" ref="AB11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10" s="15" cm="1">
        <f t="array" aca="1" ref="AC11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0" s="15">
        <f t="shared" ca="1" si="17"/>
        <v>40.283099999999997</v>
      </c>
    </row>
    <row r="111" spans="1:30" x14ac:dyDescent="0.2">
      <c r="A111" s="15">
        <f>[1]Basic_information_step3_GasPred!A110</f>
        <v>791</v>
      </c>
      <c r="B111" s="15">
        <f>[1]Basic_information_step3_GasPred!B110</f>
        <v>55</v>
      </c>
      <c r="C111" s="15" t="str">
        <f>[1]Basic_information_step3_GasPred!P110</f>
        <v>Flat</v>
      </c>
      <c r="D111" s="15">
        <f>[1]Basic_information_step3_GasPred!Q110</f>
        <v>1979</v>
      </c>
      <c r="E111" s="15" t="str">
        <f>[1]Basic_information_step3_GasPred!Z110</f>
        <v>glazing - single glazed</v>
      </c>
      <c r="F111" s="15" t="str">
        <f>[1]Basic_information_step3_GasPred!V110</f>
        <v>upvc</v>
      </c>
      <c r="G111" s="15" t="str">
        <f>[1]Basic_information_step3_GasPred!U110</f>
        <v>upvc</v>
      </c>
      <c r="I111" s="15">
        <f t="shared" ca="1" si="9"/>
        <v>162.421875</v>
      </c>
      <c r="J111" s="27" cm="1">
        <f t="array" aca="1" ref="J11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1" s="15">
        <f t="shared" ca="1" si="10"/>
        <v>1103.0250000000001</v>
      </c>
      <c r="L111" s="27" cm="1">
        <f t="array" aca="1" ref="L11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1" s="15">
        <f t="shared" ca="1" si="11"/>
        <v>6496.875</v>
      </c>
      <c r="N111" s="27" cm="1">
        <f t="array" aca="1" ref="N11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1" s="15">
        <f t="shared" ca="1" si="12"/>
        <v>28737.500000000007</v>
      </c>
      <c r="P111" s="27" cm="1">
        <f t="array" aca="1" ref="P11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1" s="15">
        <f t="shared" ca="1" si="13"/>
        <v>12993.75</v>
      </c>
      <c r="R111" s="27" cm="1">
        <f t="array" aca="1" ref="R11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1" s="15">
        <f t="shared" ca="1" si="14"/>
        <v>789.096</v>
      </c>
      <c r="T111" s="27" cm="1">
        <f t="array" aca="1" ref="T11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1" s="15">
        <f t="shared" ca="1" si="16"/>
        <v>1876.8749999999995</v>
      </c>
      <c r="V111" s="27" cm="1">
        <f t="array" aca="1" ref="V11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1" s="15">
        <f t="shared" ca="1" si="15"/>
        <v>1796.6666666666665</v>
      </c>
      <c r="X111" s="27" cm="1">
        <f t="array" aca="1" ref="X11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1" s="15" cm="1">
        <f t="array" aca="1" ref="Y11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11" s="15" cm="1">
        <f t="array" aca="1" ref="Z11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1" s="15" cm="1">
        <f t="array" aca="1" ref="AA11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1" s="15" cm="1">
        <f t="array" aca="1" ref="AB11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11" s="15" cm="1">
        <f t="array" aca="1" ref="AC11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1" s="15">
        <f t="shared" ca="1" si="17"/>
        <v>40.283099999999997</v>
      </c>
    </row>
    <row r="112" spans="1:30" x14ac:dyDescent="0.2">
      <c r="A112" s="15">
        <f>[1]Basic_information_step3_GasPred!A111</f>
        <v>794</v>
      </c>
      <c r="B112" s="15">
        <f>[1]Basic_information_step3_GasPred!B111</f>
        <v>56</v>
      </c>
      <c r="C112" s="15" t="str">
        <f>[1]Basic_information_step3_GasPred!P111</f>
        <v>Flat</v>
      </c>
      <c r="D112" s="15">
        <f>[1]Basic_information_step3_GasPred!Q111</f>
        <v>1979</v>
      </c>
      <c r="E112" s="15" t="str">
        <f>[1]Basic_information_step3_GasPred!Z111</f>
        <v>glazing - single glazed</v>
      </c>
      <c r="F112" s="15" t="str">
        <f>[1]Basic_information_step3_GasPred!V111</f>
        <v>upvc</v>
      </c>
      <c r="G112" s="15" t="str">
        <f>[1]Basic_information_step3_GasPred!U111</f>
        <v>upvc</v>
      </c>
      <c r="I112" s="15">
        <f t="shared" ca="1" si="9"/>
        <v>165.375</v>
      </c>
      <c r="J112" s="27" cm="1">
        <f t="array" aca="1" ref="J11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2" s="15">
        <f t="shared" ca="1" si="10"/>
        <v>1123.0800000000002</v>
      </c>
      <c r="L112" s="27" cm="1">
        <f t="array" aca="1" ref="L11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2" s="15">
        <f t="shared" ca="1" si="11"/>
        <v>6615</v>
      </c>
      <c r="N112" s="27" cm="1">
        <f t="array" aca="1" ref="N11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2" s="15">
        <f t="shared" ca="1" si="12"/>
        <v>29260.000000000007</v>
      </c>
      <c r="P112" s="27" cm="1">
        <f t="array" aca="1" ref="P11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2" s="15">
        <f t="shared" ca="1" si="13"/>
        <v>13230</v>
      </c>
      <c r="R112" s="27" cm="1">
        <f t="array" aca="1" ref="R11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2" s="15">
        <f t="shared" ca="1" si="14"/>
        <v>803.44319999999993</v>
      </c>
      <c r="T112" s="27" cm="1">
        <f t="array" aca="1" ref="T11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2" s="15">
        <f t="shared" ca="1" si="16"/>
        <v>1910.9999999999995</v>
      </c>
      <c r="V112" s="27" cm="1">
        <f t="array" aca="1" ref="V11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2" s="15">
        <f t="shared" ca="1" si="15"/>
        <v>1829.3333333333333</v>
      </c>
      <c r="X112" s="27" cm="1">
        <f t="array" aca="1" ref="X11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2" s="15" cm="1">
        <f t="array" aca="1" ref="Y11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12" s="15" cm="1">
        <f t="array" aca="1" ref="Z11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2" s="15" cm="1">
        <f t="array" aca="1" ref="AA11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2" s="15" cm="1">
        <f t="array" aca="1" ref="AB11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12" s="15" cm="1">
        <f t="array" aca="1" ref="AC11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2" s="15">
        <f t="shared" ca="1" si="17"/>
        <v>40.283099999999997</v>
      </c>
    </row>
    <row r="113" spans="1:30" x14ac:dyDescent="0.2">
      <c r="A113" s="15">
        <f>[1]Basic_information_step3_GasPred!A112</f>
        <v>796</v>
      </c>
      <c r="B113" s="15">
        <f>[1]Basic_information_step3_GasPred!B112</f>
        <v>57</v>
      </c>
      <c r="C113" s="15" t="str">
        <f>[1]Basic_information_step3_GasPred!P112</f>
        <v>Flat</v>
      </c>
      <c r="D113" s="15">
        <f>[1]Basic_information_step3_GasPred!Q112</f>
        <v>1979</v>
      </c>
      <c r="E113" s="15" t="str">
        <f>[1]Basic_information_step3_GasPred!Z112</f>
        <v>glazing - single glazed</v>
      </c>
      <c r="F113" s="15" t="str">
        <f>[1]Basic_information_step3_GasPred!V112</f>
        <v>upvc</v>
      </c>
      <c r="G113" s="15" t="str">
        <f>[1]Basic_information_step3_GasPred!U112</f>
        <v>upvc</v>
      </c>
      <c r="I113" s="15">
        <f t="shared" ca="1" si="9"/>
        <v>168.328125</v>
      </c>
      <c r="J113" s="27" cm="1">
        <f t="array" aca="1" ref="J11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3" s="15">
        <f t="shared" ca="1" si="10"/>
        <v>1143.1350000000002</v>
      </c>
      <c r="L113" s="27" cm="1">
        <f t="array" aca="1" ref="L11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3" s="15">
        <f t="shared" ca="1" si="11"/>
        <v>6733.125</v>
      </c>
      <c r="N113" s="27" cm="1">
        <f t="array" aca="1" ref="N11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3" s="15">
        <f t="shared" ca="1" si="12"/>
        <v>29782.500000000007</v>
      </c>
      <c r="P113" s="27" cm="1">
        <f t="array" aca="1" ref="P11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3" s="15">
        <f t="shared" ca="1" si="13"/>
        <v>13466.25</v>
      </c>
      <c r="R113" s="27" cm="1">
        <f t="array" aca="1" ref="R11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3" s="15">
        <f t="shared" ca="1" si="14"/>
        <v>817.79039999999998</v>
      </c>
      <c r="T113" s="27" cm="1">
        <f t="array" aca="1" ref="T11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3" s="15">
        <f t="shared" ca="1" si="16"/>
        <v>1945.1249999999995</v>
      </c>
      <c r="V113" s="27" cm="1">
        <f t="array" aca="1" ref="V11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3" s="15">
        <f t="shared" ca="1" si="15"/>
        <v>1861.9999999999998</v>
      </c>
      <c r="X113" s="27" cm="1">
        <f t="array" aca="1" ref="X11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3" s="15" cm="1">
        <f t="array" aca="1" ref="Y11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13" s="15" cm="1">
        <f t="array" aca="1" ref="Z11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3" s="15" cm="1">
        <f t="array" aca="1" ref="AA11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3" s="15" cm="1">
        <f t="array" aca="1" ref="AB11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13" s="15" cm="1">
        <f t="array" aca="1" ref="AC11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3" s="15">
        <f t="shared" ca="1" si="17"/>
        <v>40.283099999999997</v>
      </c>
    </row>
    <row r="114" spans="1:30" x14ac:dyDescent="0.2">
      <c r="A114" s="15">
        <f>[1]Basic_information_step3_GasPred!A113</f>
        <v>800</v>
      </c>
      <c r="B114" s="15">
        <f>[1]Basic_information_step3_GasPred!B113</f>
        <v>56</v>
      </c>
      <c r="C114" s="15" t="str">
        <f>[1]Basic_information_step3_GasPred!P113</f>
        <v>Flat</v>
      </c>
      <c r="D114" s="15">
        <f>[1]Basic_information_step3_GasPred!Q113</f>
        <v>1979</v>
      </c>
      <c r="E114" s="15" t="str">
        <f>[1]Basic_information_step3_GasPred!Z113</f>
        <v>glazing - double glazed</v>
      </c>
      <c r="F114" s="15" t="str">
        <f>[1]Basic_information_step3_GasPred!V113</f>
        <v>upvc</v>
      </c>
      <c r="G114" s="15" t="str">
        <f>[1]Basic_information_step3_GasPred!U113</f>
        <v>upvc</v>
      </c>
      <c r="I114" s="15">
        <f t="shared" ca="1" si="9"/>
        <v>165.375</v>
      </c>
      <c r="J114" s="27" cm="1">
        <f t="array" aca="1" ref="J11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4" s="15">
        <f t="shared" ca="1" si="10"/>
        <v>1123.0800000000002</v>
      </c>
      <c r="L114" s="27" cm="1">
        <f t="array" aca="1" ref="L11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4" s="15">
        <f t="shared" ca="1" si="11"/>
        <v>6615</v>
      </c>
      <c r="N114" s="27" cm="1">
        <f t="array" aca="1" ref="N11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4" s="15">
        <f t="shared" ca="1" si="12"/>
        <v>29260.000000000007</v>
      </c>
      <c r="P114" s="27" cm="1">
        <f t="array" aca="1" ref="P11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4" s="15">
        <f t="shared" ca="1" si="13"/>
        <v>13230</v>
      </c>
      <c r="R114" s="27" cm="1">
        <f t="array" aca="1" ref="R11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4" s="15">
        <f t="shared" ca="1" si="14"/>
        <v>803.44319999999993</v>
      </c>
      <c r="T114" s="27" cm="1">
        <f t="array" aca="1" ref="T11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4" s="15">
        <f t="shared" ca="1" si="16"/>
        <v>1910.9999999999995</v>
      </c>
      <c r="V114" s="27" cm="1">
        <f t="array" aca="1" ref="V11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4" s="15">
        <f t="shared" ca="1" si="15"/>
        <v>1829.3333333333333</v>
      </c>
      <c r="X114" s="27" cm="1">
        <f t="array" aca="1" ref="X11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4" s="15" cm="1">
        <f t="array" aca="1" ref="Y11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14" s="15" cm="1">
        <f t="array" aca="1" ref="Z11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4" s="15" cm="1">
        <f t="array" aca="1" ref="AA11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4" s="15" cm="1">
        <f t="array" aca="1" ref="AB11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14" s="15" cm="1">
        <f t="array" aca="1" ref="AC11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4" s="15">
        <f t="shared" ca="1" si="17"/>
        <v>40.283099999999997</v>
      </c>
    </row>
    <row r="115" spans="1:30" x14ac:dyDescent="0.2">
      <c r="A115" s="15">
        <f>[1]Basic_information_step3_GasPred!A114</f>
        <v>804</v>
      </c>
      <c r="B115" s="15">
        <f>[1]Basic_information_step3_GasPred!B114</f>
        <v>78</v>
      </c>
      <c r="C115" s="15" t="str">
        <f>[1]Basic_information_step3_GasPred!P114</f>
        <v>House</v>
      </c>
      <c r="D115" s="15">
        <f>[1]Basic_information_step3_GasPred!Q114</f>
        <v>1979</v>
      </c>
      <c r="E115" s="15" t="str">
        <f>[1]Basic_information_step3_GasPred!Z114</f>
        <v>glazing - double glazed</v>
      </c>
      <c r="F115" s="15" t="str">
        <f>[1]Basic_information_step3_GasPred!V114</f>
        <v>upvc</v>
      </c>
      <c r="G115" s="15" t="str">
        <f>[1]Basic_information_step3_GasPred!U114</f>
        <v>upvc</v>
      </c>
      <c r="I115" s="15">
        <f t="shared" ca="1" si="9"/>
        <v>187.61898648648648</v>
      </c>
      <c r="J115" s="27" cm="1">
        <f t="array" aca="1" ref="J11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15" s="15">
        <f t="shared" ca="1" si="10"/>
        <v>1274.1413837837838</v>
      </c>
      <c r="L115" s="27" cm="1">
        <f t="array" aca="1" ref="L11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15" s="15">
        <f t="shared" ca="1" si="11"/>
        <v>8714.8135135135144</v>
      </c>
      <c r="N115" s="27" cm="1">
        <f t="array" aca="1" ref="N11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15" s="15">
        <f t="shared" ca="1" si="12"/>
        <v>39387.807567567565</v>
      </c>
      <c r="P115" s="27" cm="1">
        <f t="array" aca="1" ref="P11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15" s="15">
        <f t="shared" ca="1" si="13"/>
        <v>17429.627027027029</v>
      </c>
      <c r="R115" s="27" cm="1">
        <f t="array" aca="1" ref="R11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15" s="15">
        <f t="shared" ca="1" si="14"/>
        <v>911.51140670270274</v>
      </c>
      <c r="T115" s="27" cm="1">
        <f t="array" aca="1" ref="T11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15" s="15">
        <f t="shared" ca="1" si="16"/>
        <v>2661.75</v>
      </c>
      <c r="V115" s="27" cm="1">
        <f t="array" aca="1" ref="V11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15" s="15">
        <f t="shared" ca="1" si="15"/>
        <v>2075.3902702702703</v>
      </c>
      <c r="X115" s="27" cm="1">
        <f t="array" aca="1" ref="X11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15" s="15" cm="1">
        <f t="array" aca="1" ref="Y11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15" s="15" cm="1">
        <f t="array" aca="1" ref="Z11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15" s="15" cm="1">
        <f t="array" aca="1" ref="AA11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5" s="15" cm="1">
        <f t="array" aca="1" ref="AB11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15" s="15" cm="1">
        <f t="array" aca="1" ref="AC11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5" s="15">
        <f t="shared" ca="1" si="17"/>
        <v>79.751100000000008</v>
      </c>
    </row>
    <row r="116" spans="1:30" x14ac:dyDescent="0.2">
      <c r="A116" s="15">
        <f>[1]Basic_information_step3_GasPred!A115</f>
        <v>806</v>
      </c>
      <c r="B116" s="15">
        <f>[1]Basic_information_step3_GasPred!B115</f>
        <v>80</v>
      </c>
      <c r="C116" s="15" t="str">
        <f>[1]Basic_information_step3_GasPred!P115</f>
        <v>House</v>
      </c>
      <c r="D116" s="15">
        <f>[1]Basic_information_step3_GasPred!Q115</f>
        <v>1979</v>
      </c>
      <c r="E116" s="15" t="str">
        <f>[1]Basic_information_step3_GasPred!Z115</f>
        <v>glazing - double glazed</v>
      </c>
      <c r="F116" s="15" t="str">
        <f>[1]Basic_information_step3_GasPred!V115</f>
        <v>upvc</v>
      </c>
      <c r="G116" s="15" t="str">
        <f>[1]Basic_information_step3_GasPred!U115</f>
        <v>upvc</v>
      </c>
      <c r="I116" s="15">
        <f t="shared" ca="1" si="9"/>
        <v>192.42972972972973</v>
      </c>
      <c r="J116" s="27" cm="1">
        <f t="array" aca="1" ref="J11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16" s="15">
        <f t="shared" ca="1" si="10"/>
        <v>1306.8116756756758</v>
      </c>
      <c r="L116" s="27" cm="1">
        <f t="array" aca="1" ref="L11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16" s="15">
        <f t="shared" ca="1" si="11"/>
        <v>8938.27027027027</v>
      </c>
      <c r="N116" s="27" cm="1">
        <f t="array" aca="1" ref="N11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16" s="15">
        <f t="shared" ca="1" si="12"/>
        <v>40397.751351351348</v>
      </c>
      <c r="P116" s="27" cm="1">
        <f t="array" aca="1" ref="P11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16" s="15">
        <f t="shared" ca="1" si="13"/>
        <v>17876.54054054054</v>
      </c>
      <c r="R116" s="27" cm="1">
        <f t="array" aca="1" ref="R11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16" s="15">
        <f t="shared" ca="1" si="14"/>
        <v>934.88349405405415</v>
      </c>
      <c r="T116" s="27" cm="1">
        <f t="array" aca="1" ref="T11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16" s="15">
        <f t="shared" ca="1" si="16"/>
        <v>2730</v>
      </c>
      <c r="V116" s="27" cm="1">
        <f t="array" aca="1" ref="V11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16" s="15">
        <f t="shared" ca="1" si="15"/>
        <v>2128.6054054054052</v>
      </c>
      <c r="X116" s="27" cm="1">
        <f t="array" aca="1" ref="X11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16" s="15" cm="1">
        <f t="array" aca="1" ref="Y11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16" s="15" cm="1">
        <f t="array" aca="1" ref="Z11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16" s="15" cm="1">
        <f t="array" aca="1" ref="AA11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6" s="15" cm="1">
        <f t="array" aca="1" ref="AB11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16" s="15" cm="1">
        <f t="array" aca="1" ref="AC11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6" s="15">
        <f t="shared" ca="1" si="17"/>
        <v>79.751100000000008</v>
      </c>
    </row>
    <row r="117" spans="1:30" x14ac:dyDescent="0.2">
      <c r="A117" s="15">
        <f>[1]Basic_information_step3_GasPred!A116</f>
        <v>812</v>
      </c>
      <c r="B117" s="15">
        <f>[1]Basic_information_step3_GasPred!B116</f>
        <v>66</v>
      </c>
      <c r="C117" s="15" t="str">
        <f>[1]Basic_information_step3_GasPred!P116</f>
        <v>Flat</v>
      </c>
      <c r="D117" s="15">
        <f>[1]Basic_information_step3_GasPred!Q116</f>
        <v>1971</v>
      </c>
      <c r="E117" s="15" t="str">
        <f>[1]Basic_information_step3_GasPred!Z116</f>
        <v>glazing - single glazed</v>
      </c>
      <c r="F117" s="15" t="str">
        <f>[1]Basic_information_step3_GasPred!V116</f>
        <v>upvc</v>
      </c>
      <c r="G117" s="15" t="str">
        <f>[1]Basic_information_step3_GasPred!U116</f>
        <v>upvc</v>
      </c>
      <c r="I117" s="15">
        <f t="shared" ca="1" si="9"/>
        <v>194.90625</v>
      </c>
      <c r="J117" s="27" cm="1">
        <f t="array" aca="1" ref="J11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7" s="15">
        <f t="shared" ca="1" si="10"/>
        <v>1323.63</v>
      </c>
      <c r="L117" s="27" cm="1">
        <f t="array" aca="1" ref="L11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7" s="15">
        <f t="shared" ca="1" si="11"/>
        <v>7796.25</v>
      </c>
      <c r="N117" s="27" cm="1">
        <f t="array" aca="1" ref="N11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7" s="15">
        <f t="shared" ca="1" si="12"/>
        <v>34485.000000000007</v>
      </c>
      <c r="P117" s="27" cm="1">
        <f t="array" aca="1" ref="P11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7" s="15">
        <f t="shared" ca="1" si="13"/>
        <v>15592.5</v>
      </c>
      <c r="R117" s="27" cm="1">
        <f t="array" aca="1" ref="R11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7" s="15">
        <f t="shared" ca="1" si="14"/>
        <v>946.91519999999991</v>
      </c>
      <c r="T117" s="27" cm="1">
        <f t="array" aca="1" ref="T11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7" s="15">
        <f t="shared" ca="1" si="16"/>
        <v>2252.2499999999995</v>
      </c>
      <c r="V117" s="27" cm="1">
        <f t="array" aca="1" ref="V11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7" s="15">
        <f t="shared" ca="1" si="15"/>
        <v>2156</v>
      </c>
      <c r="X117" s="27" cm="1">
        <f t="array" aca="1" ref="X11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7" s="15" cm="1">
        <f t="array" aca="1" ref="Y11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17" s="15" cm="1">
        <f t="array" aca="1" ref="Z11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7" s="15" cm="1">
        <f t="array" aca="1" ref="AA11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7" s="15" cm="1">
        <f t="array" aca="1" ref="AB11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17" s="15" cm="1">
        <f t="array" aca="1" ref="AC11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7" s="15">
        <f t="shared" ca="1" si="17"/>
        <v>40.283099999999997</v>
      </c>
    </row>
    <row r="118" spans="1:30" x14ac:dyDescent="0.2">
      <c r="A118" s="15">
        <f>[1]Basic_information_step3_GasPred!A117</f>
        <v>828</v>
      </c>
      <c r="B118" s="15">
        <f>[1]Basic_information_step3_GasPred!B117</f>
        <v>96</v>
      </c>
      <c r="C118" s="15" t="str">
        <f>[1]Basic_information_step3_GasPred!P117</f>
        <v>House</v>
      </c>
      <c r="D118" s="15">
        <f>[1]Basic_information_step3_GasPred!Q117</f>
        <v>1971</v>
      </c>
      <c r="E118" s="15" t="str">
        <f>[1]Basic_information_step3_GasPred!Z117</f>
        <v>glazing - single glazed</v>
      </c>
      <c r="F118" s="15" t="str">
        <f>[1]Basic_information_step3_GasPred!V117</f>
        <v>upvc</v>
      </c>
      <c r="G118" s="15" t="str">
        <f>[1]Basic_information_step3_GasPred!U117</f>
        <v>upvc</v>
      </c>
      <c r="I118" s="15">
        <f t="shared" ca="1" si="9"/>
        <v>230.91567567567566</v>
      </c>
      <c r="J118" s="27" cm="1">
        <f t="array" aca="1" ref="J11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18" s="15">
        <f t="shared" ca="1" si="10"/>
        <v>1568.1740108108108</v>
      </c>
      <c r="L118" s="27" cm="1">
        <f t="array" aca="1" ref="L11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18" s="15">
        <f t="shared" ca="1" si="11"/>
        <v>10725.924324324325</v>
      </c>
      <c r="N118" s="27" cm="1">
        <f t="array" aca="1" ref="N11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18" s="15">
        <f t="shared" ca="1" si="12"/>
        <v>48477.30162162162</v>
      </c>
      <c r="P118" s="27" cm="1">
        <f t="array" aca="1" ref="P11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18" s="15">
        <f t="shared" ca="1" si="13"/>
        <v>21451.848648648651</v>
      </c>
      <c r="R118" s="27" cm="1">
        <f t="array" aca="1" ref="R11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18" s="15">
        <f t="shared" ca="1" si="14"/>
        <v>1121.860192864865</v>
      </c>
      <c r="T118" s="27" cm="1">
        <f t="array" aca="1" ref="T11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18" s="15">
        <f t="shared" ca="1" si="16"/>
        <v>3276</v>
      </c>
      <c r="V118" s="27" cm="1">
        <f t="array" aca="1" ref="V11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18" s="15">
        <f t="shared" ca="1" si="15"/>
        <v>2554.3264864864864</v>
      </c>
      <c r="X118" s="27" cm="1">
        <f t="array" aca="1" ref="X11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18" s="15" cm="1">
        <f t="array" aca="1" ref="Y11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18" s="15" cm="1">
        <f t="array" aca="1" ref="Z11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18" s="15" cm="1">
        <f t="array" aca="1" ref="AA11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8" s="15" cm="1">
        <f t="array" aca="1" ref="AB11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18" s="15" cm="1">
        <f t="array" aca="1" ref="AC11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18" s="15">
        <f t="shared" ca="1" si="17"/>
        <v>79.751100000000008</v>
      </c>
    </row>
    <row r="119" spans="1:30" x14ac:dyDescent="0.2">
      <c r="A119" s="15">
        <f>[1]Basic_information_step3_GasPred!A118</f>
        <v>829</v>
      </c>
      <c r="B119" s="15">
        <f>[1]Basic_information_step3_GasPred!B118</f>
        <v>55</v>
      </c>
      <c r="C119" s="15" t="str">
        <f>[1]Basic_information_step3_GasPred!P118</f>
        <v>Flat</v>
      </c>
      <c r="D119" s="15">
        <f>[1]Basic_information_step3_GasPred!Q118</f>
        <v>1971</v>
      </c>
      <c r="E119" s="15" t="str">
        <f>[1]Basic_information_step3_GasPred!Z118</f>
        <v>glazing - single glazed</v>
      </c>
      <c r="F119" s="15" t="str">
        <f>[1]Basic_information_step3_GasPred!V118</f>
        <v>upvc</v>
      </c>
      <c r="G119" s="15" t="str">
        <f>[1]Basic_information_step3_GasPred!U118</f>
        <v>timber</v>
      </c>
      <c r="I119" s="15">
        <f t="shared" ca="1" si="9"/>
        <v>162.421875</v>
      </c>
      <c r="J119" s="27" cm="1">
        <f t="array" aca="1" ref="J11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19" s="15">
        <f t="shared" ca="1" si="10"/>
        <v>1103.0250000000001</v>
      </c>
      <c r="L119" s="27" cm="1">
        <f t="array" aca="1" ref="L11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19" s="15">
        <f t="shared" ca="1" si="11"/>
        <v>6496.875</v>
      </c>
      <c r="N119" s="27" cm="1">
        <f t="array" aca="1" ref="N11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19" s="15">
        <f t="shared" ca="1" si="12"/>
        <v>28737.500000000007</v>
      </c>
      <c r="P119" s="27" cm="1">
        <f t="array" aca="1" ref="P11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19" s="15">
        <f t="shared" ca="1" si="13"/>
        <v>12993.75</v>
      </c>
      <c r="R119" s="27" cm="1">
        <f t="array" aca="1" ref="R11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19" s="15">
        <f t="shared" ca="1" si="14"/>
        <v>789.096</v>
      </c>
      <c r="T119" s="27" cm="1">
        <f t="array" aca="1" ref="T11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19" s="15">
        <f t="shared" ca="1" si="16"/>
        <v>1890.6341999999995</v>
      </c>
      <c r="V119" s="27" cm="1">
        <f t="array" aca="1" ref="V11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19" s="15">
        <f t="shared" ca="1" si="15"/>
        <v>1796.6666666666665</v>
      </c>
      <c r="X119" s="27" cm="1">
        <f t="array" aca="1" ref="X11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19" s="15" cm="1">
        <f t="array" aca="1" ref="Y11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19" s="15" cm="1">
        <f t="array" aca="1" ref="Z11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19" s="15" cm="1">
        <f t="array" aca="1" ref="AA11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19" s="15" cm="1">
        <f t="array" aca="1" ref="AB11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19" s="15" cm="1">
        <f t="array" aca="1" ref="AC11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19" s="15">
        <f t="shared" ca="1" si="17"/>
        <v>16.204499999999999</v>
      </c>
    </row>
    <row r="120" spans="1:30" x14ac:dyDescent="0.2">
      <c r="A120" s="15">
        <f>[1]Basic_information_step3_GasPred!A119</f>
        <v>839</v>
      </c>
      <c r="B120" s="15">
        <f>[1]Basic_information_step3_GasPred!B119</f>
        <v>102</v>
      </c>
      <c r="C120" s="15" t="str">
        <f>[1]Basic_information_step3_GasPred!P119</f>
        <v>House</v>
      </c>
      <c r="D120" s="15">
        <f>[1]Basic_information_step3_GasPred!Q119</f>
        <v>1971</v>
      </c>
      <c r="E120" s="15" t="str">
        <f>[1]Basic_information_step3_GasPred!Z119</f>
        <v>glazing - single glazed</v>
      </c>
      <c r="F120" s="15" t="str">
        <f>[1]Basic_information_step3_GasPred!V119</f>
        <v>upvc</v>
      </c>
      <c r="G120" s="15" t="str">
        <f>[1]Basic_information_step3_GasPred!U119</f>
        <v>upvc</v>
      </c>
      <c r="I120" s="15">
        <f t="shared" ca="1" si="9"/>
        <v>245.34790540540538</v>
      </c>
      <c r="J120" s="27" cm="1">
        <f t="array" aca="1" ref="J12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20" s="15">
        <f t="shared" ca="1" si="10"/>
        <v>1666.1848864864864</v>
      </c>
      <c r="L120" s="27" cm="1">
        <f t="array" aca="1" ref="L12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20" s="15">
        <f t="shared" ca="1" si="11"/>
        <v>11396.294594594594</v>
      </c>
      <c r="N120" s="27" cm="1">
        <f t="array" aca="1" ref="N12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20" s="15">
        <f t="shared" ca="1" si="12"/>
        <v>51507.13297297297</v>
      </c>
      <c r="P120" s="27" cm="1">
        <f t="array" aca="1" ref="P12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20" s="15">
        <f t="shared" ca="1" si="13"/>
        <v>22792.589189189188</v>
      </c>
      <c r="R120" s="27" cm="1">
        <f t="array" aca="1" ref="R12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20" s="15">
        <f t="shared" ca="1" si="14"/>
        <v>1191.976454918919</v>
      </c>
      <c r="T120" s="27" cm="1">
        <f t="array" aca="1" ref="T12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20" s="15">
        <f t="shared" ca="1" si="16"/>
        <v>3480.75</v>
      </c>
      <c r="V120" s="27" cm="1">
        <f t="array" aca="1" ref="V12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20" s="15">
        <f t="shared" ca="1" si="15"/>
        <v>2713.971891891892</v>
      </c>
      <c r="X120" s="27" cm="1">
        <f t="array" aca="1" ref="X12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20" s="15" cm="1">
        <f t="array" aca="1" ref="Y12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20" s="15" cm="1">
        <f t="array" aca="1" ref="Z12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20" s="15" cm="1">
        <f t="array" aca="1" ref="AA12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0" s="15" cm="1">
        <f t="array" aca="1" ref="AB12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20" s="15" cm="1">
        <f t="array" aca="1" ref="AC12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0" s="15">
        <f t="shared" ca="1" si="17"/>
        <v>79.751100000000008</v>
      </c>
    </row>
    <row r="121" spans="1:30" x14ac:dyDescent="0.2">
      <c r="A121" s="15">
        <f>[1]Basic_information_step3_GasPred!A120</f>
        <v>841</v>
      </c>
      <c r="B121" s="15">
        <f>[1]Basic_information_step3_GasPred!B120</f>
        <v>92</v>
      </c>
      <c r="C121" s="15" t="str">
        <f>[1]Basic_information_step3_GasPred!P120</f>
        <v>House</v>
      </c>
      <c r="D121" s="15">
        <f>[1]Basic_information_step3_GasPred!Q120</f>
        <v>1974</v>
      </c>
      <c r="E121" s="15" t="str">
        <f>[1]Basic_information_step3_GasPred!Z120</f>
        <v>glazing - single glazed</v>
      </c>
      <c r="F121" s="15" t="str">
        <f>[1]Basic_information_step3_GasPred!V120</f>
        <v>upvc</v>
      </c>
      <c r="G121" s="15" t="str">
        <f>[1]Basic_information_step3_GasPred!U120</f>
        <v>upvc</v>
      </c>
      <c r="I121" s="15">
        <f t="shared" ca="1" si="9"/>
        <v>221.29418918918918</v>
      </c>
      <c r="J121" s="27" cm="1">
        <f t="array" aca="1" ref="J12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21" s="15">
        <f t="shared" ca="1" si="10"/>
        <v>1502.833427027027</v>
      </c>
      <c r="L121" s="27" cm="1">
        <f t="array" aca="1" ref="L12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21" s="15">
        <f t="shared" ca="1" si="11"/>
        <v>10279.010810810811</v>
      </c>
      <c r="N121" s="27" cm="1">
        <f t="array" aca="1" ref="N12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21" s="15">
        <f t="shared" ca="1" si="12"/>
        <v>46457.414054054054</v>
      </c>
      <c r="P121" s="27" cm="1">
        <f t="array" aca="1" ref="P12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21" s="15">
        <f t="shared" ca="1" si="13"/>
        <v>20558.021621621621</v>
      </c>
      <c r="R121" s="27" cm="1">
        <f t="array" aca="1" ref="R12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21" s="15">
        <f t="shared" ca="1" si="14"/>
        <v>1075.1160181621622</v>
      </c>
      <c r="T121" s="27" cm="1">
        <f t="array" aca="1" ref="T12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21" s="15">
        <f t="shared" ca="1" si="16"/>
        <v>3139.5</v>
      </c>
      <c r="V121" s="27" cm="1">
        <f t="array" aca="1" ref="V12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21" s="15">
        <f t="shared" ca="1" si="15"/>
        <v>2447.8962162162161</v>
      </c>
      <c r="X121" s="27" cm="1">
        <f t="array" aca="1" ref="X12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21" s="15" cm="1">
        <f t="array" aca="1" ref="Y12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21" s="15" cm="1">
        <f t="array" aca="1" ref="Z12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21" s="15" cm="1">
        <f t="array" aca="1" ref="AA12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1" s="15" cm="1">
        <f t="array" aca="1" ref="AB12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21" s="15" cm="1">
        <f t="array" aca="1" ref="AC12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1" s="15">
        <f t="shared" ca="1" si="17"/>
        <v>79.751100000000008</v>
      </c>
    </row>
    <row r="122" spans="1:30" x14ac:dyDescent="0.2">
      <c r="A122" s="15">
        <f>[1]Basic_information_step3_GasPred!A121</f>
        <v>853</v>
      </c>
      <c r="B122" s="15">
        <f>[1]Basic_information_step3_GasPred!B121</f>
        <v>96</v>
      </c>
      <c r="C122" s="15" t="str">
        <f>[1]Basic_information_step3_GasPred!P121</f>
        <v>House</v>
      </c>
      <c r="D122" s="15">
        <f>[1]Basic_information_step3_GasPred!Q121</f>
        <v>1974</v>
      </c>
      <c r="E122" s="15" t="str">
        <f>[1]Basic_information_step3_GasPred!Z121</f>
        <v>glazing - single glazed</v>
      </c>
      <c r="F122" s="15" t="str">
        <f>[1]Basic_information_step3_GasPred!V121</f>
        <v>upvc</v>
      </c>
      <c r="G122" s="15" t="str">
        <f>[1]Basic_information_step3_GasPred!U121</f>
        <v>upvc</v>
      </c>
      <c r="I122" s="15">
        <f t="shared" ca="1" si="9"/>
        <v>230.91567567567566</v>
      </c>
      <c r="J122" s="27" cm="1">
        <f t="array" aca="1" ref="J12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22" s="15">
        <f t="shared" ca="1" si="10"/>
        <v>1568.1740108108108</v>
      </c>
      <c r="L122" s="27" cm="1">
        <f t="array" aca="1" ref="L12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22" s="15">
        <f t="shared" ca="1" si="11"/>
        <v>10725.924324324325</v>
      </c>
      <c r="N122" s="27" cm="1">
        <f t="array" aca="1" ref="N12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22" s="15">
        <f t="shared" ca="1" si="12"/>
        <v>48477.30162162162</v>
      </c>
      <c r="P122" s="27" cm="1">
        <f t="array" aca="1" ref="P12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22" s="15">
        <f t="shared" ca="1" si="13"/>
        <v>21451.848648648651</v>
      </c>
      <c r="R122" s="27" cm="1">
        <f t="array" aca="1" ref="R12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22" s="15">
        <f t="shared" ca="1" si="14"/>
        <v>1121.860192864865</v>
      </c>
      <c r="T122" s="27" cm="1">
        <f t="array" aca="1" ref="T12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22" s="15">
        <f t="shared" ca="1" si="16"/>
        <v>3276</v>
      </c>
      <c r="V122" s="27" cm="1">
        <f t="array" aca="1" ref="V12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22" s="15">
        <f t="shared" ca="1" si="15"/>
        <v>2554.3264864864864</v>
      </c>
      <c r="X122" s="27" cm="1">
        <f t="array" aca="1" ref="X12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22" s="15" cm="1">
        <f t="array" aca="1" ref="Y12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22" s="15" cm="1">
        <f t="array" aca="1" ref="Z12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22" s="15" cm="1">
        <f t="array" aca="1" ref="AA12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2" s="15" cm="1">
        <f t="array" aca="1" ref="AB12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22" s="15" cm="1">
        <f t="array" aca="1" ref="AC12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2" s="15">
        <f t="shared" ca="1" si="17"/>
        <v>79.751100000000008</v>
      </c>
    </row>
    <row r="123" spans="1:30" x14ac:dyDescent="0.2">
      <c r="A123" s="15">
        <f>[1]Basic_information_step3_GasPred!A122</f>
        <v>869</v>
      </c>
      <c r="B123" s="15">
        <f>[1]Basic_information_step3_GasPred!B122</f>
        <v>123</v>
      </c>
      <c r="C123" s="15" t="str">
        <f>[1]Basic_information_step3_GasPred!P122</f>
        <v>House</v>
      </c>
      <c r="D123" s="15">
        <f>[1]Basic_information_step3_GasPred!Q122</f>
        <v>2014</v>
      </c>
      <c r="E123" s="15" t="str">
        <f>[1]Basic_information_step3_GasPred!Z122</f>
        <v>glazing - single glazed</v>
      </c>
      <c r="F123" s="15" t="str">
        <f>[1]Basic_information_step3_GasPred!V122</f>
        <v>upvc</v>
      </c>
      <c r="G123" s="15" t="str">
        <f>[1]Basic_information_step3_GasPred!U122</f>
        <v>upvc</v>
      </c>
      <c r="I123" s="15">
        <f t="shared" ca="1" si="9"/>
        <v>295.86070945945943</v>
      </c>
      <c r="J123" s="27" cm="1">
        <f t="array" aca="1" ref="J12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23" s="15">
        <f t="shared" ca="1" si="10"/>
        <v>2009.2229513513514</v>
      </c>
      <c r="L123" s="27" cm="1">
        <f t="array" aca="1" ref="L12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23" s="15">
        <f t="shared" ca="1" si="11"/>
        <v>13742.590540540541</v>
      </c>
      <c r="N123" s="27" cm="1">
        <f t="array" aca="1" ref="N12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23" s="15">
        <f t="shared" ca="1" si="12"/>
        <v>62111.542702702696</v>
      </c>
      <c r="P123" s="27" cm="1">
        <f t="array" aca="1" ref="P12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23" s="15">
        <f t="shared" ca="1" si="13"/>
        <v>27485.181081081082</v>
      </c>
      <c r="R123" s="27" cm="1">
        <f t="array" aca="1" ref="R12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23" s="15">
        <f t="shared" ca="1" si="14"/>
        <v>1437.3833721081082</v>
      </c>
      <c r="T123" s="27" cm="1">
        <f t="array" aca="1" ref="T12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23" s="15">
        <f t="shared" ca="1" si="16"/>
        <v>4197.375</v>
      </c>
      <c r="V123" s="27" cm="1">
        <f t="array" aca="1" ref="V12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23" s="15">
        <f t="shared" ca="1" si="15"/>
        <v>3272.7308108108109</v>
      </c>
      <c r="X123" s="27" cm="1">
        <f t="array" aca="1" ref="X12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23" s="15" cm="1">
        <f t="array" aca="1" ref="Y12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23" s="15" cm="1">
        <f t="array" aca="1" ref="Z12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23" s="15" cm="1">
        <f t="array" aca="1" ref="AA12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3" s="15" cm="1">
        <f t="array" aca="1" ref="AB12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23" s="15" cm="1">
        <f t="array" aca="1" ref="AC12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3" s="15">
        <f t="shared" ca="1" si="17"/>
        <v>79.751100000000008</v>
      </c>
    </row>
    <row r="124" spans="1:30" x14ac:dyDescent="0.2">
      <c r="A124" s="15">
        <f>[1]Basic_information_step3_GasPred!A123</f>
        <v>877</v>
      </c>
      <c r="B124" s="15">
        <f>[1]Basic_information_step3_GasPred!B123</f>
        <v>60</v>
      </c>
      <c r="C124" s="15" t="str">
        <f>[1]Basic_information_step3_GasPred!P123</f>
        <v>Flat</v>
      </c>
      <c r="D124" s="15">
        <f>[1]Basic_information_step3_GasPred!Q123</f>
        <v>1974</v>
      </c>
      <c r="E124" s="15" t="str">
        <f>[1]Basic_information_step3_GasPred!Z123</f>
        <v>glazing - single glazed</v>
      </c>
      <c r="F124" s="15" t="str">
        <f>[1]Basic_information_step3_GasPred!V123</f>
        <v>upvc</v>
      </c>
      <c r="G124" s="15" t="str">
        <f>[1]Basic_information_step3_GasPred!U123</f>
        <v>upvc</v>
      </c>
      <c r="I124" s="15">
        <f t="shared" ca="1" si="9"/>
        <v>177.1875</v>
      </c>
      <c r="J124" s="27" cm="1">
        <f t="array" aca="1" ref="J12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124" s="15">
        <f t="shared" ca="1" si="10"/>
        <v>1203.3000000000002</v>
      </c>
      <c r="L124" s="27" cm="1">
        <f t="array" aca="1" ref="L12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124" s="15">
        <f t="shared" ca="1" si="11"/>
        <v>7087.5</v>
      </c>
      <c r="N124" s="27" cm="1">
        <f t="array" aca="1" ref="N12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124" s="15">
        <f t="shared" ca="1" si="12"/>
        <v>31350.000000000007</v>
      </c>
      <c r="P124" s="27" cm="1">
        <f t="array" aca="1" ref="P12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124" s="15">
        <f t="shared" ca="1" si="13"/>
        <v>14175</v>
      </c>
      <c r="R124" s="27" cm="1">
        <f t="array" aca="1" ref="R12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124" s="15">
        <f t="shared" ca="1" si="14"/>
        <v>860.83199999999999</v>
      </c>
      <c r="T124" s="27" cm="1">
        <f t="array" aca="1" ref="T12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124" s="15">
        <f t="shared" ca="1" si="16"/>
        <v>2047.4999999999995</v>
      </c>
      <c r="V124" s="27" cm="1">
        <f t="array" aca="1" ref="V12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24" s="15">
        <f t="shared" ca="1" si="15"/>
        <v>1959.9999999999998</v>
      </c>
      <c r="X124" s="27" cm="1">
        <f t="array" aca="1" ref="X12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124" s="15" cm="1">
        <f t="array" aca="1" ref="Y12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24" s="15" cm="1">
        <f t="array" aca="1" ref="Z12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24" s="15" cm="1">
        <f t="array" aca="1" ref="AA12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4" s="15" cm="1">
        <f t="array" aca="1" ref="AB12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24" s="15" cm="1">
        <f t="array" aca="1" ref="AC12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4" s="15">
        <f t="shared" ca="1" si="17"/>
        <v>40.283099999999997</v>
      </c>
    </row>
    <row r="125" spans="1:30" x14ac:dyDescent="0.2">
      <c r="A125" s="15">
        <f>[1]Basic_information_step3_GasPred!A124</f>
        <v>878</v>
      </c>
      <c r="B125" s="15">
        <f>[1]Basic_information_step3_GasPred!B124</f>
        <v>80</v>
      </c>
      <c r="C125" s="15" t="str">
        <f>[1]Basic_information_step3_GasPred!P124</f>
        <v>House</v>
      </c>
      <c r="D125" s="15">
        <f>[1]Basic_information_step3_GasPred!Q124</f>
        <v>1974</v>
      </c>
      <c r="E125" s="15" t="str">
        <f>[1]Basic_information_step3_GasPred!Z124</f>
        <v>glazing - single glazed</v>
      </c>
      <c r="F125" s="15" t="str">
        <f>[1]Basic_information_step3_GasPred!V124</f>
        <v>upvc</v>
      </c>
      <c r="G125" s="15" t="str">
        <f>[1]Basic_information_step3_GasPred!U124</f>
        <v>upvc</v>
      </c>
      <c r="I125" s="15">
        <f t="shared" ca="1" si="9"/>
        <v>192.42972972972973</v>
      </c>
      <c r="J125" s="27" cm="1">
        <f t="array" aca="1" ref="J12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25" s="15">
        <f t="shared" ca="1" si="10"/>
        <v>1306.8116756756758</v>
      </c>
      <c r="L125" s="27" cm="1">
        <f t="array" aca="1" ref="L12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25" s="15">
        <f t="shared" ca="1" si="11"/>
        <v>8938.27027027027</v>
      </c>
      <c r="N125" s="27" cm="1">
        <f t="array" aca="1" ref="N12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25" s="15">
        <f t="shared" ca="1" si="12"/>
        <v>40397.751351351348</v>
      </c>
      <c r="P125" s="27" cm="1">
        <f t="array" aca="1" ref="P12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25" s="15">
        <f t="shared" ca="1" si="13"/>
        <v>17876.54054054054</v>
      </c>
      <c r="R125" s="27" cm="1">
        <f t="array" aca="1" ref="R12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25" s="15">
        <f t="shared" ca="1" si="14"/>
        <v>934.88349405405415</v>
      </c>
      <c r="T125" s="27" cm="1">
        <f t="array" aca="1" ref="T12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25" s="15">
        <f t="shared" ca="1" si="16"/>
        <v>2730</v>
      </c>
      <c r="V125" s="27" cm="1">
        <f t="array" aca="1" ref="V12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25" s="15">
        <f t="shared" ca="1" si="15"/>
        <v>2128.6054054054052</v>
      </c>
      <c r="X125" s="27" cm="1">
        <f t="array" aca="1" ref="X12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25" s="15" cm="1">
        <f t="array" aca="1" ref="Y12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25" s="15" cm="1">
        <f t="array" aca="1" ref="Z12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25" s="15" cm="1">
        <f t="array" aca="1" ref="AA12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5" s="15" cm="1">
        <f t="array" aca="1" ref="AB12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25" s="15" cm="1">
        <f t="array" aca="1" ref="AC12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5" s="15">
        <f t="shared" ca="1" si="17"/>
        <v>79.751100000000008</v>
      </c>
    </row>
    <row r="126" spans="1:30" x14ac:dyDescent="0.2">
      <c r="A126" s="15">
        <f>[1]Basic_information_step3_GasPred!A125</f>
        <v>886</v>
      </c>
      <c r="B126" s="15">
        <f>[1]Basic_information_step3_GasPred!B125</f>
        <v>98</v>
      </c>
      <c r="C126" s="15" t="str">
        <f>[1]Basic_information_step3_GasPred!P125</f>
        <v>Flat</v>
      </c>
      <c r="D126" s="15">
        <f>[1]Basic_information_step3_GasPred!Q125</f>
        <v>1955</v>
      </c>
      <c r="E126" s="15" t="str">
        <f>[1]Basic_information_step3_GasPred!Z125</f>
        <v>glazing - single glazed</v>
      </c>
      <c r="F126" s="15" t="str">
        <f>[1]Basic_information_step3_GasPred!V125</f>
        <v>upvc</v>
      </c>
      <c r="G126" s="15" t="str">
        <f>[1]Basic_information_step3_GasPred!U125</f>
        <v>upvc</v>
      </c>
      <c r="I126" s="15">
        <f t="shared" ca="1" si="9"/>
        <v>324.73636363636359</v>
      </c>
      <c r="J126" s="27" cm="1">
        <f t="array" aca="1" ref="J12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26" s="15">
        <f t="shared" ca="1" si="10"/>
        <v>2205.3207272727268</v>
      </c>
      <c r="L126" s="27" cm="1">
        <f t="array" aca="1" ref="L12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26" s="15">
        <f t="shared" ca="1" si="11"/>
        <v>12989.454545454544</v>
      </c>
      <c r="N126" s="27" cm="1">
        <f t="array" aca="1" ref="N12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26" s="15">
        <f t="shared" ca="1" si="12"/>
        <v>52335.563636363644</v>
      </c>
      <c r="P126" s="27" cm="1">
        <f t="array" aca="1" ref="P12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26" s="15">
        <f t="shared" ca="1" si="13"/>
        <v>25978.909090909088</v>
      </c>
      <c r="R126" s="27" cm="1">
        <f t="array" aca="1" ref="R12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26" s="15">
        <f t="shared" ca="1" si="14"/>
        <v>1577.6702836363638</v>
      </c>
      <c r="T126" s="27" cm="1">
        <f t="array" aca="1" ref="T12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26" s="15">
        <f t="shared" ca="1" si="16"/>
        <v>3344.2499999999991</v>
      </c>
      <c r="V126" s="27" cm="1">
        <f t="array" aca="1" ref="V12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26" s="15">
        <f t="shared" ca="1" si="15"/>
        <v>3592.145454545454</v>
      </c>
      <c r="X126" s="27" cm="1">
        <f t="array" aca="1" ref="X12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26" s="15" cm="1">
        <f t="array" aca="1" ref="Y12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26" s="15" cm="1">
        <f t="array" aca="1" ref="Z12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26" s="15" cm="1">
        <f t="array" aca="1" ref="AA12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6" s="15" cm="1">
        <f t="array" aca="1" ref="AB12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26" s="15" cm="1">
        <f t="array" aca="1" ref="AC12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6" s="15">
        <f t="shared" ca="1" si="17"/>
        <v>40.283099999999997</v>
      </c>
    </row>
    <row r="127" spans="1:30" x14ac:dyDescent="0.2">
      <c r="A127" s="15">
        <f>[1]Basic_information_step3_GasPred!A126</f>
        <v>890</v>
      </c>
      <c r="B127" s="15">
        <f>[1]Basic_information_step3_GasPred!B126</f>
        <v>48</v>
      </c>
      <c r="C127" s="15" t="str">
        <f>[1]Basic_information_step3_GasPred!P126</f>
        <v>Flat</v>
      </c>
      <c r="D127" s="15">
        <f>[1]Basic_information_step3_GasPred!Q126</f>
        <v>1955</v>
      </c>
      <c r="E127" s="15" t="str">
        <f>[1]Basic_information_step3_GasPred!Z126</f>
        <v>glazing - double glazed</v>
      </c>
      <c r="F127" s="15" t="str">
        <f>[1]Basic_information_step3_GasPred!V126</f>
        <v>upvc</v>
      </c>
      <c r="G127" s="15" t="str">
        <f>[1]Basic_information_step3_GasPred!U126</f>
        <v>upvc</v>
      </c>
      <c r="I127" s="15">
        <f t="shared" ca="1" si="9"/>
        <v>159.05454545454543</v>
      </c>
      <c r="J127" s="27" cm="1">
        <f t="array" aca="1" ref="J12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27" s="15">
        <f t="shared" ca="1" si="10"/>
        <v>1080.1570909090906</v>
      </c>
      <c r="L127" s="27" cm="1">
        <f t="array" aca="1" ref="L12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27" s="15">
        <f t="shared" ca="1" si="11"/>
        <v>6362.181818181818</v>
      </c>
      <c r="N127" s="27" cm="1">
        <f t="array" aca="1" ref="N12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27" s="15">
        <f t="shared" ca="1" si="12"/>
        <v>25633.74545454546</v>
      </c>
      <c r="P127" s="27" cm="1">
        <f t="array" aca="1" ref="P12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27" s="15">
        <f t="shared" ca="1" si="13"/>
        <v>12724.363636363636</v>
      </c>
      <c r="R127" s="27" cm="1">
        <f t="array" aca="1" ref="R12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27" s="15">
        <f t="shared" ca="1" si="14"/>
        <v>772.73646545454551</v>
      </c>
      <c r="T127" s="27" cm="1">
        <f t="array" aca="1" ref="T12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27" s="15">
        <f t="shared" ca="1" si="16"/>
        <v>1637.9999999999995</v>
      </c>
      <c r="V127" s="27" cm="1">
        <f t="array" aca="1" ref="V12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27" s="15">
        <f t="shared" ca="1" si="15"/>
        <v>1759.4181818181814</v>
      </c>
      <c r="X127" s="27" cm="1">
        <f t="array" aca="1" ref="X12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27" s="15" cm="1">
        <f t="array" aca="1" ref="Y12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27" s="15" cm="1">
        <f t="array" aca="1" ref="Z12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27" s="15" cm="1">
        <f t="array" aca="1" ref="AA12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7" s="15" cm="1">
        <f t="array" aca="1" ref="AB12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27" s="15" cm="1">
        <f t="array" aca="1" ref="AC12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7" s="15">
        <f t="shared" ca="1" si="17"/>
        <v>40.283099999999997</v>
      </c>
    </row>
    <row r="128" spans="1:30" x14ac:dyDescent="0.2">
      <c r="A128" s="15">
        <f>[1]Basic_information_step3_GasPred!A127</f>
        <v>892</v>
      </c>
      <c r="B128" s="15">
        <f>[1]Basic_information_step3_GasPred!B127</f>
        <v>55</v>
      </c>
      <c r="C128" s="15" t="str">
        <f>[1]Basic_information_step3_GasPred!P127</f>
        <v>Flat</v>
      </c>
      <c r="D128" s="15">
        <f>[1]Basic_information_step3_GasPred!Q127</f>
        <v>1955</v>
      </c>
      <c r="E128" s="15" t="str">
        <f>[1]Basic_information_step3_GasPred!Z127</f>
        <v>glazing - double glazed</v>
      </c>
      <c r="F128" s="15" t="str">
        <f>[1]Basic_information_step3_GasPred!V127</f>
        <v>upvc</v>
      </c>
      <c r="G128" s="15" t="str">
        <f>[1]Basic_information_step3_GasPred!U127</f>
        <v>upvc</v>
      </c>
      <c r="I128" s="15">
        <f t="shared" ca="1" si="9"/>
        <v>182.24999999999997</v>
      </c>
      <c r="J128" s="27" cm="1">
        <f t="array" aca="1" ref="J12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28" s="15">
        <f t="shared" ca="1" si="10"/>
        <v>1237.6799999999998</v>
      </c>
      <c r="L128" s="27" cm="1">
        <f t="array" aca="1" ref="L12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28" s="15">
        <f t="shared" ca="1" si="11"/>
        <v>7289.9999999999991</v>
      </c>
      <c r="N128" s="27" cm="1">
        <f t="array" aca="1" ref="N12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28" s="15">
        <f t="shared" ca="1" si="12"/>
        <v>29372.000000000004</v>
      </c>
      <c r="P128" s="27" cm="1">
        <f t="array" aca="1" ref="P12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28" s="15">
        <f t="shared" ca="1" si="13"/>
        <v>14579.999999999998</v>
      </c>
      <c r="R128" s="27" cm="1">
        <f t="array" aca="1" ref="R12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28" s="15">
        <f t="shared" ca="1" si="14"/>
        <v>885.42720000000008</v>
      </c>
      <c r="T128" s="27" cm="1">
        <f t="array" aca="1" ref="T12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28" s="15">
        <f t="shared" ca="1" si="16"/>
        <v>1876.8749999999995</v>
      </c>
      <c r="V128" s="27" cm="1">
        <f t="array" aca="1" ref="V12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28" s="15">
        <f t="shared" ca="1" si="15"/>
        <v>2015.9999999999998</v>
      </c>
      <c r="X128" s="27" cm="1">
        <f t="array" aca="1" ref="X12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28" s="15" cm="1">
        <f t="array" aca="1" ref="Y12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28" s="15" cm="1">
        <f t="array" aca="1" ref="Z12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28" s="15" cm="1">
        <f t="array" aca="1" ref="AA12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8" s="15" cm="1">
        <f t="array" aca="1" ref="AB12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28" s="15" cm="1">
        <f t="array" aca="1" ref="AC12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8" s="15">
        <f t="shared" ca="1" si="17"/>
        <v>40.283099999999997</v>
      </c>
    </row>
    <row r="129" spans="1:30" x14ac:dyDescent="0.2">
      <c r="A129" s="15">
        <f>[1]Basic_information_step3_GasPred!A128</f>
        <v>893</v>
      </c>
      <c r="B129" s="15">
        <f>[1]Basic_information_step3_GasPred!B128</f>
        <v>70</v>
      </c>
      <c r="C129" s="15" t="str">
        <f>[1]Basic_information_step3_GasPred!P128</f>
        <v>House</v>
      </c>
      <c r="D129" s="15">
        <f>[1]Basic_information_step3_GasPred!Q128</f>
        <v>1955</v>
      </c>
      <c r="E129" s="15" t="str">
        <f>[1]Basic_information_step3_GasPred!Z128</f>
        <v>glazing - double glazed</v>
      </c>
      <c r="F129" s="15" t="str">
        <f>[1]Basic_information_step3_GasPred!V128</f>
        <v>upvc</v>
      </c>
      <c r="G129" s="15" t="str">
        <f>[1]Basic_information_step3_GasPred!U128</f>
        <v>upvc</v>
      </c>
      <c r="I129" s="15">
        <f t="shared" ca="1" si="9"/>
        <v>183.56989708404802</v>
      </c>
      <c r="J129" s="27" cm="1">
        <f t="array" aca="1" ref="J12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29" s="15">
        <f t="shared" ca="1" si="10"/>
        <v>1246.6435677530014</v>
      </c>
      <c r="L129" s="27" cm="1">
        <f t="array" aca="1" ref="L12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29" s="15">
        <f t="shared" ca="1" si="11"/>
        <v>8666.5523156089184</v>
      </c>
      <c r="N129" s="27" cm="1">
        <f t="array" aca="1" ref="N12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29" s="15">
        <f t="shared" ca="1" si="12"/>
        <v>35834.236706689546</v>
      </c>
      <c r="P129" s="27" cm="1">
        <f t="array" aca="1" ref="P12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29" s="15">
        <f t="shared" ca="1" si="13"/>
        <v>17333.104631217837</v>
      </c>
      <c r="R129" s="27" cm="1">
        <f t="array" aca="1" ref="R12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29" s="15">
        <f t="shared" ca="1" si="14"/>
        <v>891.83967066895366</v>
      </c>
      <c r="T129" s="27" cm="1">
        <f t="array" aca="1" ref="T12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29" s="15">
        <f t="shared" ca="1" si="16"/>
        <v>2388.75</v>
      </c>
      <c r="V129" s="27" cm="1">
        <f t="array" aca="1" ref="V12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29" s="15">
        <f t="shared" ca="1" si="15"/>
        <v>2030.6003430531732</v>
      </c>
      <c r="X129" s="27" cm="1">
        <f t="array" aca="1" ref="X12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29" s="15" cm="1">
        <f t="array" aca="1" ref="Y12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29" s="15" cm="1">
        <f t="array" aca="1" ref="Z12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29" s="15" cm="1">
        <f t="array" aca="1" ref="AA12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29" s="15" cm="1">
        <f t="array" aca="1" ref="AB12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29" s="15" cm="1">
        <f t="array" aca="1" ref="AC12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29" s="15">
        <f t="shared" ca="1" si="17"/>
        <v>79.751100000000008</v>
      </c>
    </row>
    <row r="130" spans="1:30" x14ac:dyDescent="0.2">
      <c r="A130" s="15">
        <f>[1]Basic_information_step3_GasPred!A129</f>
        <v>897</v>
      </c>
      <c r="B130" s="15">
        <f>[1]Basic_information_step3_GasPred!B129</f>
        <v>76</v>
      </c>
      <c r="C130" s="15" t="str">
        <f>[1]Basic_information_step3_GasPred!P129</f>
        <v>House</v>
      </c>
      <c r="D130" s="15">
        <f>[1]Basic_information_step3_GasPred!Q129</f>
        <v>1955</v>
      </c>
      <c r="E130" s="15" t="str">
        <f>[1]Basic_information_step3_GasPred!Z129</f>
        <v>glazing - double glazed</v>
      </c>
      <c r="F130" s="15" t="str">
        <f>[1]Basic_information_step3_GasPred!V129</f>
        <v>upvc</v>
      </c>
      <c r="G130" s="15" t="str">
        <f>[1]Basic_information_step3_GasPred!U129</f>
        <v>upvc</v>
      </c>
      <c r="I130" s="15">
        <f t="shared" ca="1" si="9"/>
        <v>199.30445969125213</v>
      </c>
      <c r="J130" s="27" cm="1">
        <f t="array" aca="1" ref="J13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30" s="15">
        <f t="shared" ca="1" si="10"/>
        <v>1353.4987307032588</v>
      </c>
      <c r="L130" s="27" cm="1">
        <f t="array" aca="1" ref="L13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30" s="15">
        <f t="shared" ca="1" si="11"/>
        <v>9409.3996569468254</v>
      </c>
      <c r="N130" s="27" cm="1">
        <f t="array" aca="1" ref="N13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30" s="15">
        <f t="shared" ca="1" si="12"/>
        <v>38905.742710120074</v>
      </c>
      <c r="P130" s="27" cm="1">
        <f t="array" aca="1" ref="P13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30" s="15">
        <f t="shared" ca="1" si="13"/>
        <v>18818.799313893651</v>
      </c>
      <c r="R130" s="27" cm="1">
        <f t="array" aca="1" ref="R13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30" s="15">
        <f t="shared" ca="1" si="14"/>
        <v>968.28307101200676</v>
      </c>
      <c r="T130" s="27" cm="1">
        <f t="array" aca="1" ref="T13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30" s="15">
        <f t="shared" ca="1" si="16"/>
        <v>2593.5</v>
      </c>
      <c r="V130" s="27" cm="1">
        <f t="array" aca="1" ref="V13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0" s="15">
        <f t="shared" ca="1" si="15"/>
        <v>2204.6518010291593</v>
      </c>
      <c r="X130" s="27" cm="1">
        <f t="array" aca="1" ref="X13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30" s="15" cm="1">
        <f t="array" aca="1" ref="Y13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30" s="15" cm="1">
        <f t="array" aca="1" ref="Z13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0" s="15" cm="1">
        <f t="array" aca="1" ref="AA13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0" s="15" cm="1">
        <f t="array" aca="1" ref="AB13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0" s="15" cm="1">
        <f t="array" aca="1" ref="AC13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0" s="15">
        <f t="shared" ca="1" si="17"/>
        <v>79.751100000000008</v>
      </c>
    </row>
    <row r="131" spans="1:30" x14ac:dyDescent="0.2">
      <c r="A131" s="15">
        <f>[1]Basic_information_step3_GasPred!A130</f>
        <v>912</v>
      </c>
      <c r="B131" s="15">
        <f>[1]Basic_information_step3_GasPred!B130</f>
        <v>105</v>
      </c>
      <c r="C131" s="15" t="str">
        <f>[1]Basic_information_step3_GasPred!P130</f>
        <v>House</v>
      </c>
      <c r="D131" s="15">
        <f>[1]Basic_information_step3_GasPred!Q130</f>
        <v>1962</v>
      </c>
      <c r="E131" s="15" t="str">
        <f>[1]Basic_information_step3_GasPred!Z130</f>
        <v>glazing - double glazed</v>
      </c>
      <c r="F131" s="15" t="str">
        <f>[1]Basic_information_step3_GasPred!V130</f>
        <v>upvc</v>
      </c>
      <c r="G131" s="15" t="str">
        <f>[1]Basic_information_step3_GasPred!U130</f>
        <v>upvc</v>
      </c>
      <c r="I131" s="15">
        <f t="shared" ref="I131:I194" ca="1" si="18">J131*B131</f>
        <v>275.35484562607206</v>
      </c>
      <c r="J131" s="27" cm="1">
        <f t="array" aca="1" ref="J13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31" s="15">
        <f t="shared" ref="K131:K194" ca="1" si="19">L131*B131</f>
        <v>1869.9653516295023</v>
      </c>
      <c r="L131" s="27" cm="1">
        <f t="array" aca="1" ref="L13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31" s="15">
        <f t="shared" ref="M131:M194" ca="1" si="20">N131*B131</f>
        <v>12999.828473413378</v>
      </c>
      <c r="N131" s="27" cm="1">
        <f t="array" aca="1" ref="N13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31" s="15">
        <f t="shared" ref="O131:O194" ca="1" si="21">P131*B131</f>
        <v>53751.355060034315</v>
      </c>
      <c r="P131" s="27" cm="1">
        <f t="array" aca="1" ref="P13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31" s="15">
        <f t="shared" ref="Q131:Q194" ca="1" si="22">R131*B131</f>
        <v>25999.656946826755</v>
      </c>
      <c r="R131" s="27" cm="1">
        <f t="array" aca="1" ref="R13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31" s="15">
        <f t="shared" ref="S131:S194" ca="1" si="23">T131*B131</f>
        <v>1337.7595060034305</v>
      </c>
      <c r="T131" s="27" cm="1">
        <f t="array" aca="1" ref="T13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31" s="15">
        <f t="shared" ca="1" si="16"/>
        <v>3583.125</v>
      </c>
      <c r="V131" s="27" cm="1">
        <f t="array" aca="1" ref="V13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1" s="15">
        <f t="shared" ref="W131:W194" ca="1" si="24">X131*B131</f>
        <v>3045.9005145797596</v>
      </c>
      <c r="X131" s="27" cm="1">
        <f t="array" aca="1" ref="X13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31" s="15" cm="1">
        <f t="array" aca="1" ref="Y13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31" s="15" cm="1">
        <f t="array" aca="1" ref="Z13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1" s="15" cm="1">
        <f t="array" aca="1" ref="AA13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1" s="15" cm="1">
        <f t="array" aca="1" ref="AB13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1" s="15" cm="1">
        <f t="array" aca="1" ref="AC13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1" s="15">
        <f t="shared" ca="1" si="17"/>
        <v>79.751100000000008</v>
      </c>
    </row>
    <row r="132" spans="1:30" x14ac:dyDescent="0.2">
      <c r="A132" s="15">
        <f>[1]Basic_information_step3_GasPred!A131</f>
        <v>914</v>
      </c>
      <c r="B132" s="15">
        <f>[1]Basic_information_step3_GasPred!B131</f>
        <v>54</v>
      </c>
      <c r="C132" s="15" t="str">
        <f>[1]Basic_information_step3_GasPred!P131</f>
        <v>Flat</v>
      </c>
      <c r="D132" s="15">
        <f>[1]Basic_information_step3_GasPred!Q131</f>
        <v>1963</v>
      </c>
      <c r="E132" s="15" t="str">
        <f>[1]Basic_information_step3_GasPred!Z131</f>
        <v>glazing - double glazed</v>
      </c>
      <c r="F132" s="15" t="str">
        <f>[1]Basic_information_step3_GasPred!V131</f>
        <v>upvc</v>
      </c>
      <c r="G132" s="15" t="str">
        <f>[1]Basic_information_step3_GasPred!U131</f>
        <v>upvc</v>
      </c>
      <c r="I132" s="15">
        <f t="shared" ca="1" si="18"/>
        <v>178.93636363636361</v>
      </c>
      <c r="J132" s="27" cm="1">
        <f t="array" aca="1" ref="J13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32" s="15">
        <f t="shared" ca="1" si="19"/>
        <v>1215.176727272727</v>
      </c>
      <c r="L132" s="27" cm="1">
        <f t="array" aca="1" ref="L13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32" s="15">
        <f t="shared" ca="1" si="20"/>
        <v>7157.454545454545</v>
      </c>
      <c r="N132" s="27" cm="1">
        <f t="array" aca="1" ref="N13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32" s="15">
        <f t="shared" ca="1" si="21"/>
        <v>28837.963636363642</v>
      </c>
      <c r="P132" s="27" cm="1">
        <f t="array" aca="1" ref="P13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32" s="15">
        <f t="shared" ca="1" si="22"/>
        <v>14314.90909090909</v>
      </c>
      <c r="R132" s="27" cm="1">
        <f t="array" aca="1" ref="R13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32" s="15">
        <f t="shared" ca="1" si="23"/>
        <v>869.32852363636368</v>
      </c>
      <c r="T132" s="27" cm="1">
        <f t="array" aca="1" ref="T13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32" s="15">
        <f t="shared" ref="U132:U195" ca="1" si="25">V132*B132+AA132+AC132</f>
        <v>1842.7499999999995</v>
      </c>
      <c r="V132" s="27" cm="1">
        <f t="array" aca="1" ref="V13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32" s="15">
        <f t="shared" ca="1" si="24"/>
        <v>1979.3454545454542</v>
      </c>
      <c r="X132" s="27" cm="1">
        <f t="array" aca="1" ref="X13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32" s="15" cm="1">
        <f t="array" aca="1" ref="Y13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32" s="15" cm="1">
        <f t="array" aca="1" ref="Z13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32" s="15" cm="1">
        <f t="array" aca="1" ref="AA13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2" s="15" cm="1">
        <f t="array" aca="1" ref="AB13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32" s="15" cm="1">
        <f t="array" aca="1" ref="AC13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2" s="15">
        <f t="shared" ref="AD132:AD195" ca="1" si="26">Z132+AB132</f>
        <v>40.283099999999997</v>
      </c>
    </row>
    <row r="133" spans="1:30" x14ac:dyDescent="0.2">
      <c r="A133" s="15">
        <f>[1]Basic_information_step3_GasPred!A132</f>
        <v>918</v>
      </c>
      <c r="B133" s="15">
        <f>[1]Basic_information_step3_GasPred!B132</f>
        <v>93</v>
      </c>
      <c r="C133" s="15" t="str">
        <f>[1]Basic_information_step3_GasPred!P132</f>
        <v>House</v>
      </c>
      <c r="D133" s="15">
        <f>[1]Basic_information_step3_GasPred!Q132</f>
        <v>1962</v>
      </c>
      <c r="E133" s="15" t="str">
        <f>[1]Basic_information_step3_GasPred!Z132</f>
        <v>glazing - single glazed</v>
      </c>
      <c r="F133" s="15" t="str">
        <f>[1]Basic_information_step3_GasPred!V132</f>
        <v>upvc</v>
      </c>
      <c r="G133" s="15" t="str">
        <f>[1]Basic_information_step3_GasPred!U132</f>
        <v>upvc</v>
      </c>
      <c r="I133" s="15">
        <f t="shared" ca="1" si="18"/>
        <v>243.88572041166381</v>
      </c>
      <c r="J133" s="27" cm="1">
        <f t="array" aca="1" ref="J13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33" s="15">
        <f t="shared" ca="1" si="19"/>
        <v>1656.2550257289877</v>
      </c>
      <c r="L133" s="27" cm="1">
        <f t="array" aca="1" ref="L13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33" s="15">
        <f t="shared" ca="1" si="20"/>
        <v>11514.133790737564</v>
      </c>
      <c r="N133" s="27" cm="1">
        <f t="array" aca="1" ref="N13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33" s="15">
        <f t="shared" ca="1" si="21"/>
        <v>47608.343053173252</v>
      </c>
      <c r="P133" s="27" cm="1">
        <f t="array" aca="1" ref="P13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33" s="15">
        <f t="shared" ca="1" si="22"/>
        <v>23028.267581475127</v>
      </c>
      <c r="R133" s="27" cm="1">
        <f t="array" aca="1" ref="R13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33" s="15">
        <f t="shared" ca="1" si="23"/>
        <v>1184.8727053173241</v>
      </c>
      <c r="T133" s="27" cm="1">
        <f t="array" aca="1" ref="T13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33" s="15">
        <f t="shared" ca="1" si="25"/>
        <v>3173.625</v>
      </c>
      <c r="V133" s="27" cm="1">
        <f t="array" aca="1" ref="V13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3" s="15">
        <f t="shared" ca="1" si="24"/>
        <v>2697.7975986277875</v>
      </c>
      <c r="X133" s="27" cm="1">
        <f t="array" aca="1" ref="X13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33" s="15" cm="1">
        <f t="array" aca="1" ref="Y13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33" s="15" cm="1">
        <f t="array" aca="1" ref="Z13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3" s="15" cm="1">
        <f t="array" aca="1" ref="AA13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3" s="15" cm="1">
        <f t="array" aca="1" ref="AB13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3" s="15" cm="1">
        <f t="array" aca="1" ref="AC13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3" s="15">
        <f t="shared" ca="1" si="26"/>
        <v>79.751100000000008</v>
      </c>
    </row>
    <row r="134" spans="1:30" x14ac:dyDescent="0.2">
      <c r="A134" s="15">
        <f>[1]Basic_information_step3_GasPred!A133</f>
        <v>935</v>
      </c>
      <c r="B134" s="15">
        <f>[1]Basic_information_step3_GasPred!B133</f>
        <v>78</v>
      </c>
      <c r="C134" s="15" t="str">
        <f>[1]Basic_information_step3_GasPred!P133</f>
        <v>House</v>
      </c>
      <c r="D134" s="15">
        <f>[1]Basic_information_step3_GasPred!Q133</f>
        <v>1952</v>
      </c>
      <c r="E134" s="15" t="str">
        <f>[1]Basic_information_step3_GasPred!Z133</f>
        <v>glazing - double glazed</v>
      </c>
      <c r="F134" s="15" t="str">
        <f>[1]Basic_information_step3_GasPred!V133</f>
        <v>upvc</v>
      </c>
      <c r="G134" s="15" t="str">
        <f>[1]Basic_information_step3_GasPred!U133</f>
        <v>upvc</v>
      </c>
      <c r="I134" s="15">
        <f t="shared" ca="1" si="18"/>
        <v>204.5493138936535</v>
      </c>
      <c r="J134" s="27" cm="1">
        <f t="array" aca="1" ref="J13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34" s="15">
        <f t="shared" ca="1" si="19"/>
        <v>1389.1171183533445</v>
      </c>
      <c r="L134" s="27" cm="1">
        <f t="array" aca="1" ref="L13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34" s="15">
        <f t="shared" ca="1" si="20"/>
        <v>9657.0154373927944</v>
      </c>
      <c r="N134" s="27" cm="1">
        <f t="array" aca="1" ref="N13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34" s="15">
        <f t="shared" ca="1" si="21"/>
        <v>39929.578044596921</v>
      </c>
      <c r="P134" s="27" cm="1">
        <f t="array" aca="1" ref="P13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34" s="15">
        <f t="shared" ca="1" si="22"/>
        <v>19314.030874785589</v>
      </c>
      <c r="R134" s="27" cm="1">
        <f t="array" aca="1" ref="R13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34" s="15">
        <f t="shared" ca="1" si="23"/>
        <v>993.7642044596912</v>
      </c>
      <c r="T134" s="27" cm="1">
        <f t="array" aca="1" ref="T13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34" s="15">
        <f t="shared" ca="1" si="25"/>
        <v>2661.75</v>
      </c>
      <c r="V134" s="27" cm="1">
        <f t="array" aca="1" ref="V13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4" s="15">
        <f t="shared" ca="1" si="24"/>
        <v>2262.6689536878216</v>
      </c>
      <c r="X134" s="27" cm="1">
        <f t="array" aca="1" ref="X13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34" s="15" cm="1">
        <f t="array" aca="1" ref="Y13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34" s="15" cm="1">
        <f t="array" aca="1" ref="Z13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4" s="15" cm="1">
        <f t="array" aca="1" ref="AA13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4" s="15" cm="1">
        <f t="array" aca="1" ref="AB13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4" s="15" cm="1">
        <f t="array" aca="1" ref="AC13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4" s="15">
        <f t="shared" ca="1" si="26"/>
        <v>79.751100000000008</v>
      </c>
    </row>
    <row r="135" spans="1:30" x14ac:dyDescent="0.2">
      <c r="A135" s="15">
        <f>[1]Basic_information_step3_GasPred!A134</f>
        <v>936</v>
      </c>
      <c r="B135" s="15">
        <f>[1]Basic_information_step3_GasPred!B134</f>
        <v>78</v>
      </c>
      <c r="C135" s="15" t="str">
        <f>[1]Basic_information_step3_GasPred!P134</f>
        <v>House</v>
      </c>
      <c r="D135" s="15">
        <f>[1]Basic_information_step3_GasPred!Q134</f>
        <v>1952</v>
      </c>
      <c r="E135" s="15" t="str">
        <f>[1]Basic_information_step3_GasPred!Z134</f>
        <v>glazing - double glazed</v>
      </c>
      <c r="F135" s="15" t="str">
        <f>[1]Basic_information_step3_GasPred!V134</f>
        <v>upvc</v>
      </c>
      <c r="G135" s="15" t="str">
        <f>[1]Basic_information_step3_GasPred!U134</f>
        <v>upvc</v>
      </c>
      <c r="I135" s="15">
        <f t="shared" ca="1" si="18"/>
        <v>204.5493138936535</v>
      </c>
      <c r="J135" s="27" cm="1">
        <f t="array" aca="1" ref="J13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35" s="15">
        <f t="shared" ca="1" si="19"/>
        <v>1389.1171183533445</v>
      </c>
      <c r="L135" s="27" cm="1">
        <f t="array" aca="1" ref="L13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35" s="15">
        <f t="shared" ca="1" si="20"/>
        <v>9657.0154373927944</v>
      </c>
      <c r="N135" s="27" cm="1">
        <f t="array" aca="1" ref="N13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35" s="15">
        <f t="shared" ca="1" si="21"/>
        <v>39929.578044596921</v>
      </c>
      <c r="P135" s="27" cm="1">
        <f t="array" aca="1" ref="P13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35" s="15">
        <f t="shared" ca="1" si="22"/>
        <v>19314.030874785589</v>
      </c>
      <c r="R135" s="27" cm="1">
        <f t="array" aca="1" ref="R13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35" s="15">
        <f t="shared" ca="1" si="23"/>
        <v>993.7642044596912</v>
      </c>
      <c r="T135" s="27" cm="1">
        <f t="array" aca="1" ref="T13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35" s="15">
        <f t="shared" ca="1" si="25"/>
        <v>2661.75</v>
      </c>
      <c r="V135" s="27" cm="1">
        <f t="array" aca="1" ref="V13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5" s="15">
        <f t="shared" ca="1" si="24"/>
        <v>2262.6689536878216</v>
      </c>
      <c r="X135" s="27" cm="1">
        <f t="array" aca="1" ref="X13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35" s="15" cm="1">
        <f t="array" aca="1" ref="Y13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35" s="15" cm="1">
        <f t="array" aca="1" ref="Z13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5" s="15" cm="1">
        <f t="array" aca="1" ref="AA13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5" s="15" cm="1">
        <f t="array" aca="1" ref="AB13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5" s="15" cm="1">
        <f t="array" aca="1" ref="AC13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5" s="15">
        <f t="shared" ca="1" si="26"/>
        <v>79.751100000000008</v>
      </c>
    </row>
    <row r="136" spans="1:30" x14ac:dyDescent="0.2">
      <c r="A136" s="15">
        <f>[1]Basic_information_step3_GasPred!A135</f>
        <v>942</v>
      </c>
      <c r="B136" s="15">
        <f>[1]Basic_information_step3_GasPred!B135</f>
        <v>78</v>
      </c>
      <c r="C136" s="15" t="str">
        <f>[1]Basic_information_step3_GasPred!P135</f>
        <v>House</v>
      </c>
      <c r="D136" s="15">
        <f>[1]Basic_information_step3_GasPred!Q135</f>
        <v>1953</v>
      </c>
      <c r="E136" s="15" t="str">
        <f>[1]Basic_information_step3_GasPred!Z135</f>
        <v>glazing - single glazed</v>
      </c>
      <c r="F136" s="15" t="str">
        <f>[1]Basic_information_step3_GasPred!V135</f>
        <v>upvc</v>
      </c>
      <c r="G136" s="15" t="str">
        <f>[1]Basic_information_step3_GasPred!U135</f>
        <v>upvc</v>
      </c>
      <c r="I136" s="15">
        <f t="shared" ca="1" si="18"/>
        <v>204.5493138936535</v>
      </c>
      <c r="J136" s="27" cm="1">
        <f t="array" aca="1" ref="J13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36" s="15">
        <f t="shared" ca="1" si="19"/>
        <v>1389.1171183533445</v>
      </c>
      <c r="L136" s="27" cm="1">
        <f t="array" aca="1" ref="L13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36" s="15">
        <f t="shared" ca="1" si="20"/>
        <v>9657.0154373927944</v>
      </c>
      <c r="N136" s="27" cm="1">
        <f t="array" aca="1" ref="N13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36" s="15">
        <f t="shared" ca="1" si="21"/>
        <v>39929.578044596921</v>
      </c>
      <c r="P136" s="27" cm="1">
        <f t="array" aca="1" ref="P13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36" s="15">
        <f t="shared" ca="1" si="22"/>
        <v>19314.030874785589</v>
      </c>
      <c r="R136" s="27" cm="1">
        <f t="array" aca="1" ref="R13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36" s="15">
        <f t="shared" ca="1" si="23"/>
        <v>993.7642044596912</v>
      </c>
      <c r="T136" s="27" cm="1">
        <f t="array" aca="1" ref="T13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36" s="15">
        <f t="shared" ca="1" si="25"/>
        <v>2661.75</v>
      </c>
      <c r="V136" s="27" cm="1">
        <f t="array" aca="1" ref="V13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6" s="15">
        <f t="shared" ca="1" si="24"/>
        <v>2262.6689536878216</v>
      </c>
      <c r="X136" s="27" cm="1">
        <f t="array" aca="1" ref="X13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36" s="15" cm="1">
        <f t="array" aca="1" ref="Y13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36" s="15" cm="1">
        <f t="array" aca="1" ref="Z13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6" s="15" cm="1">
        <f t="array" aca="1" ref="AA13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6" s="15" cm="1">
        <f t="array" aca="1" ref="AB13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6" s="15" cm="1">
        <f t="array" aca="1" ref="AC13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6" s="15">
        <f t="shared" ca="1" si="26"/>
        <v>79.751100000000008</v>
      </c>
    </row>
    <row r="137" spans="1:30" x14ac:dyDescent="0.2">
      <c r="A137" s="15">
        <f>[1]Basic_information_step3_GasPred!A136</f>
        <v>1031</v>
      </c>
      <c r="B137" s="15">
        <f>[1]Basic_information_step3_GasPred!B136</f>
        <v>78</v>
      </c>
      <c r="C137" s="15" t="str">
        <f>[1]Basic_information_step3_GasPred!P136</f>
        <v>House</v>
      </c>
      <c r="D137" s="15">
        <f>[1]Basic_information_step3_GasPred!Q136</f>
        <v>1968</v>
      </c>
      <c r="E137" s="15" t="str">
        <f>[1]Basic_information_step3_GasPred!Z136</f>
        <v>glazing - double glazed</v>
      </c>
      <c r="F137" s="15" t="str">
        <f>[1]Basic_information_step3_GasPred!V136</f>
        <v>upvc</v>
      </c>
      <c r="G137" s="15" t="str">
        <f>[1]Basic_information_step3_GasPred!U136</f>
        <v>upvc</v>
      </c>
      <c r="I137" s="15">
        <f t="shared" ca="1" si="18"/>
        <v>187.61898648648648</v>
      </c>
      <c r="J137" s="27" cm="1">
        <f t="array" aca="1" ref="J13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37" s="15">
        <f t="shared" ca="1" si="19"/>
        <v>1274.1413837837838</v>
      </c>
      <c r="L137" s="27" cm="1">
        <f t="array" aca="1" ref="L13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37" s="15">
        <f t="shared" ca="1" si="20"/>
        <v>8714.8135135135144</v>
      </c>
      <c r="N137" s="27" cm="1">
        <f t="array" aca="1" ref="N13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37" s="15">
        <f t="shared" ca="1" si="21"/>
        <v>39387.807567567565</v>
      </c>
      <c r="P137" s="27" cm="1">
        <f t="array" aca="1" ref="P13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37" s="15">
        <f t="shared" ca="1" si="22"/>
        <v>17429.627027027029</v>
      </c>
      <c r="R137" s="27" cm="1">
        <f t="array" aca="1" ref="R13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37" s="15">
        <f t="shared" ca="1" si="23"/>
        <v>911.51140670270274</v>
      </c>
      <c r="T137" s="27" cm="1">
        <f t="array" aca="1" ref="T13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37" s="15">
        <f t="shared" ca="1" si="25"/>
        <v>2661.75</v>
      </c>
      <c r="V137" s="27" cm="1">
        <f t="array" aca="1" ref="V13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7" s="15">
        <f t="shared" ca="1" si="24"/>
        <v>2075.3902702702703</v>
      </c>
      <c r="X137" s="27" cm="1">
        <f t="array" aca="1" ref="X13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37" s="15" cm="1">
        <f t="array" aca="1" ref="Y13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37" s="15" cm="1">
        <f t="array" aca="1" ref="Z13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7" s="15" cm="1">
        <f t="array" aca="1" ref="AA13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7" s="15" cm="1">
        <f t="array" aca="1" ref="AB13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7" s="15" cm="1">
        <f t="array" aca="1" ref="AC13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7" s="15">
        <f t="shared" ca="1" si="26"/>
        <v>79.751100000000008</v>
      </c>
    </row>
    <row r="138" spans="1:30" x14ac:dyDescent="0.2">
      <c r="A138" s="15">
        <f>[1]Basic_information_step3_GasPred!A137</f>
        <v>1053</v>
      </c>
      <c r="B138" s="15">
        <f>[1]Basic_information_step3_GasPred!B137</f>
        <v>95</v>
      </c>
      <c r="C138" s="15" t="str">
        <f>[1]Basic_information_step3_GasPred!P137</f>
        <v>House</v>
      </c>
      <c r="D138" s="15">
        <f>[1]Basic_information_step3_GasPred!Q137</f>
        <v>1952</v>
      </c>
      <c r="E138" s="15" t="str">
        <f>[1]Basic_information_step3_GasPred!Z137</f>
        <v>glazing - double glazed</v>
      </c>
      <c r="F138" s="15" t="str">
        <f>[1]Basic_information_step3_GasPred!V137</f>
        <v>upvc</v>
      </c>
      <c r="G138" s="15" t="str">
        <f>[1]Basic_information_step3_GasPred!U137</f>
        <v>upvc</v>
      </c>
      <c r="I138" s="15">
        <f t="shared" ca="1" si="18"/>
        <v>249.13057461406518</v>
      </c>
      <c r="J138" s="27" cm="1">
        <f t="array" aca="1" ref="J13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38" s="15">
        <f t="shared" ca="1" si="19"/>
        <v>1691.8734133790736</v>
      </c>
      <c r="L138" s="27" cm="1">
        <f t="array" aca="1" ref="L13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38" s="15">
        <f t="shared" ca="1" si="20"/>
        <v>11761.749571183533</v>
      </c>
      <c r="N138" s="27" cm="1">
        <f t="array" aca="1" ref="N13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38" s="15">
        <f t="shared" ca="1" si="21"/>
        <v>48632.178387650092</v>
      </c>
      <c r="P138" s="27" cm="1">
        <f t="array" aca="1" ref="P13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38" s="15">
        <f t="shared" ca="1" si="22"/>
        <v>23523.499142367065</v>
      </c>
      <c r="R138" s="27" cm="1">
        <f t="array" aca="1" ref="R13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38" s="15">
        <f t="shared" ca="1" si="23"/>
        <v>1210.3538387650085</v>
      </c>
      <c r="T138" s="27" cm="1">
        <f t="array" aca="1" ref="T13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38" s="15">
        <f t="shared" ca="1" si="25"/>
        <v>3241.875</v>
      </c>
      <c r="V138" s="27" cm="1">
        <f t="array" aca="1" ref="V13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38" s="15">
        <f t="shared" ca="1" si="24"/>
        <v>2755.8147512864493</v>
      </c>
      <c r="X138" s="27" cm="1">
        <f t="array" aca="1" ref="X13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38" s="15" cm="1">
        <f t="array" aca="1" ref="Y13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38" s="15" cm="1">
        <f t="array" aca="1" ref="Z13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38" s="15" cm="1">
        <f t="array" aca="1" ref="AA13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8" s="15" cm="1">
        <f t="array" aca="1" ref="AB13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38" s="15" cm="1">
        <f t="array" aca="1" ref="AC13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8" s="15">
        <f t="shared" ca="1" si="26"/>
        <v>79.751100000000008</v>
      </c>
    </row>
    <row r="139" spans="1:30" x14ac:dyDescent="0.2">
      <c r="A139" s="15">
        <f>[1]Basic_information_step3_GasPred!A138</f>
        <v>1131</v>
      </c>
      <c r="B139" s="15">
        <f>[1]Basic_information_step3_GasPred!B138</f>
        <v>53</v>
      </c>
      <c r="C139" s="15" t="str">
        <f>[1]Basic_information_step3_GasPred!P138</f>
        <v>Flat</v>
      </c>
      <c r="D139" s="15">
        <f>[1]Basic_information_step3_GasPred!Q138</f>
        <v>1951</v>
      </c>
      <c r="E139" s="15" t="str">
        <f>[1]Basic_information_step3_GasPred!Z138</f>
        <v>glazing - single glazed</v>
      </c>
      <c r="F139" s="15" t="str">
        <f>[1]Basic_information_step3_GasPred!V138</f>
        <v>upvc</v>
      </c>
      <c r="G139" s="15" t="str">
        <f>[1]Basic_information_step3_GasPred!U138</f>
        <v>upvc</v>
      </c>
      <c r="I139" s="15">
        <f t="shared" ca="1" si="18"/>
        <v>175.62272727272725</v>
      </c>
      <c r="J139" s="27" cm="1">
        <f t="array" aca="1" ref="J13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39" s="15">
        <f t="shared" ca="1" si="19"/>
        <v>1192.6734545454542</v>
      </c>
      <c r="L139" s="27" cm="1">
        <f t="array" aca="1" ref="L13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39" s="15">
        <f t="shared" ca="1" si="20"/>
        <v>7024.9090909090901</v>
      </c>
      <c r="N139" s="27" cm="1">
        <f t="array" aca="1" ref="N13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39" s="15">
        <f t="shared" ca="1" si="21"/>
        <v>28303.927272727276</v>
      </c>
      <c r="P139" s="27" cm="1">
        <f t="array" aca="1" ref="P13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39" s="15">
        <f t="shared" ca="1" si="22"/>
        <v>14049.81818181818</v>
      </c>
      <c r="R139" s="27" cm="1">
        <f t="array" aca="1" ref="R13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39" s="15">
        <f t="shared" ca="1" si="23"/>
        <v>853.22984727272728</v>
      </c>
      <c r="T139" s="27" cm="1">
        <f t="array" aca="1" ref="T13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39" s="15">
        <f t="shared" ca="1" si="25"/>
        <v>1808.6249999999995</v>
      </c>
      <c r="V139" s="27" cm="1">
        <f t="array" aca="1" ref="V13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39" s="15">
        <f t="shared" ca="1" si="24"/>
        <v>1942.6909090909087</v>
      </c>
      <c r="X139" s="27" cm="1">
        <f t="array" aca="1" ref="X13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39" s="15" cm="1">
        <f t="array" aca="1" ref="Y13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39" s="15" cm="1">
        <f t="array" aca="1" ref="Z13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39" s="15" cm="1">
        <f t="array" aca="1" ref="AA13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39" s="15" cm="1">
        <f t="array" aca="1" ref="AB13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39" s="15" cm="1">
        <f t="array" aca="1" ref="AC13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39" s="15">
        <f t="shared" ca="1" si="26"/>
        <v>40.283099999999997</v>
      </c>
    </row>
    <row r="140" spans="1:30" x14ac:dyDescent="0.2">
      <c r="A140" s="15">
        <f>[1]Basic_information_step3_GasPred!A139</f>
        <v>1144</v>
      </c>
      <c r="B140" s="15">
        <f>[1]Basic_information_step3_GasPred!B139</f>
        <v>53</v>
      </c>
      <c r="C140" s="15" t="str">
        <f>[1]Basic_information_step3_GasPred!P139</f>
        <v>Flat</v>
      </c>
      <c r="D140" s="15">
        <f>[1]Basic_information_step3_GasPred!Q139</f>
        <v>1951</v>
      </c>
      <c r="E140" s="15" t="str">
        <f>[1]Basic_information_step3_GasPred!Z139</f>
        <v>glazing - single glazed</v>
      </c>
      <c r="F140" s="15" t="str">
        <f>[1]Basic_information_step3_GasPred!V139</f>
        <v>upvc</v>
      </c>
      <c r="G140" s="15" t="str">
        <f>[1]Basic_information_step3_GasPred!U139</f>
        <v>upvc</v>
      </c>
      <c r="I140" s="15">
        <f t="shared" ca="1" si="18"/>
        <v>175.62272727272725</v>
      </c>
      <c r="J140" s="27" cm="1">
        <f t="array" aca="1" ref="J14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0" s="15">
        <f t="shared" ca="1" si="19"/>
        <v>1192.6734545454542</v>
      </c>
      <c r="L140" s="27" cm="1">
        <f t="array" aca="1" ref="L14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0" s="15">
        <f t="shared" ca="1" si="20"/>
        <v>7024.9090909090901</v>
      </c>
      <c r="N140" s="27" cm="1">
        <f t="array" aca="1" ref="N14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0" s="15">
        <f t="shared" ca="1" si="21"/>
        <v>28303.927272727276</v>
      </c>
      <c r="P140" s="27" cm="1">
        <f t="array" aca="1" ref="P14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0" s="15">
        <f t="shared" ca="1" si="22"/>
        <v>14049.81818181818</v>
      </c>
      <c r="R140" s="27" cm="1">
        <f t="array" aca="1" ref="R14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0" s="15">
        <f t="shared" ca="1" si="23"/>
        <v>853.22984727272728</v>
      </c>
      <c r="T140" s="27" cm="1">
        <f t="array" aca="1" ref="T14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0" s="15">
        <f t="shared" ca="1" si="25"/>
        <v>1808.6249999999995</v>
      </c>
      <c r="V140" s="27" cm="1">
        <f t="array" aca="1" ref="V14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0" s="15">
        <f t="shared" ca="1" si="24"/>
        <v>1942.6909090909087</v>
      </c>
      <c r="X140" s="27" cm="1">
        <f t="array" aca="1" ref="X14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0" s="15" cm="1">
        <f t="array" aca="1" ref="Y14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40" s="15" cm="1">
        <f t="array" aca="1" ref="Z14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0" s="15" cm="1">
        <f t="array" aca="1" ref="AA14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0" s="15" cm="1">
        <f t="array" aca="1" ref="AB14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0" s="15" cm="1">
        <f t="array" aca="1" ref="AC14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0" s="15">
        <f t="shared" ca="1" si="26"/>
        <v>40.283099999999997</v>
      </c>
    </row>
    <row r="141" spans="1:30" x14ac:dyDescent="0.2">
      <c r="A141" s="15">
        <f>[1]Basic_information_step3_GasPred!A140</f>
        <v>1146</v>
      </c>
      <c r="B141" s="15">
        <f>[1]Basic_information_step3_GasPred!B140</f>
        <v>46</v>
      </c>
      <c r="C141" s="15" t="str">
        <f>[1]Basic_information_step3_GasPred!P140</f>
        <v>Flat</v>
      </c>
      <c r="D141" s="15">
        <f>[1]Basic_information_step3_GasPred!Q140</f>
        <v>1951</v>
      </c>
      <c r="E141" s="15" t="str">
        <f>[1]Basic_information_step3_GasPred!Z140</f>
        <v>glazing - single glazed</v>
      </c>
      <c r="F141" s="15" t="str">
        <f>[1]Basic_information_step3_GasPred!V140</f>
        <v>upvc</v>
      </c>
      <c r="G141" s="15" t="str">
        <f>[1]Basic_information_step3_GasPred!U140</f>
        <v>upvc</v>
      </c>
      <c r="I141" s="15">
        <f t="shared" ca="1" si="18"/>
        <v>152.42727272727271</v>
      </c>
      <c r="J141" s="27" cm="1">
        <f t="array" aca="1" ref="J14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1" s="15">
        <f t="shared" ca="1" si="19"/>
        <v>1035.1505454545452</v>
      </c>
      <c r="L141" s="27" cm="1">
        <f t="array" aca="1" ref="L14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1" s="15">
        <f t="shared" ca="1" si="20"/>
        <v>6097.0909090909081</v>
      </c>
      <c r="N141" s="27" cm="1">
        <f t="array" aca="1" ref="N14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1" s="15">
        <f t="shared" ca="1" si="21"/>
        <v>24565.672727272729</v>
      </c>
      <c r="P141" s="27" cm="1">
        <f t="array" aca="1" ref="P14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1" s="15">
        <f t="shared" ca="1" si="22"/>
        <v>12194.181818181816</v>
      </c>
      <c r="R141" s="27" cm="1">
        <f t="array" aca="1" ref="R14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1" s="15">
        <f t="shared" ca="1" si="23"/>
        <v>740.53911272727282</v>
      </c>
      <c r="T141" s="27" cm="1">
        <f t="array" aca="1" ref="T14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1" s="15">
        <f t="shared" ca="1" si="25"/>
        <v>1569.7499999999998</v>
      </c>
      <c r="V141" s="27" cm="1">
        <f t="array" aca="1" ref="V14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1" s="15">
        <f t="shared" ca="1" si="24"/>
        <v>1686.1090909090906</v>
      </c>
      <c r="X141" s="27" cm="1">
        <f t="array" aca="1" ref="X14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1" s="15" cm="1">
        <f t="array" aca="1" ref="Y14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41" s="15" cm="1">
        <f t="array" aca="1" ref="Z14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1" s="15" cm="1">
        <f t="array" aca="1" ref="AA14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1" s="15" cm="1">
        <f t="array" aca="1" ref="AB14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1" s="15" cm="1">
        <f t="array" aca="1" ref="AC14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1" s="15">
        <f t="shared" ca="1" si="26"/>
        <v>40.283099999999997</v>
      </c>
    </row>
    <row r="142" spans="1:30" x14ac:dyDescent="0.2">
      <c r="A142" s="15">
        <f>[1]Basic_information_step3_GasPred!A141</f>
        <v>1159</v>
      </c>
      <c r="B142" s="15">
        <f>[1]Basic_information_step3_GasPred!B141</f>
        <v>97</v>
      </c>
      <c r="C142" s="15" t="str">
        <f>[1]Basic_information_step3_GasPred!P141</f>
        <v>House</v>
      </c>
      <c r="D142" s="15">
        <f>[1]Basic_information_step3_GasPred!Q141</f>
        <v>1951</v>
      </c>
      <c r="E142" s="15" t="str">
        <f>[1]Basic_information_step3_GasPred!Z141</f>
        <v>glazing - single glazed</v>
      </c>
      <c r="F142" s="15" t="str">
        <f>[1]Basic_information_step3_GasPred!V141</f>
        <v>upvc</v>
      </c>
      <c r="G142" s="15" t="str">
        <f>[1]Basic_information_step3_GasPred!U141</f>
        <v>upvc</v>
      </c>
      <c r="I142" s="15">
        <f t="shared" ca="1" si="18"/>
        <v>254.37542881646655</v>
      </c>
      <c r="J142" s="27" cm="1">
        <f t="array" aca="1" ref="J14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42" s="15">
        <f t="shared" ca="1" si="19"/>
        <v>1727.4918010291592</v>
      </c>
      <c r="L142" s="27" cm="1">
        <f t="array" aca="1" ref="L14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42" s="15">
        <f t="shared" ca="1" si="20"/>
        <v>12009.365351629502</v>
      </c>
      <c r="N142" s="27" cm="1">
        <f t="array" aca="1" ref="N14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42" s="15">
        <f t="shared" ca="1" si="21"/>
        <v>49656.01372212694</v>
      </c>
      <c r="P142" s="27" cm="1">
        <f t="array" aca="1" ref="P14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42" s="15">
        <f t="shared" ca="1" si="22"/>
        <v>24018.730703259003</v>
      </c>
      <c r="R142" s="27" cm="1">
        <f t="array" aca="1" ref="R14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42" s="15">
        <f t="shared" ca="1" si="23"/>
        <v>1235.8349722126929</v>
      </c>
      <c r="T142" s="27" cm="1">
        <f t="array" aca="1" ref="T14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42" s="15">
        <f t="shared" ca="1" si="25"/>
        <v>3310.125</v>
      </c>
      <c r="V142" s="27" cm="1">
        <f t="array" aca="1" ref="V14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42" s="15">
        <f t="shared" ca="1" si="24"/>
        <v>2813.8319039451112</v>
      </c>
      <c r="X142" s="27" cm="1">
        <f t="array" aca="1" ref="X14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42" s="15" cm="1">
        <f t="array" aca="1" ref="Y14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42" s="15" cm="1">
        <f t="array" aca="1" ref="Z14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42" s="15" cm="1">
        <f t="array" aca="1" ref="AA14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2" s="15" cm="1">
        <f t="array" aca="1" ref="AB14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42" s="15" cm="1">
        <f t="array" aca="1" ref="AC14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2" s="15">
        <f t="shared" ca="1" si="26"/>
        <v>79.751100000000008</v>
      </c>
    </row>
    <row r="143" spans="1:30" x14ac:dyDescent="0.2">
      <c r="A143" s="15">
        <f>[1]Basic_information_step3_GasPred!A142</f>
        <v>1187</v>
      </c>
      <c r="B143" s="15">
        <f>[1]Basic_information_step3_GasPred!B142</f>
        <v>70</v>
      </c>
      <c r="C143" s="15" t="str">
        <f>[1]Basic_information_step3_GasPred!P142</f>
        <v>Flat</v>
      </c>
      <c r="D143" s="15">
        <f>[1]Basic_information_step3_GasPred!Q142</f>
        <v>1951</v>
      </c>
      <c r="E143" s="15" t="str">
        <f>[1]Basic_information_step3_GasPred!Z142</f>
        <v>glazing - single glazed</v>
      </c>
      <c r="F143" s="15" t="str">
        <f>[1]Basic_information_step3_GasPred!V142</f>
        <v>upvc</v>
      </c>
      <c r="G143" s="15" t="str">
        <f>[1]Basic_information_step3_GasPred!U142</f>
        <v>upvc</v>
      </c>
      <c r="I143" s="15">
        <f t="shared" ca="1" si="18"/>
        <v>231.95454545454541</v>
      </c>
      <c r="J143" s="27" cm="1">
        <f t="array" aca="1" ref="J14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3" s="15">
        <f t="shared" ca="1" si="19"/>
        <v>1575.2290909090907</v>
      </c>
      <c r="L143" s="27" cm="1">
        <f t="array" aca="1" ref="L14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3" s="15">
        <f t="shared" ca="1" si="20"/>
        <v>9278.181818181818</v>
      </c>
      <c r="N143" s="27" cm="1">
        <f t="array" aca="1" ref="N14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3" s="15">
        <f t="shared" ca="1" si="21"/>
        <v>37382.545454545463</v>
      </c>
      <c r="P143" s="27" cm="1">
        <f t="array" aca="1" ref="P14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3" s="15">
        <f t="shared" ca="1" si="22"/>
        <v>18556.363636363636</v>
      </c>
      <c r="R143" s="27" cm="1">
        <f t="array" aca="1" ref="R14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3" s="15">
        <f t="shared" ca="1" si="23"/>
        <v>1126.9073454545455</v>
      </c>
      <c r="T143" s="27" cm="1">
        <f t="array" aca="1" ref="T14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3" s="15">
        <f t="shared" ca="1" si="25"/>
        <v>2388.7499999999995</v>
      </c>
      <c r="V143" s="27" cm="1">
        <f t="array" aca="1" ref="V14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3" s="15">
        <f t="shared" ca="1" si="24"/>
        <v>2565.8181818181815</v>
      </c>
      <c r="X143" s="27" cm="1">
        <f t="array" aca="1" ref="X14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3" s="15" cm="1">
        <f t="array" aca="1" ref="Y14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43" s="15" cm="1">
        <f t="array" aca="1" ref="Z14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3" s="15" cm="1">
        <f t="array" aca="1" ref="AA14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3" s="15" cm="1">
        <f t="array" aca="1" ref="AB14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3" s="15" cm="1">
        <f t="array" aca="1" ref="AC14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3" s="15">
        <f t="shared" ca="1" si="26"/>
        <v>40.283099999999997</v>
      </c>
    </row>
    <row r="144" spans="1:30" x14ac:dyDescent="0.2">
      <c r="A144" s="15">
        <f>[1]Basic_information_step3_GasPred!A143</f>
        <v>1188</v>
      </c>
      <c r="B144" s="15">
        <f>[1]Basic_information_step3_GasPred!B143</f>
        <v>70</v>
      </c>
      <c r="C144" s="15" t="str">
        <f>[1]Basic_information_step3_GasPred!P143</f>
        <v>Flat</v>
      </c>
      <c r="D144" s="15">
        <f>[1]Basic_information_step3_GasPred!Q143</f>
        <v>1951</v>
      </c>
      <c r="E144" s="15" t="str">
        <f>[1]Basic_information_step3_GasPred!Z143</f>
        <v>glazing - double glazed</v>
      </c>
      <c r="F144" s="15" t="str">
        <f>[1]Basic_information_step3_GasPred!V143</f>
        <v>upvc</v>
      </c>
      <c r="G144" s="15" t="str">
        <f>[1]Basic_information_step3_GasPred!U143</f>
        <v>upvc</v>
      </c>
      <c r="I144" s="15">
        <f t="shared" ca="1" si="18"/>
        <v>231.95454545454541</v>
      </c>
      <c r="J144" s="27" cm="1">
        <f t="array" aca="1" ref="J14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4" s="15">
        <f t="shared" ca="1" si="19"/>
        <v>1575.2290909090907</v>
      </c>
      <c r="L144" s="27" cm="1">
        <f t="array" aca="1" ref="L14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4" s="15">
        <f t="shared" ca="1" si="20"/>
        <v>9278.181818181818</v>
      </c>
      <c r="N144" s="27" cm="1">
        <f t="array" aca="1" ref="N14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4" s="15">
        <f t="shared" ca="1" si="21"/>
        <v>37382.545454545463</v>
      </c>
      <c r="P144" s="27" cm="1">
        <f t="array" aca="1" ref="P14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4" s="15">
        <f t="shared" ca="1" si="22"/>
        <v>18556.363636363636</v>
      </c>
      <c r="R144" s="27" cm="1">
        <f t="array" aca="1" ref="R14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4" s="15">
        <f t="shared" ca="1" si="23"/>
        <v>1126.9073454545455</v>
      </c>
      <c r="T144" s="27" cm="1">
        <f t="array" aca="1" ref="T14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4" s="15">
        <f t="shared" ca="1" si="25"/>
        <v>2388.7499999999995</v>
      </c>
      <c r="V144" s="27" cm="1">
        <f t="array" aca="1" ref="V14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4" s="15">
        <f t="shared" ca="1" si="24"/>
        <v>2565.8181818181815</v>
      </c>
      <c r="X144" s="27" cm="1">
        <f t="array" aca="1" ref="X14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4" s="15" cm="1">
        <f t="array" aca="1" ref="Y14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44" s="15" cm="1">
        <f t="array" aca="1" ref="Z14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4" s="15" cm="1">
        <f t="array" aca="1" ref="AA14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4" s="15" cm="1">
        <f t="array" aca="1" ref="AB14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4" s="15" cm="1">
        <f t="array" aca="1" ref="AC14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4" s="15">
        <f t="shared" ca="1" si="26"/>
        <v>40.283099999999997</v>
      </c>
    </row>
    <row r="145" spans="1:30" x14ac:dyDescent="0.2">
      <c r="A145" s="15">
        <f>[1]Basic_information_step3_GasPred!A144</f>
        <v>1189</v>
      </c>
      <c r="B145" s="15">
        <f>[1]Basic_information_step3_GasPred!B144</f>
        <v>70</v>
      </c>
      <c r="C145" s="15" t="str">
        <f>[1]Basic_information_step3_GasPred!P144</f>
        <v>Flat</v>
      </c>
      <c r="D145" s="15">
        <f>[1]Basic_information_step3_GasPred!Q144</f>
        <v>1951</v>
      </c>
      <c r="E145" s="15" t="str">
        <f>[1]Basic_information_step3_GasPred!Z144</f>
        <v>glazing - single glazed</v>
      </c>
      <c r="F145" s="15" t="str">
        <f>[1]Basic_information_step3_GasPred!V144</f>
        <v>upvc</v>
      </c>
      <c r="G145" s="15" t="str">
        <f>[1]Basic_information_step3_GasPred!U144</f>
        <v>upvc</v>
      </c>
      <c r="I145" s="15">
        <f t="shared" ca="1" si="18"/>
        <v>231.95454545454541</v>
      </c>
      <c r="J145" s="27" cm="1">
        <f t="array" aca="1" ref="J14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5" s="15">
        <f t="shared" ca="1" si="19"/>
        <v>1575.2290909090907</v>
      </c>
      <c r="L145" s="27" cm="1">
        <f t="array" aca="1" ref="L14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5" s="15">
        <f t="shared" ca="1" si="20"/>
        <v>9278.181818181818</v>
      </c>
      <c r="N145" s="27" cm="1">
        <f t="array" aca="1" ref="N14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5" s="15">
        <f t="shared" ca="1" si="21"/>
        <v>37382.545454545463</v>
      </c>
      <c r="P145" s="27" cm="1">
        <f t="array" aca="1" ref="P14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5" s="15">
        <f t="shared" ca="1" si="22"/>
        <v>18556.363636363636</v>
      </c>
      <c r="R145" s="27" cm="1">
        <f t="array" aca="1" ref="R14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5" s="15">
        <f t="shared" ca="1" si="23"/>
        <v>1126.9073454545455</v>
      </c>
      <c r="T145" s="27" cm="1">
        <f t="array" aca="1" ref="T14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5" s="15">
        <f t="shared" ca="1" si="25"/>
        <v>2388.7499999999995</v>
      </c>
      <c r="V145" s="27" cm="1">
        <f t="array" aca="1" ref="V14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5" s="15">
        <f t="shared" ca="1" si="24"/>
        <v>2565.8181818181815</v>
      </c>
      <c r="X145" s="27" cm="1">
        <f t="array" aca="1" ref="X14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5" s="15" cm="1">
        <f t="array" aca="1" ref="Y14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45" s="15" cm="1">
        <f t="array" aca="1" ref="Z14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5" s="15" cm="1">
        <f t="array" aca="1" ref="AA14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5" s="15" cm="1">
        <f t="array" aca="1" ref="AB14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5" s="15" cm="1">
        <f t="array" aca="1" ref="AC14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5" s="15">
        <f t="shared" ca="1" si="26"/>
        <v>40.283099999999997</v>
      </c>
    </row>
    <row r="146" spans="1:30" x14ac:dyDescent="0.2">
      <c r="A146" s="15">
        <f>[1]Basic_information_step3_GasPred!A145</f>
        <v>1213</v>
      </c>
      <c r="B146" s="15">
        <f>[1]Basic_information_step3_GasPred!B145</f>
        <v>61</v>
      </c>
      <c r="C146" s="15" t="str">
        <f>[1]Basic_information_step3_GasPred!P145</f>
        <v>Flat</v>
      </c>
      <c r="D146" s="15">
        <f>[1]Basic_information_step3_GasPred!Q145</f>
        <v>2012</v>
      </c>
      <c r="E146" s="15" t="str">
        <f>[1]Basic_information_step3_GasPred!Z145</f>
        <v>glazing - double glazed</v>
      </c>
      <c r="F146" s="15" t="str">
        <f>[1]Basic_information_step3_GasPred!V145</f>
        <v>wood</v>
      </c>
      <c r="G146" s="15" t="str">
        <f>[1]Basic_information_step3_GasPred!U145</f>
        <v>timber</v>
      </c>
      <c r="I146" s="15">
        <f t="shared" ca="1" si="18"/>
        <v>188.3340807174888</v>
      </c>
      <c r="J146" s="27" cm="1">
        <f t="array" aca="1" ref="J14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46" s="15">
        <f t="shared" ca="1" si="19"/>
        <v>1278.9976681614351</v>
      </c>
      <c r="L146" s="27" cm="1">
        <f t="array" aca="1" ref="L14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46" s="15">
        <f t="shared" ca="1" si="20"/>
        <v>7533.3632286995517</v>
      </c>
      <c r="N146" s="27" cm="1">
        <f t="array" aca="1" ref="N14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46" s="15">
        <f t="shared" ca="1" si="21"/>
        <v>32134.69058295964</v>
      </c>
      <c r="P146" s="27" cm="1">
        <f t="array" aca="1" ref="P14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46" s="15">
        <f t="shared" ca="1" si="22"/>
        <v>15066.726457399103</v>
      </c>
      <c r="R146" s="27" cm="1">
        <f t="array" aca="1" ref="R14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46" s="15">
        <f t="shared" ca="1" si="23"/>
        <v>914.9855569506725</v>
      </c>
      <c r="T146" s="27" cm="1">
        <f t="array" aca="1" ref="T14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46" s="15">
        <f t="shared" ca="1" si="25"/>
        <v>2096.4956999999999</v>
      </c>
      <c r="V146" s="27" cm="1">
        <f t="array" aca="1" ref="V14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46" s="15">
        <f t="shared" ca="1" si="24"/>
        <v>2083.3004484304929</v>
      </c>
      <c r="X146" s="27" cm="1">
        <f t="array" aca="1" ref="X14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46" s="15" cm="1">
        <f t="array" aca="1" ref="Y14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46" s="15" cm="1">
        <f t="array" aca="1" ref="Z14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146" s="15" cm="1">
        <f t="array" aca="1" ref="AA14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146" s="15" cm="1">
        <f t="array" aca="1" ref="AB14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146" s="15" cm="1">
        <f t="array" aca="1" ref="AC14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46" s="15">
        <f t="shared" ca="1" si="26"/>
        <v>0</v>
      </c>
    </row>
    <row r="147" spans="1:30" x14ac:dyDescent="0.2">
      <c r="A147" s="15">
        <f>[1]Basic_information_step3_GasPred!A146</f>
        <v>1229</v>
      </c>
      <c r="B147" s="15">
        <f>[1]Basic_information_step3_GasPred!B146</f>
        <v>66</v>
      </c>
      <c r="C147" s="15" t="str">
        <f>[1]Basic_information_step3_GasPred!P146</f>
        <v>Flat</v>
      </c>
      <c r="D147" s="15">
        <f>[1]Basic_information_step3_GasPred!Q146</f>
        <v>1951</v>
      </c>
      <c r="E147" s="15" t="str">
        <f>[1]Basic_information_step3_GasPred!Z146</f>
        <v>glazing - single glazed</v>
      </c>
      <c r="F147" s="15" t="str">
        <f>[1]Basic_information_step3_GasPred!V146</f>
        <v>upvc</v>
      </c>
      <c r="G147" s="15" t="str">
        <f>[1]Basic_information_step3_GasPred!U146</f>
        <v>upvc</v>
      </c>
      <c r="I147" s="15">
        <f t="shared" ca="1" si="18"/>
        <v>218.69999999999996</v>
      </c>
      <c r="J147" s="27" cm="1">
        <f t="array" aca="1" ref="J14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7" s="15">
        <f t="shared" ca="1" si="19"/>
        <v>1485.2159999999997</v>
      </c>
      <c r="L147" s="27" cm="1">
        <f t="array" aca="1" ref="L14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7" s="15">
        <f t="shared" ca="1" si="20"/>
        <v>8748</v>
      </c>
      <c r="N147" s="27" cm="1">
        <f t="array" aca="1" ref="N14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7" s="15">
        <f t="shared" ca="1" si="21"/>
        <v>35246.400000000009</v>
      </c>
      <c r="P147" s="27" cm="1">
        <f t="array" aca="1" ref="P14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7" s="15">
        <f t="shared" ca="1" si="22"/>
        <v>17496</v>
      </c>
      <c r="R147" s="27" cm="1">
        <f t="array" aca="1" ref="R14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7" s="15">
        <f t="shared" ca="1" si="23"/>
        <v>1062.5126400000001</v>
      </c>
      <c r="T147" s="27" cm="1">
        <f t="array" aca="1" ref="T14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7" s="15">
        <f t="shared" ca="1" si="25"/>
        <v>2252.2499999999995</v>
      </c>
      <c r="V147" s="27" cm="1">
        <f t="array" aca="1" ref="V14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7" s="15">
        <f t="shared" ca="1" si="24"/>
        <v>2419.1999999999998</v>
      </c>
      <c r="X147" s="27" cm="1">
        <f t="array" aca="1" ref="X14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7" s="15" cm="1">
        <f t="array" aca="1" ref="Y14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47" s="15" cm="1">
        <f t="array" aca="1" ref="Z14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7" s="15" cm="1">
        <f t="array" aca="1" ref="AA14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7" s="15" cm="1">
        <f t="array" aca="1" ref="AB14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7" s="15" cm="1">
        <f t="array" aca="1" ref="AC14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7" s="15">
        <f t="shared" ca="1" si="26"/>
        <v>40.283099999999997</v>
      </c>
    </row>
    <row r="148" spans="1:30" x14ac:dyDescent="0.2">
      <c r="A148" s="15">
        <f>[1]Basic_information_step3_GasPred!A147</f>
        <v>1233</v>
      </c>
      <c r="B148" s="15">
        <f>[1]Basic_information_step3_GasPred!B147</f>
        <v>72</v>
      </c>
      <c r="C148" s="15" t="str">
        <f>[1]Basic_information_step3_GasPred!P147</f>
        <v>Flat</v>
      </c>
      <c r="D148" s="15">
        <f>[1]Basic_information_step3_GasPred!Q147</f>
        <v>1951</v>
      </c>
      <c r="E148" s="15" t="str">
        <f>[1]Basic_information_step3_GasPred!Z147</f>
        <v>glazing - double glazed</v>
      </c>
      <c r="F148" s="15" t="str">
        <f>[1]Basic_information_step3_GasPred!V147</f>
        <v>upvc</v>
      </c>
      <c r="G148" s="15" t="str">
        <f>[1]Basic_information_step3_GasPred!U147</f>
        <v>upvc</v>
      </c>
      <c r="I148" s="15">
        <f t="shared" ca="1" si="18"/>
        <v>238.58181818181814</v>
      </c>
      <c r="J148" s="27" cm="1">
        <f t="array" aca="1" ref="J14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8" s="15">
        <f t="shared" ca="1" si="19"/>
        <v>1620.2356363636361</v>
      </c>
      <c r="L148" s="27" cm="1">
        <f t="array" aca="1" ref="L14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8" s="15">
        <f t="shared" ca="1" si="20"/>
        <v>9543.2727272727261</v>
      </c>
      <c r="N148" s="27" cm="1">
        <f t="array" aca="1" ref="N14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8" s="15">
        <f t="shared" ca="1" si="21"/>
        <v>38450.618181818187</v>
      </c>
      <c r="P148" s="27" cm="1">
        <f t="array" aca="1" ref="P14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8" s="15">
        <f t="shared" ca="1" si="22"/>
        <v>19086.545454545452</v>
      </c>
      <c r="R148" s="27" cm="1">
        <f t="array" aca="1" ref="R14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8" s="15">
        <f t="shared" ca="1" si="23"/>
        <v>1159.1046981818183</v>
      </c>
      <c r="T148" s="27" cm="1">
        <f t="array" aca="1" ref="T14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8" s="15">
        <f t="shared" ca="1" si="25"/>
        <v>2456.9999999999995</v>
      </c>
      <c r="V148" s="27" cm="1">
        <f t="array" aca="1" ref="V14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8" s="15">
        <f t="shared" ca="1" si="24"/>
        <v>2639.1272727272722</v>
      </c>
      <c r="X148" s="27" cm="1">
        <f t="array" aca="1" ref="X14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8" s="15" cm="1">
        <f t="array" aca="1" ref="Y14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48" s="15" cm="1">
        <f t="array" aca="1" ref="Z14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8" s="15" cm="1">
        <f t="array" aca="1" ref="AA14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8" s="15" cm="1">
        <f t="array" aca="1" ref="AB14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8" s="15" cm="1">
        <f t="array" aca="1" ref="AC14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8" s="15">
        <f t="shared" ca="1" si="26"/>
        <v>40.283099999999997</v>
      </c>
    </row>
    <row r="149" spans="1:30" x14ac:dyDescent="0.2">
      <c r="A149" s="15">
        <f>[1]Basic_information_step3_GasPred!A148</f>
        <v>1235</v>
      </c>
      <c r="B149" s="15">
        <f>[1]Basic_information_step3_GasPred!B148</f>
        <v>72</v>
      </c>
      <c r="C149" s="15" t="str">
        <f>[1]Basic_information_step3_GasPred!P148</f>
        <v>Flat</v>
      </c>
      <c r="D149" s="15">
        <f>[1]Basic_information_step3_GasPred!Q148</f>
        <v>1951</v>
      </c>
      <c r="E149" s="15" t="str">
        <f>[1]Basic_information_step3_GasPred!Z148</f>
        <v>glazing - double glazed</v>
      </c>
      <c r="F149" s="15" t="str">
        <f>[1]Basic_information_step3_GasPred!V148</f>
        <v>upvc</v>
      </c>
      <c r="G149" s="15" t="str">
        <f>[1]Basic_information_step3_GasPred!U148</f>
        <v>upvc</v>
      </c>
      <c r="I149" s="15">
        <f t="shared" ca="1" si="18"/>
        <v>238.58181818181814</v>
      </c>
      <c r="J149" s="27" cm="1">
        <f t="array" aca="1" ref="J14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49" s="15">
        <f t="shared" ca="1" si="19"/>
        <v>1620.2356363636361</v>
      </c>
      <c r="L149" s="27" cm="1">
        <f t="array" aca="1" ref="L14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49" s="15">
        <f t="shared" ca="1" si="20"/>
        <v>9543.2727272727261</v>
      </c>
      <c r="N149" s="27" cm="1">
        <f t="array" aca="1" ref="N14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49" s="15">
        <f t="shared" ca="1" si="21"/>
        <v>38450.618181818187</v>
      </c>
      <c r="P149" s="27" cm="1">
        <f t="array" aca="1" ref="P14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49" s="15">
        <f t="shared" ca="1" si="22"/>
        <v>19086.545454545452</v>
      </c>
      <c r="R149" s="27" cm="1">
        <f t="array" aca="1" ref="R14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49" s="15">
        <f t="shared" ca="1" si="23"/>
        <v>1159.1046981818183</v>
      </c>
      <c r="T149" s="27" cm="1">
        <f t="array" aca="1" ref="T14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49" s="15">
        <f t="shared" ca="1" si="25"/>
        <v>2456.9999999999995</v>
      </c>
      <c r="V149" s="27" cm="1">
        <f t="array" aca="1" ref="V14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49" s="15">
        <f t="shared" ca="1" si="24"/>
        <v>2639.1272727272722</v>
      </c>
      <c r="X149" s="27" cm="1">
        <f t="array" aca="1" ref="X14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49" s="15" cm="1">
        <f t="array" aca="1" ref="Y14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49" s="15" cm="1">
        <f t="array" aca="1" ref="Z14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49" s="15" cm="1">
        <f t="array" aca="1" ref="AA14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49" s="15" cm="1">
        <f t="array" aca="1" ref="AB14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49" s="15" cm="1">
        <f t="array" aca="1" ref="AC14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49" s="15">
        <f t="shared" ca="1" si="26"/>
        <v>40.283099999999997</v>
      </c>
    </row>
    <row r="150" spans="1:30" x14ac:dyDescent="0.2">
      <c r="A150" s="15">
        <f>[1]Basic_information_step3_GasPred!A149</f>
        <v>1240</v>
      </c>
      <c r="B150" s="15">
        <f>[1]Basic_information_step3_GasPred!B149</f>
        <v>94</v>
      </c>
      <c r="C150" s="15" t="str">
        <f>[1]Basic_information_step3_GasPred!P149</f>
        <v>House</v>
      </c>
      <c r="D150" s="15">
        <f>[1]Basic_information_step3_GasPred!Q149</f>
        <v>1951</v>
      </c>
      <c r="E150" s="15" t="str">
        <f>[1]Basic_information_step3_GasPred!Z149</f>
        <v>glazing - single glazed</v>
      </c>
      <c r="F150" s="15" t="str">
        <f>[1]Basic_information_step3_GasPred!V149</f>
        <v>upvc</v>
      </c>
      <c r="G150" s="15" t="str">
        <f>[1]Basic_information_step3_GasPred!U149</f>
        <v>upvc</v>
      </c>
      <c r="I150" s="15">
        <f t="shared" ca="1" si="18"/>
        <v>246.5081475128645</v>
      </c>
      <c r="J150" s="27" cm="1">
        <f t="array" aca="1" ref="J15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50" s="15">
        <f t="shared" ca="1" si="19"/>
        <v>1674.0642195540306</v>
      </c>
      <c r="L150" s="27" cm="1">
        <f t="array" aca="1" ref="L15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50" s="15">
        <f t="shared" ca="1" si="20"/>
        <v>11637.941680960548</v>
      </c>
      <c r="N150" s="27" cm="1">
        <f t="array" aca="1" ref="N15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50" s="15">
        <f t="shared" ca="1" si="21"/>
        <v>48120.260720411672</v>
      </c>
      <c r="P150" s="27" cm="1">
        <f t="array" aca="1" ref="P15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50" s="15">
        <f t="shared" ca="1" si="22"/>
        <v>23275.883361921096</v>
      </c>
      <c r="R150" s="27" cm="1">
        <f t="array" aca="1" ref="R15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50" s="15">
        <f t="shared" ca="1" si="23"/>
        <v>1197.6132720411663</v>
      </c>
      <c r="T150" s="27" cm="1">
        <f t="array" aca="1" ref="T15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50" s="15">
        <f t="shared" ca="1" si="25"/>
        <v>3207.75</v>
      </c>
      <c r="V150" s="27" cm="1">
        <f t="array" aca="1" ref="V15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50" s="15">
        <f t="shared" ca="1" si="24"/>
        <v>2726.8061749571184</v>
      </c>
      <c r="X150" s="27" cm="1">
        <f t="array" aca="1" ref="X15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50" s="15" cm="1">
        <f t="array" aca="1" ref="Y15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50" s="15" cm="1">
        <f t="array" aca="1" ref="Z15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50" s="15" cm="1">
        <f t="array" aca="1" ref="AA15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0" s="15" cm="1">
        <f t="array" aca="1" ref="AB15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50" s="15" cm="1">
        <f t="array" aca="1" ref="AC15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0" s="15">
        <f t="shared" ca="1" si="26"/>
        <v>79.751100000000008</v>
      </c>
    </row>
    <row r="151" spans="1:30" x14ac:dyDescent="0.2">
      <c r="A151" s="15">
        <f>[1]Basic_information_step3_GasPred!A150</f>
        <v>1241</v>
      </c>
      <c r="B151" s="15">
        <f>[1]Basic_information_step3_GasPred!B150</f>
        <v>66</v>
      </c>
      <c r="C151" s="15" t="str">
        <f>[1]Basic_information_step3_GasPred!P150</f>
        <v>Flat</v>
      </c>
      <c r="D151" s="15">
        <f>[1]Basic_information_step3_GasPred!Q150</f>
        <v>1952</v>
      </c>
      <c r="E151" s="15" t="str">
        <f>[1]Basic_information_step3_GasPred!Z150</f>
        <v>glazing - single glazed</v>
      </c>
      <c r="F151" s="15" t="str">
        <f>[1]Basic_information_step3_GasPred!V150</f>
        <v>upvc</v>
      </c>
      <c r="G151" s="15" t="str">
        <f>[1]Basic_information_step3_GasPred!U150</f>
        <v>upvc</v>
      </c>
      <c r="I151" s="15">
        <f t="shared" ca="1" si="18"/>
        <v>218.69999999999996</v>
      </c>
      <c r="J151" s="27" cm="1">
        <f t="array" aca="1" ref="J15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51" s="15">
        <f t="shared" ca="1" si="19"/>
        <v>1485.2159999999997</v>
      </c>
      <c r="L151" s="27" cm="1">
        <f t="array" aca="1" ref="L15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51" s="15">
        <f t="shared" ca="1" si="20"/>
        <v>8748</v>
      </c>
      <c r="N151" s="27" cm="1">
        <f t="array" aca="1" ref="N15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51" s="15">
        <f t="shared" ca="1" si="21"/>
        <v>35246.400000000009</v>
      </c>
      <c r="P151" s="27" cm="1">
        <f t="array" aca="1" ref="P15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51" s="15">
        <f t="shared" ca="1" si="22"/>
        <v>17496</v>
      </c>
      <c r="R151" s="27" cm="1">
        <f t="array" aca="1" ref="R15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51" s="15">
        <f t="shared" ca="1" si="23"/>
        <v>1062.5126400000001</v>
      </c>
      <c r="T151" s="27" cm="1">
        <f t="array" aca="1" ref="T15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51" s="15">
        <f t="shared" ca="1" si="25"/>
        <v>2252.2499999999995</v>
      </c>
      <c r="V151" s="27" cm="1">
        <f t="array" aca="1" ref="V15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1" s="15">
        <f t="shared" ca="1" si="24"/>
        <v>2419.1999999999998</v>
      </c>
      <c r="X151" s="27" cm="1">
        <f t="array" aca="1" ref="X15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51" s="15" cm="1">
        <f t="array" aca="1" ref="Y15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51" s="15" cm="1">
        <f t="array" aca="1" ref="Z15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1" s="15" cm="1">
        <f t="array" aca="1" ref="AA15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1" s="15" cm="1">
        <f t="array" aca="1" ref="AB15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51" s="15" cm="1">
        <f t="array" aca="1" ref="AC15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1" s="15">
        <f t="shared" ca="1" si="26"/>
        <v>40.283099999999997</v>
      </c>
    </row>
    <row r="152" spans="1:30" x14ac:dyDescent="0.2">
      <c r="A152" s="15">
        <f>[1]Basic_information_step3_GasPred!A151</f>
        <v>1250</v>
      </c>
      <c r="B152" s="15">
        <f>[1]Basic_information_step3_GasPred!B151</f>
        <v>80</v>
      </c>
      <c r="C152" s="15" t="str">
        <f>[1]Basic_information_step3_GasPred!P151</f>
        <v>Flat</v>
      </c>
      <c r="D152" s="15">
        <f>[1]Basic_information_step3_GasPred!Q151</f>
        <v>1951</v>
      </c>
      <c r="E152" s="15" t="str">
        <f>[1]Basic_information_step3_GasPred!Z151</f>
        <v>glazing - double glazed</v>
      </c>
      <c r="F152" s="15" t="str">
        <f>[1]Basic_information_step3_GasPred!V151</f>
        <v>upvc</v>
      </c>
      <c r="G152" s="15" t="str">
        <f>[1]Basic_information_step3_GasPred!U151</f>
        <v>upvc</v>
      </c>
      <c r="I152" s="15">
        <f t="shared" ca="1" si="18"/>
        <v>265.09090909090907</v>
      </c>
      <c r="J152" s="27" cm="1">
        <f t="array" aca="1" ref="J15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52" s="15">
        <f t="shared" ca="1" si="19"/>
        <v>1800.2618181818179</v>
      </c>
      <c r="L152" s="27" cm="1">
        <f t="array" aca="1" ref="L15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52" s="15">
        <f t="shared" ca="1" si="20"/>
        <v>10603.636363636362</v>
      </c>
      <c r="N152" s="27" cm="1">
        <f t="array" aca="1" ref="N15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52" s="15">
        <f t="shared" ca="1" si="21"/>
        <v>42722.909090909096</v>
      </c>
      <c r="P152" s="27" cm="1">
        <f t="array" aca="1" ref="P15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52" s="15">
        <f t="shared" ca="1" si="22"/>
        <v>21207.272727272724</v>
      </c>
      <c r="R152" s="27" cm="1">
        <f t="array" aca="1" ref="R15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52" s="15">
        <f t="shared" ca="1" si="23"/>
        <v>1287.8941090909093</v>
      </c>
      <c r="T152" s="27" cm="1">
        <f t="array" aca="1" ref="T15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52" s="15">
        <f t="shared" ca="1" si="25"/>
        <v>2729.9999999999995</v>
      </c>
      <c r="V152" s="27" cm="1">
        <f t="array" aca="1" ref="V15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2" s="15">
        <f t="shared" ca="1" si="24"/>
        <v>2932.363636363636</v>
      </c>
      <c r="X152" s="27" cm="1">
        <f t="array" aca="1" ref="X15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52" s="15" cm="1">
        <f t="array" aca="1" ref="Y15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52" s="15" cm="1">
        <f t="array" aca="1" ref="Z15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2" s="15" cm="1">
        <f t="array" aca="1" ref="AA15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2" s="15" cm="1">
        <f t="array" aca="1" ref="AB15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52" s="15" cm="1">
        <f t="array" aca="1" ref="AC15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2" s="15">
        <f t="shared" ca="1" si="26"/>
        <v>40.283099999999997</v>
      </c>
    </row>
    <row r="153" spans="1:30" x14ac:dyDescent="0.2">
      <c r="A153" s="15">
        <f>[1]Basic_information_step3_GasPred!A152</f>
        <v>1251</v>
      </c>
      <c r="B153" s="15">
        <f>[1]Basic_information_step3_GasPred!B152</f>
        <v>66</v>
      </c>
      <c r="C153" s="15" t="str">
        <f>[1]Basic_information_step3_GasPred!P152</f>
        <v>Flat</v>
      </c>
      <c r="D153" s="15">
        <f>[1]Basic_information_step3_GasPred!Q152</f>
        <v>1951</v>
      </c>
      <c r="E153" s="15" t="str">
        <f>[1]Basic_information_step3_GasPred!Z152</f>
        <v>glazing - double glazed</v>
      </c>
      <c r="F153" s="15" t="str">
        <f>[1]Basic_information_step3_GasPred!V152</f>
        <v>upvc</v>
      </c>
      <c r="G153" s="15" t="str">
        <f>[1]Basic_information_step3_GasPred!U152</f>
        <v>upvc</v>
      </c>
      <c r="I153" s="15">
        <f t="shared" ca="1" si="18"/>
        <v>218.69999999999996</v>
      </c>
      <c r="J153" s="27" cm="1">
        <f t="array" aca="1" ref="J15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53" s="15">
        <f t="shared" ca="1" si="19"/>
        <v>1485.2159999999997</v>
      </c>
      <c r="L153" s="27" cm="1">
        <f t="array" aca="1" ref="L15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53" s="15">
        <f t="shared" ca="1" si="20"/>
        <v>8748</v>
      </c>
      <c r="N153" s="27" cm="1">
        <f t="array" aca="1" ref="N15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53" s="15">
        <f t="shared" ca="1" si="21"/>
        <v>35246.400000000009</v>
      </c>
      <c r="P153" s="27" cm="1">
        <f t="array" aca="1" ref="P15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53" s="15">
        <f t="shared" ca="1" si="22"/>
        <v>17496</v>
      </c>
      <c r="R153" s="27" cm="1">
        <f t="array" aca="1" ref="R15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53" s="15">
        <f t="shared" ca="1" si="23"/>
        <v>1062.5126400000001</v>
      </c>
      <c r="T153" s="27" cm="1">
        <f t="array" aca="1" ref="T15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53" s="15">
        <f t="shared" ca="1" si="25"/>
        <v>2252.2499999999995</v>
      </c>
      <c r="V153" s="27" cm="1">
        <f t="array" aca="1" ref="V15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3" s="15">
        <f t="shared" ca="1" si="24"/>
        <v>2419.1999999999998</v>
      </c>
      <c r="X153" s="27" cm="1">
        <f t="array" aca="1" ref="X15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53" s="15" cm="1">
        <f t="array" aca="1" ref="Y15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53" s="15" cm="1">
        <f t="array" aca="1" ref="Z15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3" s="15" cm="1">
        <f t="array" aca="1" ref="AA15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3" s="15" cm="1">
        <f t="array" aca="1" ref="AB15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53" s="15" cm="1">
        <f t="array" aca="1" ref="AC15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3" s="15">
        <f t="shared" ca="1" si="26"/>
        <v>40.283099999999997</v>
      </c>
    </row>
    <row r="154" spans="1:30" x14ac:dyDescent="0.2">
      <c r="A154" s="15">
        <f>[1]Basic_information_step3_GasPred!A153</f>
        <v>1261</v>
      </c>
      <c r="B154" s="15">
        <f>[1]Basic_information_step3_GasPred!B153</f>
        <v>74</v>
      </c>
      <c r="C154" s="15" t="str">
        <f>[1]Basic_information_step3_GasPred!P153</f>
        <v>Flat</v>
      </c>
      <c r="D154" s="15">
        <f>[1]Basic_information_step3_GasPred!Q153</f>
        <v>2009</v>
      </c>
      <c r="E154" s="15" t="str">
        <f>[1]Basic_information_step3_GasPred!Z153</f>
        <v>glazing - double glazed</v>
      </c>
      <c r="F154" s="15" t="str">
        <f>[1]Basic_information_step3_GasPred!V153</f>
        <v>upvc</v>
      </c>
      <c r="G154" s="15" t="str">
        <f>[1]Basic_information_step3_GasPred!U153</f>
        <v>timber</v>
      </c>
      <c r="I154" s="15">
        <f t="shared" ca="1" si="18"/>
        <v>228.47085201793723</v>
      </c>
      <c r="J154" s="27" cm="1">
        <f t="array" aca="1" ref="J15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54" s="15">
        <f t="shared" ca="1" si="19"/>
        <v>1551.5709417040359</v>
      </c>
      <c r="L154" s="27" cm="1">
        <f t="array" aca="1" ref="L15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54" s="15">
        <f t="shared" ca="1" si="20"/>
        <v>9138.8340807174882</v>
      </c>
      <c r="N154" s="27" cm="1">
        <f t="array" aca="1" ref="N15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54" s="15">
        <f t="shared" ca="1" si="21"/>
        <v>38983.067264573991</v>
      </c>
      <c r="P154" s="27" cm="1">
        <f t="array" aca="1" ref="P15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54" s="15">
        <f t="shared" ca="1" si="22"/>
        <v>18277.668161434976</v>
      </c>
      <c r="R154" s="27" cm="1">
        <f t="array" aca="1" ref="R15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54" s="15">
        <f t="shared" ca="1" si="23"/>
        <v>1109.9824789237666</v>
      </c>
      <c r="T154" s="27" cm="1">
        <f t="array" aca="1" ref="T15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54" s="15">
        <f t="shared" ca="1" si="25"/>
        <v>2539.0092</v>
      </c>
      <c r="V154" s="27" cm="1">
        <f t="array" aca="1" ref="V15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54" s="15">
        <f t="shared" ca="1" si="24"/>
        <v>2527.2825112107616</v>
      </c>
      <c r="X154" s="27" cm="1">
        <f t="array" aca="1" ref="X15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54" s="15" cm="1">
        <f t="array" aca="1" ref="Y15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54" s="15" cm="1">
        <f t="array" aca="1" ref="Z15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4" s="15" cm="1">
        <f t="array" aca="1" ref="AA15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4" s="15" cm="1">
        <f t="array" aca="1" ref="AB15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54" s="15" cm="1">
        <f t="array" aca="1" ref="AC15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54" s="15">
        <f t="shared" ca="1" si="26"/>
        <v>16.204499999999999</v>
      </c>
    </row>
    <row r="155" spans="1:30" x14ac:dyDescent="0.2">
      <c r="A155" s="15">
        <f>[1]Basic_information_step3_GasPred!A154</f>
        <v>1265</v>
      </c>
      <c r="B155" s="15">
        <f>[1]Basic_information_step3_GasPred!B154</f>
        <v>74</v>
      </c>
      <c r="C155" s="15" t="str">
        <f>[1]Basic_information_step3_GasPred!P154</f>
        <v>Flat</v>
      </c>
      <c r="D155" s="15">
        <f>[1]Basic_information_step3_GasPred!Q154</f>
        <v>2009</v>
      </c>
      <c r="E155" s="15" t="str">
        <f>[1]Basic_information_step3_GasPred!Z154</f>
        <v>glazing - double glazed</v>
      </c>
      <c r="F155" s="15" t="str">
        <f>[1]Basic_information_step3_GasPred!V154</f>
        <v>upvc</v>
      </c>
      <c r="G155" s="15" t="str">
        <f>[1]Basic_information_step3_GasPred!U154</f>
        <v>timber</v>
      </c>
      <c r="I155" s="15">
        <f t="shared" ca="1" si="18"/>
        <v>228.47085201793723</v>
      </c>
      <c r="J155" s="27" cm="1">
        <f t="array" aca="1" ref="J15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55" s="15">
        <f t="shared" ca="1" si="19"/>
        <v>1551.5709417040359</v>
      </c>
      <c r="L155" s="27" cm="1">
        <f t="array" aca="1" ref="L15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55" s="15">
        <f t="shared" ca="1" si="20"/>
        <v>9138.8340807174882</v>
      </c>
      <c r="N155" s="27" cm="1">
        <f t="array" aca="1" ref="N15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55" s="15">
        <f t="shared" ca="1" si="21"/>
        <v>38983.067264573991</v>
      </c>
      <c r="P155" s="27" cm="1">
        <f t="array" aca="1" ref="P15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55" s="15">
        <f t="shared" ca="1" si="22"/>
        <v>18277.668161434976</v>
      </c>
      <c r="R155" s="27" cm="1">
        <f t="array" aca="1" ref="R15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55" s="15">
        <f t="shared" ca="1" si="23"/>
        <v>1109.9824789237666</v>
      </c>
      <c r="T155" s="27" cm="1">
        <f t="array" aca="1" ref="T15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55" s="15">
        <f t="shared" ca="1" si="25"/>
        <v>2539.0092</v>
      </c>
      <c r="V155" s="27" cm="1">
        <f t="array" aca="1" ref="V15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55" s="15">
        <f t="shared" ca="1" si="24"/>
        <v>2527.2825112107616</v>
      </c>
      <c r="X155" s="27" cm="1">
        <f t="array" aca="1" ref="X15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55" s="15" cm="1">
        <f t="array" aca="1" ref="Y15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55" s="15" cm="1">
        <f t="array" aca="1" ref="Z15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5" s="15" cm="1">
        <f t="array" aca="1" ref="AA15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5" s="15" cm="1">
        <f t="array" aca="1" ref="AB15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55" s="15" cm="1">
        <f t="array" aca="1" ref="AC15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55" s="15">
        <f t="shared" ca="1" si="26"/>
        <v>16.204499999999999</v>
      </c>
    </row>
    <row r="156" spans="1:30" x14ac:dyDescent="0.2">
      <c r="A156" s="15">
        <f>[1]Basic_information_step3_GasPred!A155</f>
        <v>1297</v>
      </c>
      <c r="B156" s="15">
        <f>[1]Basic_information_step3_GasPred!B155</f>
        <v>55</v>
      </c>
      <c r="C156" s="15" t="str">
        <f>[1]Basic_information_step3_GasPred!P155</f>
        <v>Flat</v>
      </c>
      <c r="D156" s="15">
        <f>[1]Basic_information_step3_GasPred!Q155</f>
        <v>1960</v>
      </c>
      <c r="E156" s="15" t="str">
        <f>[1]Basic_information_step3_GasPred!Z155</f>
        <v>glazing - double glazed</v>
      </c>
      <c r="F156" s="15" t="str">
        <f>[1]Basic_information_step3_GasPred!V155</f>
        <v>upvc</v>
      </c>
      <c r="G156" s="15" t="str">
        <f>[1]Basic_information_step3_GasPred!U155</f>
        <v>upvc</v>
      </c>
      <c r="I156" s="15">
        <f t="shared" ca="1" si="18"/>
        <v>182.24999999999997</v>
      </c>
      <c r="J156" s="27" cm="1">
        <f t="array" aca="1" ref="J15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56" s="15">
        <f t="shared" ca="1" si="19"/>
        <v>1237.6799999999998</v>
      </c>
      <c r="L156" s="27" cm="1">
        <f t="array" aca="1" ref="L15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56" s="15">
        <f t="shared" ca="1" si="20"/>
        <v>7289.9999999999991</v>
      </c>
      <c r="N156" s="27" cm="1">
        <f t="array" aca="1" ref="N15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56" s="15">
        <f t="shared" ca="1" si="21"/>
        <v>29372.000000000004</v>
      </c>
      <c r="P156" s="27" cm="1">
        <f t="array" aca="1" ref="P15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56" s="15">
        <f t="shared" ca="1" si="22"/>
        <v>14579.999999999998</v>
      </c>
      <c r="R156" s="27" cm="1">
        <f t="array" aca="1" ref="R15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56" s="15">
        <f t="shared" ca="1" si="23"/>
        <v>885.42720000000008</v>
      </c>
      <c r="T156" s="27" cm="1">
        <f t="array" aca="1" ref="T15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56" s="15">
        <f t="shared" ca="1" si="25"/>
        <v>1876.8749999999995</v>
      </c>
      <c r="V156" s="27" cm="1">
        <f t="array" aca="1" ref="V15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6" s="15">
        <f t="shared" ca="1" si="24"/>
        <v>2015.9999999999998</v>
      </c>
      <c r="X156" s="27" cm="1">
        <f t="array" aca="1" ref="X15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56" s="15" cm="1">
        <f t="array" aca="1" ref="Y15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56" s="15" cm="1">
        <f t="array" aca="1" ref="Z15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6" s="15" cm="1">
        <f t="array" aca="1" ref="AA15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6" s="15" cm="1">
        <f t="array" aca="1" ref="AB15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56" s="15" cm="1">
        <f t="array" aca="1" ref="AC15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6" s="15">
        <f t="shared" ca="1" si="26"/>
        <v>40.283099999999997</v>
      </c>
    </row>
    <row r="157" spans="1:30" x14ac:dyDescent="0.2">
      <c r="A157" s="15">
        <f>[1]Basic_information_step3_GasPred!A156</f>
        <v>1302</v>
      </c>
      <c r="B157" s="15">
        <f>[1]Basic_information_step3_GasPred!B156</f>
        <v>55</v>
      </c>
      <c r="C157" s="15" t="str">
        <f>[1]Basic_information_step3_GasPred!P156</f>
        <v>Flat</v>
      </c>
      <c r="D157" s="15">
        <f>[1]Basic_information_step3_GasPred!Q156</f>
        <v>1960</v>
      </c>
      <c r="E157" s="15" t="str">
        <f>[1]Basic_information_step3_GasPred!Z156</f>
        <v>glazing - double glazed</v>
      </c>
      <c r="F157" s="15" t="str">
        <f>[1]Basic_information_step3_GasPred!V156</f>
        <v>upvc</v>
      </c>
      <c r="G157" s="15" t="str">
        <f>[1]Basic_information_step3_GasPred!U156</f>
        <v>upvc</v>
      </c>
      <c r="I157" s="15">
        <f t="shared" ca="1" si="18"/>
        <v>182.24999999999997</v>
      </c>
      <c r="J157" s="27" cm="1">
        <f t="array" aca="1" ref="J15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57" s="15">
        <f t="shared" ca="1" si="19"/>
        <v>1237.6799999999998</v>
      </c>
      <c r="L157" s="27" cm="1">
        <f t="array" aca="1" ref="L15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57" s="15">
        <f t="shared" ca="1" si="20"/>
        <v>7289.9999999999991</v>
      </c>
      <c r="N157" s="27" cm="1">
        <f t="array" aca="1" ref="N15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57" s="15">
        <f t="shared" ca="1" si="21"/>
        <v>29372.000000000004</v>
      </c>
      <c r="P157" s="27" cm="1">
        <f t="array" aca="1" ref="P15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57" s="15">
        <f t="shared" ca="1" si="22"/>
        <v>14579.999999999998</v>
      </c>
      <c r="R157" s="27" cm="1">
        <f t="array" aca="1" ref="R15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57" s="15">
        <f t="shared" ca="1" si="23"/>
        <v>885.42720000000008</v>
      </c>
      <c r="T157" s="27" cm="1">
        <f t="array" aca="1" ref="T15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57" s="15">
        <f t="shared" ca="1" si="25"/>
        <v>1876.8749999999995</v>
      </c>
      <c r="V157" s="27" cm="1">
        <f t="array" aca="1" ref="V15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7" s="15">
        <f t="shared" ca="1" si="24"/>
        <v>2015.9999999999998</v>
      </c>
      <c r="X157" s="27" cm="1">
        <f t="array" aca="1" ref="X15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57" s="15" cm="1">
        <f t="array" aca="1" ref="Y15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57" s="15" cm="1">
        <f t="array" aca="1" ref="Z15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7" s="15" cm="1">
        <f t="array" aca="1" ref="AA15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7" s="15" cm="1">
        <f t="array" aca="1" ref="AB15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57" s="15" cm="1">
        <f t="array" aca="1" ref="AC15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7" s="15">
        <f t="shared" ca="1" si="26"/>
        <v>40.283099999999997</v>
      </c>
    </row>
    <row r="158" spans="1:30" x14ac:dyDescent="0.2">
      <c r="A158" s="15">
        <f>[1]Basic_information_step3_GasPred!A157</f>
        <v>1305</v>
      </c>
      <c r="B158" s="15">
        <f>[1]Basic_information_step3_GasPred!B157</f>
        <v>55</v>
      </c>
      <c r="C158" s="15" t="str">
        <f>[1]Basic_information_step3_GasPred!P157</f>
        <v>Flat</v>
      </c>
      <c r="D158" s="15">
        <f>[1]Basic_information_step3_GasPred!Q157</f>
        <v>1960</v>
      </c>
      <c r="E158" s="15" t="str">
        <f>[1]Basic_information_step3_GasPred!Z157</f>
        <v>glazing - single glazed</v>
      </c>
      <c r="F158" s="15" t="str">
        <f>[1]Basic_information_step3_GasPred!V157</f>
        <v>upvc</v>
      </c>
      <c r="G158" s="15" t="str">
        <f>[1]Basic_information_step3_GasPred!U157</f>
        <v>upvc</v>
      </c>
      <c r="I158" s="15">
        <f t="shared" ca="1" si="18"/>
        <v>182.24999999999997</v>
      </c>
      <c r="J158" s="27" cm="1">
        <f t="array" aca="1" ref="J15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58" s="15">
        <f t="shared" ca="1" si="19"/>
        <v>1237.6799999999998</v>
      </c>
      <c r="L158" s="27" cm="1">
        <f t="array" aca="1" ref="L15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58" s="15">
        <f t="shared" ca="1" si="20"/>
        <v>7289.9999999999991</v>
      </c>
      <c r="N158" s="27" cm="1">
        <f t="array" aca="1" ref="N15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58" s="15">
        <f t="shared" ca="1" si="21"/>
        <v>29372.000000000004</v>
      </c>
      <c r="P158" s="27" cm="1">
        <f t="array" aca="1" ref="P15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58" s="15">
        <f t="shared" ca="1" si="22"/>
        <v>14579.999999999998</v>
      </c>
      <c r="R158" s="27" cm="1">
        <f t="array" aca="1" ref="R15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58" s="15">
        <f t="shared" ca="1" si="23"/>
        <v>885.42720000000008</v>
      </c>
      <c r="T158" s="27" cm="1">
        <f t="array" aca="1" ref="T15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58" s="15">
        <f t="shared" ca="1" si="25"/>
        <v>1876.8749999999995</v>
      </c>
      <c r="V158" s="27" cm="1">
        <f t="array" aca="1" ref="V15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8" s="15">
        <f t="shared" ca="1" si="24"/>
        <v>2015.9999999999998</v>
      </c>
      <c r="X158" s="27" cm="1">
        <f t="array" aca="1" ref="X15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58" s="15" cm="1">
        <f t="array" aca="1" ref="Y15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58" s="15" cm="1">
        <f t="array" aca="1" ref="Z15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8" s="15" cm="1">
        <f t="array" aca="1" ref="AA15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8" s="15" cm="1">
        <f t="array" aca="1" ref="AB15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58" s="15" cm="1">
        <f t="array" aca="1" ref="AC15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8" s="15">
        <f t="shared" ca="1" si="26"/>
        <v>40.283099999999997</v>
      </c>
    </row>
    <row r="159" spans="1:30" x14ac:dyDescent="0.2">
      <c r="A159" s="15">
        <f>[1]Basic_information_step3_GasPred!A158</f>
        <v>1309</v>
      </c>
      <c r="B159" s="15">
        <f>[1]Basic_information_step3_GasPred!B158</f>
        <v>47</v>
      </c>
      <c r="C159" s="15" t="str">
        <f>[1]Basic_information_step3_GasPred!P158</f>
        <v>Flat</v>
      </c>
      <c r="D159" s="15">
        <f>[1]Basic_information_step3_GasPred!Q158</f>
        <v>1960</v>
      </c>
      <c r="E159" s="15" t="str">
        <f>[1]Basic_information_step3_GasPred!Z158</f>
        <v>glazing - single glazed</v>
      </c>
      <c r="F159" s="15" t="str">
        <f>[1]Basic_information_step3_GasPred!V158</f>
        <v>upvc</v>
      </c>
      <c r="G159" s="15" t="str">
        <f>[1]Basic_information_step3_GasPred!U158</f>
        <v>upvc</v>
      </c>
      <c r="I159" s="15">
        <f t="shared" ca="1" si="18"/>
        <v>155.74090909090907</v>
      </c>
      <c r="J159" s="27" cm="1">
        <f t="array" aca="1" ref="J15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59" s="15">
        <f t="shared" ca="1" si="19"/>
        <v>1057.653818181818</v>
      </c>
      <c r="L159" s="27" cm="1">
        <f t="array" aca="1" ref="L15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59" s="15">
        <f t="shared" ca="1" si="20"/>
        <v>6229.6363636363631</v>
      </c>
      <c r="N159" s="27" cm="1">
        <f t="array" aca="1" ref="N15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59" s="15">
        <f t="shared" ca="1" si="21"/>
        <v>25099.709090909095</v>
      </c>
      <c r="P159" s="27" cm="1">
        <f t="array" aca="1" ref="P15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59" s="15">
        <f t="shared" ca="1" si="22"/>
        <v>12459.272727272726</v>
      </c>
      <c r="R159" s="27" cm="1">
        <f t="array" aca="1" ref="R15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59" s="15">
        <f t="shared" ca="1" si="23"/>
        <v>756.63778909090911</v>
      </c>
      <c r="T159" s="27" cm="1">
        <f t="array" aca="1" ref="T15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59" s="15">
        <f t="shared" ca="1" si="25"/>
        <v>1603.8749999999998</v>
      </c>
      <c r="V159" s="27" cm="1">
        <f t="array" aca="1" ref="V15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59" s="15">
        <f t="shared" ca="1" si="24"/>
        <v>1722.7636363636361</v>
      </c>
      <c r="X159" s="27" cm="1">
        <f t="array" aca="1" ref="X15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59" s="15" cm="1">
        <f t="array" aca="1" ref="Y15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59" s="15" cm="1">
        <f t="array" aca="1" ref="Z15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59" s="15" cm="1">
        <f t="array" aca="1" ref="AA15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59" s="15" cm="1">
        <f t="array" aca="1" ref="AB15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59" s="15" cm="1">
        <f t="array" aca="1" ref="AC15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59" s="15">
        <f t="shared" ca="1" si="26"/>
        <v>40.283099999999997</v>
      </c>
    </row>
    <row r="160" spans="1:30" x14ac:dyDescent="0.2">
      <c r="A160" s="15">
        <f>[1]Basic_information_step3_GasPred!A159</f>
        <v>1333</v>
      </c>
      <c r="B160" s="15">
        <f>[1]Basic_information_step3_GasPred!B159</f>
        <v>55</v>
      </c>
      <c r="C160" s="15" t="str">
        <f>[1]Basic_information_step3_GasPred!P159</f>
        <v>Flat</v>
      </c>
      <c r="D160" s="15">
        <f>[1]Basic_information_step3_GasPred!Q159</f>
        <v>1961</v>
      </c>
      <c r="E160" s="15" t="str">
        <f>[1]Basic_information_step3_GasPred!Z159</f>
        <v>glazing - single glazed</v>
      </c>
      <c r="F160" s="15" t="str">
        <f>[1]Basic_information_step3_GasPred!V159</f>
        <v>upvc</v>
      </c>
      <c r="G160" s="15" t="str">
        <f>[1]Basic_information_step3_GasPred!U159</f>
        <v>upvc</v>
      </c>
      <c r="I160" s="15">
        <f t="shared" ca="1" si="18"/>
        <v>182.24999999999997</v>
      </c>
      <c r="J160" s="27" cm="1">
        <f t="array" aca="1" ref="J16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3.313636363636363</v>
      </c>
      <c r="K160" s="15">
        <f t="shared" ca="1" si="19"/>
        <v>1237.6799999999998</v>
      </c>
      <c r="L160" s="27" cm="1">
        <f t="array" aca="1" ref="L16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22.503272727272723</v>
      </c>
      <c r="M160" s="15">
        <f t="shared" ca="1" si="20"/>
        <v>7289.9999999999991</v>
      </c>
      <c r="N160" s="27" cm="1">
        <f t="array" aca="1" ref="N16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132.54545454545453</v>
      </c>
      <c r="O160" s="15">
        <f t="shared" ca="1" si="21"/>
        <v>29372.000000000004</v>
      </c>
      <c r="P160" s="27" cm="1">
        <f t="array" aca="1" ref="P16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534.03636363636372</v>
      </c>
      <c r="Q160" s="15">
        <f t="shared" ca="1" si="22"/>
        <v>14579.999999999998</v>
      </c>
      <c r="R160" s="27" cm="1">
        <f t="array" aca="1" ref="R16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265.09090909090907</v>
      </c>
      <c r="S160" s="15">
        <f t="shared" ca="1" si="23"/>
        <v>885.42720000000008</v>
      </c>
      <c r="T160" s="27" cm="1">
        <f t="array" aca="1" ref="T16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16.098676363636365</v>
      </c>
      <c r="U160" s="15">
        <f t="shared" ca="1" si="25"/>
        <v>1876.8749999999995</v>
      </c>
      <c r="V160" s="27" cm="1">
        <f t="array" aca="1" ref="V16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60" s="15">
        <f t="shared" ca="1" si="24"/>
        <v>2015.9999999999998</v>
      </c>
      <c r="X160" s="27" cm="1">
        <f t="array" aca="1" ref="X16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36.654545454545449</v>
      </c>
      <c r="Y160" s="15" cm="1">
        <f t="array" aca="1" ref="Y16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60" s="15" cm="1">
        <f t="array" aca="1" ref="Z16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60" s="15" cm="1">
        <f t="array" aca="1" ref="AA16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0" s="15" cm="1">
        <f t="array" aca="1" ref="AB16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60" s="15" cm="1">
        <f t="array" aca="1" ref="AC16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60" s="15">
        <f t="shared" ca="1" si="26"/>
        <v>40.283099999999997</v>
      </c>
    </row>
    <row r="161" spans="1:30" x14ac:dyDescent="0.2">
      <c r="A161" s="15">
        <f>[1]Basic_information_step3_GasPred!A160</f>
        <v>1347</v>
      </c>
      <c r="B161" s="15">
        <f>[1]Basic_information_step3_GasPred!B160</f>
        <v>51</v>
      </c>
      <c r="C161" s="15" t="str">
        <f>[1]Basic_information_step3_GasPred!P160</f>
        <v>Flat</v>
      </c>
      <c r="D161" s="15">
        <f>[1]Basic_information_step3_GasPred!Q160</f>
        <v>1982</v>
      </c>
      <c r="E161" s="15" t="str">
        <f>[1]Basic_information_step3_GasPred!Z160</f>
        <v>glazing - double glazed</v>
      </c>
      <c r="F161" s="15" t="str">
        <f>[1]Basic_information_step3_GasPred!V160</f>
        <v>upvc</v>
      </c>
      <c r="G161" s="15" t="str">
        <f>[1]Basic_information_step3_GasPred!U160</f>
        <v>timber</v>
      </c>
      <c r="I161" s="15">
        <f t="shared" ca="1" si="18"/>
        <v>157.45964125560539</v>
      </c>
      <c r="J161" s="27" cm="1">
        <f t="array" aca="1" ref="J16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61" s="15">
        <f t="shared" ca="1" si="19"/>
        <v>1069.3259192825112</v>
      </c>
      <c r="L161" s="27" cm="1">
        <f t="array" aca="1" ref="L16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61" s="15">
        <f t="shared" ca="1" si="20"/>
        <v>6298.3856502242152</v>
      </c>
      <c r="N161" s="27" cm="1">
        <f t="array" aca="1" ref="N16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61" s="15">
        <f t="shared" ca="1" si="21"/>
        <v>26866.708520179371</v>
      </c>
      <c r="P161" s="27" cm="1">
        <f t="array" aca="1" ref="P16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61" s="15">
        <f t="shared" ca="1" si="22"/>
        <v>12596.77130044843</v>
      </c>
      <c r="R161" s="27" cm="1">
        <f t="array" aca="1" ref="R16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61" s="15">
        <f t="shared" ca="1" si="23"/>
        <v>764.98792466367706</v>
      </c>
      <c r="T161" s="27" cm="1">
        <f t="array" aca="1" ref="T16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61" s="15">
        <f t="shared" ca="1" si="25"/>
        <v>1754.1342</v>
      </c>
      <c r="V161" s="27" cm="1">
        <f t="array" aca="1" ref="V16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1" s="15">
        <f t="shared" ca="1" si="24"/>
        <v>1741.7757847533628</v>
      </c>
      <c r="X161" s="27" cm="1">
        <f t="array" aca="1" ref="X16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61" s="15" cm="1">
        <f t="array" aca="1" ref="Y16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61" s="15" cm="1">
        <f t="array" aca="1" ref="Z16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61" s="15" cm="1">
        <f t="array" aca="1" ref="AA16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1" s="15" cm="1">
        <f t="array" aca="1" ref="AB16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61" s="15" cm="1">
        <f t="array" aca="1" ref="AC16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61" s="15">
        <f t="shared" ca="1" si="26"/>
        <v>16.204499999999999</v>
      </c>
    </row>
    <row r="162" spans="1:30" x14ac:dyDescent="0.2">
      <c r="A162" s="15">
        <f>[1]Basic_information_step3_GasPred!A161</f>
        <v>1352</v>
      </c>
      <c r="B162" s="15">
        <f>[1]Basic_information_step3_GasPred!B161</f>
        <v>95</v>
      </c>
      <c r="C162" s="15" t="str">
        <f>[1]Basic_information_step3_GasPred!P161</f>
        <v>House</v>
      </c>
      <c r="D162" s="15">
        <f>[1]Basic_information_step3_GasPred!Q161</f>
        <v>1990</v>
      </c>
      <c r="E162" s="15" t="str">
        <f>[1]Basic_information_step3_GasPred!Z161</f>
        <v>glazing - double glazed</v>
      </c>
      <c r="F162" s="15" t="str">
        <f>[1]Basic_information_step3_GasPred!V161</f>
        <v>upvc</v>
      </c>
      <c r="G162" s="15" t="str">
        <f>[1]Basic_information_step3_GasPred!U161</f>
        <v>upvc</v>
      </c>
      <c r="I162" s="15">
        <f t="shared" ca="1" si="18"/>
        <v>228.51030405405405</v>
      </c>
      <c r="J162" s="27" cm="1">
        <f t="array" aca="1" ref="J16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62" s="15">
        <f t="shared" ca="1" si="19"/>
        <v>1551.8388648648649</v>
      </c>
      <c r="L162" s="27" cm="1">
        <f t="array" aca="1" ref="L16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62" s="15">
        <f t="shared" ca="1" si="20"/>
        <v>10614.195945945947</v>
      </c>
      <c r="N162" s="27" cm="1">
        <f t="array" aca="1" ref="N16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62" s="15">
        <f t="shared" ca="1" si="21"/>
        <v>47972.329729729725</v>
      </c>
      <c r="P162" s="27" cm="1">
        <f t="array" aca="1" ref="P16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62" s="15">
        <f t="shared" ca="1" si="22"/>
        <v>21228.391891891893</v>
      </c>
      <c r="R162" s="27" cm="1">
        <f t="array" aca="1" ref="R16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62" s="15">
        <f t="shared" ca="1" si="23"/>
        <v>1110.1741491891894</v>
      </c>
      <c r="T162" s="27" cm="1">
        <f t="array" aca="1" ref="T16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62" s="15">
        <f t="shared" ca="1" si="25"/>
        <v>3241.875</v>
      </c>
      <c r="V162" s="27" cm="1">
        <f t="array" aca="1" ref="V16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2" s="15">
        <f t="shared" ca="1" si="24"/>
        <v>2527.7189189189189</v>
      </c>
      <c r="X162" s="27" cm="1">
        <f t="array" aca="1" ref="X16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62" s="15" cm="1">
        <f t="array" aca="1" ref="Y16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62" s="15" cm="1">
        <f t="array" aca="1" ref="Z16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62" s="15" cm="1">
        <f t="array" aca="1" ref="AA16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2" s="15" cm="1">
        <f t="array" aca="1" ref="AB16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62" s="15" cm="1">
        <f t="array" aca="1" ref="AC16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62" s="15">
        <f t="shared" ca="1" si="26"/>
        <v>79.751100000000008</v>
      </c>
    </row>
    <row r="163" spans="1:30" x14ac:dyDescent="0.2">
      <c r="A163" s="15">
        <f>[1]Basic_information_step3_GasPred!A162</f>
        <v>1358</v>
      </c>
      <c r="B163" s="15">
        <f>[1]Basic_information_step3_GasPred!B162</f>
        <v>96</v>
      </c>
      <c r="C163" s="15" t="str">
        <f>[1]Basic_information_step3_GasPred!P162</f>
        <v>House</v>
      </c>
      <c r="D163" s="15">
        <f>[1]Basic_information_step3_GasPred!Q162</f>
        <v>1990</v>
      </c>
      <c r="E163" s="15" t="str">
        <f>[1]Basic_information_step3_GasPred!Z162</f>
        <v>glazing - double glazed</v>
      </c>
      <c r="F163" s="15" t="str">
        <f>[1]Basic_information_step3_GasPred!V162</f>
        <v>upvc</v>
      </c>
      <c r="G163" s="15" t="str">
        <f>[1]Basic_information_step3_GasPred!U162</f>
        <v>upvc</v>
      </c>
      <c r="I163" s="15">
        <f t="shared" ca="1" si="18"/>
        <v>230.91567567567566</v>
      </c>
      <c r="J163" s="27" cm="1">
        <f t="array" aca="1" ref="J16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63" s="15">
        <f t="shared" ca="1" si="19"/>
        <v>1568.1740108108108</v>
      </c>
      <c r="L163" s="27" cm="1">
        <f t="array" aca="1" ref="L16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63" s="15">
        <f t="shared" ca="1" si="20"/>
        <v>10725.924324324325</v>
      </c>
      <c r="N163" s="27" cm="1">
        <f t="array" aca="1" ref="N16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63" s="15">
        <f t="shared" ca="1" si="21"/>
        <v>48477.30162162162</v>
      </c>
      <c r="P163" s="27" cm="1">
        <f t="array" aca="1" ref="P16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63" s="15">
        <f t="shared" ca="1" si="22"/>
        <v>21451.848648648651</v>
      </c>
      <c r="R163" s="27" cm="1">
        <f t="array" aca="1" ref="R16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63" s="15">
        <f t="shared" ca="1" si="23"/>
        <v>1121.860192864865</v>
      </c>
      <c r="T163" s="27" cm="1">
        <f t="array" aca="1" ref="T16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63" s="15">
        <f t="shared" ca="1" si="25"/>
        <v>3276</v>
      </c>
      <c r="V163" s="27" cm="1">
        <f t="array" aca="1" ref="V16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3" s="15">
        <f t="shared" ca="1" si="24"/>
        <v>2554.3264864864864</v>
      </c>
      <c r="X163" s="27" cm="1">
        <f t="array" aca="1" ref="X16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63" s="15" cm="1">
        <f t="array" aca="1" ref="Y16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63" s="15" cm="1">
        <f t="array" aca="1" ref="Z16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63" s="15" cm="1">
        <f t="array" aca="1" ref="AA16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3" s="15" cm="1">
        <f t="array" aca="1" ref="AB16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63" s="15" cm="1">
        <f t="array" aca="1" ref="AC16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63" s="15">
        <f t="shared" ca="1" si="26"/>
        <v>79.751100000000008</v>
      </c>
    </row>
    <row r="164" spans="1:30" x14ac:dyDescent="0.2">
      <c r="A164" s="15">
        <f>[1]Basic_information_step3_GasPred!A163</f>
        <v>1359</v>
      </c>
      <c r="B164" s="15">
        <f>[1]Basic_information_step3_GasPred!B163</f>
        <v>96</v>
      </c>
      <c r="C164" s="15" t="str">
        <f>[1]Basic_information_step3_GasPred!P163</f>
        <v>House</v>
      </c>
      <c r="D164" s="15">
        <f>[1]Basic_information_step3_GasPred!Q163</f>
        <v>1990</v>
      </c>
      <c r="E164" s="15" t="str">
        <f>[1]Basic_information_step3_GasPred!Z163</f>
        <v>glazing - single glazed</v>
      </c>
      <c r="F164" s="15" t="str">
        <f>[1]Basic_information_step3_GasPred!V163</f>
        <v>upvc</v>
      </c>
      <c r="G164" s="15" t="str">
        <f>[1]Basic_information_step3_GasPred!U163</f>
        <v>upvc</v>
      </c>
      <c r="I164" s="15">
        <f t="shared" ca="1" si="18"/>
        <v>230.91567567567566</v>
      </c>
      <c r="J164" s="27" cm="1">
        <f t="array" aca="1" ref="J16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64" s="15">
        <f t="shared" ca="1" si="19"/>
        <v>1568.1740108108108</v>
      </c>
      <c r="L164" s="27" cm="1">
        <f t="array" aca="1" ref="L16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64" s="15">
        <f t="shared" ca="1" si="20"/>
        <v>10725.924324324325</v>
      </c>
      <c r="N164" s="27" cm="1">
        <f t="array" aca="1" ref="N16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64" s="15">
        <f t="shared" ca="1" si="21"/>
        <v>48477.30162162162</v>
      </c>
      <c r="P164" s="27" cm="1">
        <f t="array" aca="1" ref="P16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64" s="15">
        <f t="shared" ca="1" si="22"/>
        <v>21451.848648648651</v>
      </c>
      <c r="R164" s="27" cm="1">
        <f t="array" aca="1" ref="R16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64" s="15">
        <f t="shared" ca="1" si="23"/>
        <v>1121.860192864865</v>
      </c>
      <c r="T164" s="27" cm="1">
        <f t="array" aca="1" ref="T16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64" s="15">
        <f t="shared" ca="1" si="25"/>
        <v>3276</v>
      </c>
      <c r="V164" s="27" cm="1">
        <f t="array" aca="1" ref="V16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4" s="15">
        <f t="shared" ca="1" si="24"/>
        <v>2554.3264864864864</v>
      </c>
      <c r="X164" s="27" cm="1">
        <f t="array" aca="1" ref="X16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64" s="15" cm="1">
        <f t="array" aca="1" ref="Y16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64" s="15" cm="1">
        <f t="array" aca="1" ref="Z16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64" s="15" cm="1">
        <f t="array" aca="1" ref="AA16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4" s="15" cm="1">
        <f t="array" aca="1" ref="AB16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64" s="15" cm="1">
        <f t="array" aca="1" ref="AC16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64" s="15">
        <f t="shared" ca="1" si="26"/>
        <v>79.751100000000008</v>
      </c>
    </row>
    <row r="165" spans="1:30" x14ac:dyDescent="0.2">
      <c r="A165" s="15">
        <f>[1]Basic_information_step3_GasPred!A164</f>
        <v>1362</v>
      </c>
      <c r="B165" s="15">
        <f>[1]Basic_information_step3_GasPred!B164</f>
        <v>90</v>
      </c>
      <c r="C165" s="15" t="str">
        <f>[1]Basic_information_step3_GasPred!P164</f>
        <v>House</v>
      </c>
      <c r="D165" s="15">
        <f>[1]Basic_information_step3_GasPred!Q164</f>
        <v>1990</v>
      </c>
      <c r="E165" s="15" t="str">
        <f>[1]Basic_information_step3_GasPred!Z164</f>
        <v>glazing - double glazed</v>
      </c>
      <c r="F165" s="15" t="str">
        <f>[1]Basic_information_step3_GasPred!V164</f>
        <v>upvc</v>
      </c>
      <c r="G165" s="15" t="str">
        <f>[1]Basic_information_step3_GasPred!U164</f>
        <v>upvc</v>
      </c>
      <c r="I165" s="15">
        <f t="shared" ca="1" si="18"/>
        <v>216.48344594594593</v>
      </c>
      <c r="J165" s="27" cm="1">
        <f t="array" aca="1" ref="J16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65" s="15">
        <f t="shared" ca="1" si="19"/>
        <v>1470.1631351351352</v>
      </c>
      <c r="L165" s="27" cm="1">
        <f t="array" aca="1" ref="L16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65" s="15">
        <f t="shared" ca="1" si="20"/>
        <v>10055.554054054055</v>
      </c>
      <c r="N165" s="27" cm="1">
        <f t="array" aca="1" ref="N16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65" s="15">
        <f t="shared" ca="1" si="21"/>
        <v>45447.470270270271</v>
      </c>
      <c r="P165" s="27" cm="1">
        <f t="array" aca="1" ref="P16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65" s="15">
        <f t="shared" ca="1" si="22"/>
        <v>20111.10810810811</v>
      </c>
      <c r="R165" s="27" cm="1">
        <f t="array" aca="1" ref="R16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65" s="15">
        <f t="shared" ca="1" si="23"/>
        <v>1051.743930810811</v>
      </c>
      <c r="T165" s="27" cm="1">
        <f t="array" aca="1" ref="T16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65" s="15">
        <f t="shared" ca="1" si="25"/>
        <v>3071.25</v>
      </c>
      <c r="V165" s="27" cm="1">
        <f t="array" aca="1" ref="V16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5" s="15">
        <f t="shared" ca="1" si="24"/>
        <v>2394.6810810810812</v>
      </c>
      <c r="X165" s="27" cm="1">
        <f t="array" aca="1" ref="X16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65" s="15" cm="1">
        <f t="array" aca="1" ref="Y16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165" s="15" cm="1">
        <f t="array" aca="1" ref="Z16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65" s="15" cm="1">
        <f t="array" aca="1" ref="AA16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5" s="15" cm="1">
        <f t="array" aca="1" ref="AB16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65" s="15" cm="1">
        <f t="array" aca="1" ref="AC16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65" s="15">
        <f t="shared" ca="1" si="26"/>
        <v>79.751100000000008</v>
      </c>
    </row>
    <row r="166" spans="1:30" x14ac:dyDescent="0.2">
      <c r="A166" s="15">
        <f>[1]Basic_information_step3_GasPred!A165</f>
        <v>1365</v>
      </c>
      <c r="B166" s="15">
        <f>[1]Basic_information_step3_GasPred!B165</f>
        <v>52</v>
      </c>
      <c r="C166" s="15" t="str">
        <f>[1]Basic_information_step3_GasPred!P165</f>
        <v>Flat</v>
      </c>
      <c r="D166" s="15">
        <f>[1]Basic_information_step3_GasPred!Q165</f>
        <v>1990</v>
      </c>
      <c r="E166" s="15" t="str">
        <f>[1]Basic_information_step3_GasPred!Z165</f>
        <v>glazing - single glazed</v>
      </c>
      <c r="F166" s="15" t="str">
        <f>[1]Basic_information_step3_GasPred!V165</f>
        <v>upvc</v>
      </c>
      <c r="G166" s="15" t="str">
        <f>[1]Basic_information_step3_GasPred!U165</f>
        <v>upvc</v>
      </c>
      <c r="I166" s="15">
        <f t="shared" ca="1" si="18"/>
        <v>160.54708520179372</v>
      </c>
      <c r="J166" s="27" cm="1">
        <f t="array" aca="1" ref="J16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66" s="15">
        <f t="shared" ca="1" si="19"/>
        <v>1090.2930941704035</v>
      </c>
      <c r="L166" s="27" cm="1">
        <f t="array" aca="1" ref="L16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66" s="15">
        <f t="shared" ca="1" si="20"/>
        <v>6421.8834080717488</v>
      </c>
      <c r="N166" s="27" cm="1">
        <f t="array" aca="1" ref="N16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66" s="15">
        <f t="shared" ca="1" si="21"/>
        <v>27393.506726457399</v>
      </c>
      <c r="P166" s="27" cm="1">
        <f t="array" aca="1" ref="P16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66" s="15">
        <f t="shared" ca="1" si="22"/>
        <v>12843.766816143498</v>
      </c>
      <c r="R166" s="27" cm="1">
        <f t="array" aca="1" ref="R16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66" s="15">
        <f t="shared" ca="1" si="23"/>
        <v>779.98768789237658</v>
      </c>
      <c r="T166" s="27" cm="1">
        <f t="array" aca="1" ref="T16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66" s="15">
        <f t="shared" ca="1" si="25"/>
        <v>1774.5</v>
      </c>
      <c r="V166" s="27" cm="1">
        <f t="array" aca="1" ref="V16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6" s="15">
        <f t="shared" ca="1" si="24"/>
        <v>1775.9282511210758</v>
      </c>
      <c r="X166" s="27" cm="1">
        <f t="array" aca="1" ref="X16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66" s="15" cm="1">
        <f t="array" aca="1" ref="Y16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66" s="15" cm="1">
        <f t="array" aca="1" ref="Z16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66" s="15" cm="1">
        <f t="array" aca="1" ref="AA16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6" s="15" cm="1">
        <f t="array" aca="1" ref="AB16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66" s="15" cm="1">
        <f t="array" aca="1" ref="AC16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66" s="15">
        <f t="shared" ca="1" si="26"/>
        <v>40.283099999999997</v>
      </c>
    </row>
    <row r="167" spans="1:30" x14ac:dyDescent="0.2">
      <c r="A167" s="15">
        <f>[1]Basic_information_step3_GasPred!A166</f>
        <v>1366</v>
      </c>
      <c r="B167" s="15">
        <f>[1]Basic_information_step3_GasPred!B166</f>
        <v>57</v>
      </c>
      <c r="C167" s="15" t="str">
        <f>[1]Basic_information_step3_GasPred!P166</f>
        <v>Flat</v>
      </c>
      <c r="D167" s="15">
        <f>[1]Basic_information_step3_GasPred!Q166</f>
        <v>1990</v>
      </c>
      <c r="E167" s="15" t="str">
        <f>[1]Basic_information_step3_GasPred!Z166</f>
        <v>glazing - single glazed</v>
      </c>
      <c r="F167" s="15" t="str">
        <f>[1]Basic_information_step3_GasPred!V166</f>
        <v>upvc</v>
      </c>
      <c r="G167" s="15" t="str">
        <f>[1]Basic_information_step3_GasPred!U166</f>
        <v>timber</v>
      </c>
      <c r="I167" s="15">
        <f t="shared" ca="1" si="18"/>
        <v>175.98430493273543</v>
      </c>
      <c r="J167" s="27" cm="1">
        <f t="array" aca="1" ref="J16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67" s="15">
        <f t="shared" ca="1" si="19"/>
        <v>1195.1289686098655</v>
      </c>
      <c r="L167" s="27" cm="1">
        <f t="array" aca="1" ref="L16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67" s="15">
        <f t="shared" ca="1" si="20"/>
        <v>7039.3721973094171</v>
      </c>
      <c r="N167" s="27" cm="1">
        <f t="array" aca="1" ref="N16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67" s="15">
        <f t="shared" ca="1" si="21"/>
        <v>30027.497757847534</v>
      </c>
      <c r="P167" s="27" cm="1">
        <f t="array" aca="1" ref="P16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67" s="15">
        <f t="shared" ca="1" si="22"/>
        <v>14078.744394618834</v>
      </c>
      <c r="R167" s="27" cm="1">
        <f t="array" aca="1" ref="R16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67" s="15">
        <f t="shared" ca="1" si="23"/>
        <v>854.9865040358743</v>
      </c>
      <c r="T167" s="27" cm="1">
        <f t="array" aca="1" ref="T16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67" s="15">
        <f t="shared" ca="1" si="25"/>
        <v>1958.8842</v>
      </c>
      <c r="V167" s="27" cm="1">
        <f t="array" aca="1" ref="V16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7" s="15">
        <f t="shared" ca="1" si="24"/>
        <v>1946.6905829596408</v>
      </c>
      <c r="X167" s="27" cm="1">
        <f t="array" aca="1" ref="X16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67" s="15" cm="1">
        <f t="array" aca="1" ref="Y16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67" s="15" cm="1">
        <f t="array" aca="1" ref="Z16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67" s="15" cm="1">
        <f t="array" aca="1" ref="AA16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7" s="15" cm="1">
        <f t="array" aca="1" ref="AB16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67" s="15" cm="1">
        <f t="array" aca="1" ref="AC16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67" s="15">
        <f t="shared" ca="1" si="26"/>
        <v>16.204499999999999</v>
      </c>
    </row>
    <row r="168" spans="1:30" x14ac:dyDescent="0.2">
      <c r="A168" s="15">
        <f>[1]Basic_information_step3_GasPred!A167</f>
        <v>1372</v>
      </c>
      <c r="B168" s="15">
        <f>[1]Basic_information_step3_GasPred!B167</f>
        <v>60</v>
      </c>
      <c r="C168" s="15" t="str">
        <f>[1]Basic_information_step3_GasPred!P167</f>
        <v>Flat</v>
      </c>
      <c r="D168" s="15">
        <f>[1]Basic_information_step3_GasPred!Q167</f>
        <v>1990</v>
      </c>
      <c r="E168" s="15" t="str">
        <f>[1]Basic_information_step3_GasPred!Z167</f>
        <v>glazing - single glazed</v>
      </c>
      <c r="F168" s="15" t="str">
        <f>[1]Basic_information_step3_GasPred!V167</f>
        <v>upvc</v>
      </c>
      <c r="G168" s="15" t="str">
        <f>[1]Basic_information_step3_GasPred!U167</f>
        <v>timber</v>
      </c>
      <c r="I168" s="15">
        <f t="shared" ca="1" si="18"/>
        <v>185.24663677130044</v>
      </c>
      <c r="J168" s="27" cm="1">
        <f t="array" aca="1" ref="J16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68" s="15">
        <f t="shared" ca="1" si="19"/>
        <v>1258.0304932735426</v>
      </c>
      <c r="L168" s="27" cm="1">
        <f t="array" aca="1" ref="L16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68" s="15">
        <f t="shared" ca="1" si="20"/>
        <v>7409.865470852018</v>
      </c>
      <c r="N168" s="27" cm="1">
        <f t="array" aca="1" ref="N16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68" s="15">
        <f t="shared" ca="1" si="21"/>
        <v>31607.892376681615</v>
      </c>
      <c r="P168" s="27" cm="1">
        <f t="array" aca="1" ref="P16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68" s="15">
        <f t="shared" ca="1" si="22"/>
        <v>14819.730941704036</v>
      </c>
      <c r="R168" s="27" cm="1">
        <f t="array" aca="1" ref="R16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68" s="15">
        <f t="shared" ca="1" si="23"/>
        <v>899.98579372197298</v>
      </c>
      <c r="T168" s="27" cm="1">
        <f t="array" aca="1" ref="T16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68" s="15">
        <f t="shared" ca="1" si="25"/>
        <v>2061.2592</v>
      </c>
      <c r="V168" s="27" cm="1">
        <f t="array" aca="1" ref="V16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8" s="15">
        <f t="shared" ca="1" si="24"/>
        <v>2049.1479820627796</v>
      </c>
      <c r="X168" s="27" cm="1">
        <f t="array" aca="1" ref="X16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68" s="15" cm="1">
        <f t="array" aca="1" ref="Y16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68" s="15" cm="1">
        <f t="array" aca="1" ref="Z16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68" s="15" cm="1">
        <f t="array" aca="1" ref="AA16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8" s="15" cm="1">
        <f t="array" aca="1" ref="AB16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68" s="15" cm="1">
        <f t="array" aca="1" ref="AC16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68" s="15">
        <f t="shared" ca="1" si="26"/>
        <v>16.204499999999999</v>
      </c>
    </row>
    <row r="169" spans="1:30" x14ac:dyDescent="0.2">
      <c r="A169" s="15">
        <f>[1]Basic_information_step3_GasPred!A168</f>
        <v>1380</v>
      </c>
      <c r="B169" s="15">
        <f>[1]Basic_information_step3_GasPred!B168</f>
        <v>58</v>
      </c>
      <c r="C169" s="15" t="str">
        <f>[1]Basic_information_step3_GasPred!P168</f>
        <v>Flat</v>
      </c>
      <c r="D169" s="15">
        <f>[1]Basic_information_step3_GasPred!Q168</f>
        <v>1982</v>
      </c>
      <c r="E169" s="15" t="str">
        <f>[1]Basic_information_step3_GasPred!Z168</f>
        <v>glazing - single glazed</v>
      </c>
      <c r="F169" s="15" t="str">
        <f>[1]Basic_information_step3_GasPred!V168</f>
        <v>upvc</v>
      </c>
      <c r="G169" s="15" t="str">
        <f>[1]Basic_information_step3_GasPred!U168</f>
        <v>timber</v>
      </c>
      <c r="I169" s="15">
        <f t="shared" ca="1" si="18"/>
        <v>179.07174887892378</v>
      </c>
      <c r="J169" s="27" cm="1">
        <f t="array" aca="1" ref="J16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69" s="15">
        <f t="shared" ca="1" si="19"/>
        <v>1216.0961434977578</v>
      </c>
      <c r="L169" s="27" cm="1">
        <f t="array" aca="1" ref="L16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69" s="15">
        <f t="shared" ca="1" si="20"/>
        <v>7162.8699551569507</v>
      </c>
      <c r="N169" s="27" cm="1">
        <f t="array" aca="1" ref="N16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69" s="15">
        <f t="shared" ca="1" si="21"/>
        <v>30554.295964125558</v>
      </c>
      <c r="P169" s="27" cm="1">
        <f t="array" aca="1" ref="P16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69" s="15">
        <f t="shared" ca="1" si="22"/>
        <v>14325.739910313901</v>
      </c>
      <c r="R169" s="27" cm="1">
        <f t="array" aca="1" ref="R16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69" s="15">
        <f t="shared" ca="1" si="23"/>
        <v>869.98626726457383</v>
      </c>
      <c r="T169" s="27" cm="1">
        <f t="array" aca="1" ref="T16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69" s="15">
        <f t="shared" ca="1" si="25"/>
        <v>1993.0092</v>
      </c>
      <c r="V169" s="27" cm="1">
        <f t="array" aca="1" ref="V16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69" s="15">
        <f t="shared" ca="1" si="24"/>
        <v>1980.8430493273538</v>
      </c>
      <c r="X169" s="27" cm="1">
        <f t="array" aca="1" ref="X16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69" s="15" cm="1">
        <f t="array" aca="1" ref="Y16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69" s="15" cm="1">
        <f t="array" aca="1" ref="Z16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69" s="15" cm="1">
        <f t="array" aca="1" ref="AA16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69" s="15" cm="1">
        <f t="array" aca="1" ref="AB16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69" s="15" cm="1">
        <f t="array" aca="1" ref="AC16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69" s="15">
        <f t="shared" ca="1" si="26"/>
        <v>16.204499999999999</v>
      </c>
    </row>
    <row r="170" spans="1:30" x14ac:dyDescent="0.2">
      <c r="A170" s="15">
        <f>[1]Basic_information_step3_GasPred!A169</f>
        <v>1384</v>
      </c>
      <c r="B170" s="15">
        <f>[1]Basic_information_step3_GasPred!B169</f>
        <v>55</v>
      </c>
      <c r="C170" s="15" t="str">
        <f>[1]Basic_information_step3_GasPred!P169</f>
        <v>Flat</v>
      </c>
      <c r="D170" s="15">
        <f>[1]Basic_information_step3_GasPred!Q169</f>
        <v>1982</v>
      </c>
      <c r="E170" s="15" t="str">
        <f>[1]Basic_information_step3_GasPred!Z169</f>
        <v>glazing - single glazed</v>
      </c>
      <c r="F170" s="15" t="str">
        <f>[1]Basic_information_step3_GasPred!V169</f>
        <v>upvc</v>
      </c>
      <c r="G170" s="15" t="str">
        <f>[1]Basic_information_step3_GasPred!U169</f>
        <v>timber</v>
      </c>
      <c r="I170" s="15">
        <f t="shared" ca="1" si="18"/>
        <v>169.80941704035874</v>
      </c>
      <c r="J170" s="27" cm="1">
        <f t="array" aca="1" ref="J17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0" s="15">
        <f t="shared" ca="1" si="19"/>
        <v>1153.1946188340808</v>
      </c>
      <c r="L170" s="27" cm="1">
        <f t="array" aca="1" ref="L17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0" s="15">
        <f t="shared" ca="1" si="20"/>
        <v>6792.3766816143498</v>
      </c>
      <c r="N170" s="27" cm="1">
        <f t="array" aca="1" ref="N17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0" s="15">
        <f t="shared" ca="1" si="21"/>
        <v>28973.901345291481</v>
      </c>
      <c r="P170" s="27" cm="1">
        <f t="array" aca="1" ref="P17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0" s="15">
        <f t="shared" ca="1" si="22"/>
        <v>13584.7533632287</v>
      </c>
      <c r="R170" s="27" cm="1">
        <f t="array" aca="1" ref="R17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0" s="15">
        <f t="shared" ca="1" si="23"/>
        <v>824.98697757847526</v>
      </c>
      <c r="T170" s="27" cm="1">
        <f t="array" aca="1" ref="T17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0" s="15">
        <f t="shared" ca="1" si="25"/>
        <v>1890.6342</v>
      </c>
      <c r="V170" s="27" cm="1">
        <f t="array" aca="1" ref="V17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0" s="15">
        <f t="shared" ca="1" si="24"/>
        <v>1878.3856502242147</v>
      </c>
      <c r="X170" s="27" cm="1">
        <f t="array" aca="1" ref="X17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0" s="15" cm="1">
        <f t="array" aca="1" ref="Y17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70" s="15" cm="1">
        <f t="array" aca="1" ref="Z17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70" s="15" cm="1">
        <f t="array" aca="1" ref="AA17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0" s="15" cm="1">
        <f t="array" aca="1" ref="AB17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70" s="15" cm="1">
        <f t="array" aca="1" ref="AC17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70" s="15">
        <f t="shared" ca="1" si="26"/>
        <v>16.204499999999999</v>
      </c>
    </row>
    <row r="171" spans="1:30" x14ac:dyDescent="0.2">
      <c r="A171" s="15">
        <f>[1]Basic_information_step3_GasPred!A170</f>
        <v>1386</v>
      </c>
      <c r="B171" s="15">
        <f>[1]Basic_information_step3_GasPred!B170</f>
        <v>62</v>
      </c>
      <c r="C171" s="15" t="str">
        <f>[1]Basic_information_step3_GasPred!P170</f>
        <v>Flat</v>
      </c>
      <c r="D171" s="15">
        <f>[1]Basic_information_step3_GasPred!Q170</f>
        <v>1989</v>
      </c>
      <c r="E171" s="15" t="str">
        <f>[1]Basic_information_step3_GasPred!Z170</f>
        <v>glazing - single glazed</v>
      </c>
      <c r="F171" s="15" t="str">
        <f>[1]Basic_information_step3_GasPred!V170</f>
        <v>upvc</v>
      </c>
      <c r="G171" s="15" t="str">
        <f>[1]Basic_information_step3_GasPred!U170</f>
        <v>upvc</v>
      </c>
      <c r="I171" s="15">
        <f t="shared" ca="1" si="18"/>
        <v>191.42152466367713</v>
      </c>
      <c r="J171" s="27" cm="1">
        <f t="array" aca="1" ref="J17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1" s="15">
        <f t="shared" ca="1" si="19"/>
        <v>1299.9648430493273</v>
      </c>
      <c r="L171" s="27" cm="1">
        <f t="array" aca="1" ref="L17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1" s="15">
        <f t="shared" ca="1" si="20"/>
        <v>7656.8609865470853</v>
      </c>
      <c r="N171" s="27" cm="1">
        <f t="array" aca="1" ref="N17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1" s="15">
        <f t="shared" ca="1" si="21"/>
        <v>32661.488789237668</v>
      </c>
      <c r="P171" s="27" cm="1">
        <f t="array" aca="1" ref="P17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1" s="15">
        <f t="shared" ca="1" si="22"/>
        <v>15313.721973094171</v>
      </c>
      <c r="R171" s="27" cm="1">
        <f t="array" aca="1" ref="R17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1" s="15">
        <f t="shared" ca="1" si="23"/>
        <v>929.98532017937214</v>
      </c>
      <c r="T171" s="27" cm="1">
        <f t="array" aca="1" ref="T17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1" s="15">
        <f t="shared" ca="1" si="25"/>
        <v>2115.75</v>
      </c>
      <c r="V171" s="27" cm="1">
        <f t="array" aca="1" ref="V17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1" s="15">
        <f t="shared" ca="1" si="24"/>
        <v>2117.4529147982057</v>
      </c>
      <c r="X171" s="27" cm="1">
        <f t="array" aca="1" ref="X17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1" s="15" cm="1">
        <f t="array" aca="1" ref="Y17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71" s="15" cm="1">
        <f t="array" aca="1" ref="Z17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71" s="15" cm="1">
        <f t="array" aca="1" ref="AA17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1" s="15" cm="1">
        <f t="array" aca="1" ref="AB17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71" s="15" cm="1">
        <f t="array" aca="1" ref="AC17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1" s="15">
        <f t="shared" ca="1" si="26"/>
        <v>40.283099999999997</v>
      </c>
    </row>
    <row r="172" spans="1:30" x14ac:dyDescent="0.2">
      <c r="A172" s="15">
        <f>[1]Basic_information_step3_GasPred!A171</f>
        <v>1387</v>
      </c>
      <c r="B172" s="15">
        <f>[1]Basic_information_step3_GasPred!B171</f>
        <v>62</v>
      </c>
      <c r="C172" s="15" t="str">
        <f>[1]Basic_information_step3_GasPred!P171</f>
        <v>Flat</v>
      </c>
      <c r="D172" s="15">
        <f>[1]Basic_information_step3_GasPred!Q171</f>
        <v>1989</v>
      </c>
      <c r="E172" s="15" t="str">
        <f>[1]Basic_information_step3_GasPred!Z171</f>
        <v>glazing - single glazed</v>
      </c>
      <c r="F172" s="15" t="str">
        <f>[1]Basic_information_step3_GasPred!V171</f>
        <v>upvc</v>
      </c>
      <c r="G172" s="15" t="str">
        <f>[1]Basic_information_step3_GasPred!U171</f>
        <v>upvc</v>
      </c>
      <c r="I172" s="15">
        <f t="shared" ca="1" si="18"/>
        <v>191.42152466367713</v>
      </c>
      <c r="J172" s="27" cm="1">
        <f t="array" aca="1" ref="J17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2" s="15">
        <f t="shared" ca="1" si="19"/>
        <v>1299.9648430493273</v>
      </c>
      <c r="L172" s="27" cm="1">
        <f t="array" aca="1" ref="L17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2" s="15">
        <f t="shared" ca="1" si="20"/>
        <v>7656.8609865470853</v>
      </c>
      <c r="N172" s="27" cm="1">
        <f t="array" aca="1" ref="N17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2" s="15">
        <f t="shared" ca="1" si="21"/>
        <v>32661.488789237668</v>
      </c>
      <c r="P172" s="27" cm="1">
        <f t="array" aca="1" ref="P17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2" s="15">
        <f t="shared" ca="1" si="22"/>
        <v>15313.721973094171</v>
      </c>
      <c r="R172" s="27" cm="1">
        <f t="array" aca="1" ref="R17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2" s="15">
        <f t="shared" ca="1" si="23"/>
        <v>929.98532017937214</v>
      </c>
      <c r="T172" s="27" cm="1">
        <f t="array" aca="1" ref="T17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2" s="15">
        <f t="shared" ca="1" si="25"/>
        <v>2115.75</v>
      </c>
      <c r="V172" s="27" cm="1">
        <f t="array" aca="1" ref="V17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2" s="15">
        <f t="shared" ca="1" si="24"/>
        <v>2117.4529147982057</v>
      </c>
      <c r="X172" s="27" cm="1">
        <f t="array" aca="1" ref="X17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2" s="15" cm="1">
        <f t="array" aca="1" ref="Y17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72" s="15" cm="1">
        <f t="array" aca="1" ref="Z17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72" s="15" cm="1">
        <f t="array" aca="1" ref="AA17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2" s="15" cm="1">
        <f t="array" aca="1" ref="AB17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72" s="15" cm="1">
        <f t="array" aca="1" ref="AC17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2" s="15">
        <f t="shared" ca="1" si="26"/>
        <v>40.283099999999997</v>
      </c>
    </row>
    <row r="173" spans="1:30" x14ac:dyDescent="0.2">
      <c r="A173" s="15">
        <f>[1]Basic_information_step3_GasPred!A172</f>
        <v>1388</v>
      </c>
      <c r="B173" s="15">
        <f>[1]Basic_information_step3_GasPred!B172</f>
        <v>62</v>
      </c>
      <c r="C173" s="15" t="str">
        <f>[1]Basic_information_step3_GasPred!P172</f>
        <v>Flat</v>
      </c>
      <c r="D173" s="15">
        <f>[1]Basic_information_step3_GasPred!Q172</f>
        <v>1989</v>
      </c>
      <c r="E173" s="15" t="str">
        <f>[1]Basic_information_step3_GasPred!Z172</f>
        <v>glazing - single glazed</v>
      </c>
      <c r="F173" s="15" t="str">
        <f>[1]Basic_information_step3_GasPred!V172</f>
        <v>upvc</v>
      </c>
      <c r="G173" s="15" t="str">
        <f>[1]Basic_information_step3_GasPred!U172</f>
        <v>upvc</v>
      </c>
      <c r="I173" s="15">
        <f t="shared" ca="1" si="18"/>
        <v>191.42152466367713</v>
      </c>
      <c r="J173" s="27" cm="1">
        <f t="array" aca="1" ref="J17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3" s="15">
        <f t="shared" ca="1" si="19"/>
        <v>1299.9648430493273</v>
      </c>
      <c r="L173" s="27" cm="1">
        <f t="array" aca="1" ref="L17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3" s="15">
        <f t="shared" ca="1" si="20"/>
        <v>7656.8609865470853</v>
      </c>
      <c r="N173" s="27" cm="1">
        <f t="array" aca="1" ref="N17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3" s="15">
        <f t="shared" ca="1" si="21"/>
        <v>32661.488789237668</v>
      </c>
      <c r="P173" s="27" cm="1">
        <f t="array" aca="1" ref="P17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3" s="15">
        <f t="shared" ca="1" si="22"/>
        <v>15313.721973094171</v>
      </c>
      <c r="R173" s="27" cm="1">
        <f t="array" aca="1" ref="R17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3" s="15">
        <f t="shared" ca="1" si="23"/>
        <v>929.98532017937214</v>
      </c>
      <c r="T173" s="27" cm="1">
        <f t="array" aca="1" ref="T17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3" s="15">
        <f t="shared" ca="1" si="25"/>
        <v>2115.75</v>
      </c>
      <c r="V173" s="27" cm="1">
        <f t="array" aca="1" ref="V17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3" s="15">
        <f t="shared" ca="1" si="24"/>
        <v>2117.4529147982057</v>
      </c>
      <c r="X173" s="27" cm="1">
        <f t="array" aca="1" ref="X17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3" s="15" cm="1">
        <f t="array" aca="1" ref="Y17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73" s="15" cm="1">
        <f t="array" aca="1" ref="Z17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73" s="15" cm="1">
        <f t="array" aca="1" ref="AA17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3" s="15" cm="1">
        <f t="array" aca="1" ref="AB17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73" s="15" cm="1">
        <f t="array" aca="1" ref="AC17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3" s="15">
        <f t="shared" ca="1" si="26"/>
        <v>40.283099999999997</v>
      </c>
    </row>
    <row r="174" spans="1:30" x14ac:dyDescent="0.2">
      <c r="A174" s="15">
        <f>[1]Basic_information_step3_GasPred!A173</f>
        <v>1395</v>
      </c>
      <c r="B174" s="15">
        <f>[1]Basic_information_step3_GasPred!B173</f>
        <v>65</v>
      </c>
      <c r="C174" s="15" t="str">
        <f>[1]Basic_information_step3_GasPred!P173</f>
        <v>Flat</v>
      </c>
      <c r="D174" s="15">
        <f>[1]Basic_information_step3_GasPred!Q173</f>
        <v>1989</v>
      </c>
      <c r="E174" s="15" t="str">
        <f>[1]Basic_information_step3_GasPred!Z173</f>
        <v>glazing - single glazed</v>
      </c>
      <c r="F174" s="15" t="str">
        <f>[1]Basic_information_step3_GasPred!V173</f>
        <v>upvc</v>
      </c>
      <c r="G174" s="15" t="str">
        <f>[1]Basic_information_step3_GasPred!U173</f>
        <v>upvc</v>
      </c>
      <c r="I174" s="15">
        <f t="shared" ca="1" si="18"/>
        <v>200.68385650224215</v>
      </c>
      <c r="J174" s="27" cm="1">
        <f t="array" aca="1" ref="J17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4" s="15">
        <f t="shared" ca="1" si="19"/>
        <v>1362.8663677130044</v>
      </c>
      <c r="L174" s="27" cm="1">
        <f t="array" aca="1" ref="L17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4" s="15">
        <f t="shared" ca="1" si="20"/>
        <v>8027.3542600896862</v>
      </c>
      <c r="N174" s="27" cm="1">
        <f t="array" aca="1" ref="N17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4" s="15">
        <f t="shared" ca="1" si="21"/>
        <v>34241.88340807175</v>
      </c>
      <c r="P174" s="27" cm="1">
        <f t="array" aca="1" ref="P17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4" s="15">
        <f t="shared" ca="1" si="22"/>
        <v>16054.708520179372</v>
      </c>
      <c r="R174" s="27" cm="1">
        <f t="array" aca="1" ref="R17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4" s="15">
        <f t="shared" ca="1" si="23"/>
        <v>974.9846098654707</v>
      </c>
      <c r="T174" s="27" cm="1">
        <f t="array" aca="1" ref="T17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4" s="15">
        <f t="shared" ca="1" si="25"/>
        <v>2218.125</v>
      </c>
      <c r="V174" s="27" cm="1">
        <f t="array" aca="1" ref="V17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4" s="15">
        <f t="shared" ca="1" si="24"/>
        <v>2219.9103139013446</v>
      </c>
      <c r="X174" s="27" cm="1">
        <f t="array" aca="1" ref="X17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4" s="15" cm="1">
        <f t="array" aca="1" ref="Y17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74" s="15" cm="1">
        <f t="array" aca="1" ref="Z17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74" s="15" cm="1">
        <f t="array" aca="1" ref="AA17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4" s="15" cm="1">
        <f t="array" aca="1" ref="AB17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74" s="15" cm="1">
        <f t="array" aca="1" ref="AC17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4" s="15">
        <f t="shared" ca="1" si="26"/>
        <v>40.283099999999997</v>
      </c>
    </row>
    <row r="175" spans="1:30" x14ac:dyDescent="0.2">
      <c r="A175" s="15">
        <f>[1]Basic_information_step3_GasPred!A174</f>
        <v>1418</v>
      </c>
      <c r="B175" s="15">
        <f>[1]Basic_information_step3_GasPred!B174</f>
        <v>84</v>
      </c>
      <c r="C175" s="15" t="str">
        <f>[1]Basic_information_step3_GasPred!P174</f>
        <v>House</v>
      </c>
      <c r="D175" s="15">
        <f>[1]Basic_information_step3_GasPred!Q174</f>
        <v>2014</v>
      </c>
      <c r="E175" s="15" t="str">
        <f>[1]Basic_information_step3_GasPred!Z174</f>
        <v>glazing - single glazed</v>
      </c>
      <c r="F175" s="15" t="str">
        <f>[1]Basic_information_step3_GasPred!V174</f>
        <v>upvc</v>
      </c>
      <c r="G175" s="15" t="str">
        <f>[1]Basic_information_step3_GasPred!U174</f>
        <v>upvc</v>
      </c>
      <c r="I175" s="15">
        <f t="shared" ca="1" si="18"/>
        <v>202.0512162162162</v>
      </c>
      <c r="J175" s="27" cm="1">
        <f t="array" aca="1" ref="J17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75" s="15">
        <f t="shared" ca="1" si="19"/>
        <v>1372.1522594594594</v>
      </c>
      <c r="L175" s="27" cm="1">
        <f t="array" aca="1" ref="L17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75" s="15">
        <f t="shared" ca="1" si="20"/>
        <v>9385.1837837837847</v>
      </c>
      <c r="N175" s="27" cm="1">
        <f t="array" aca="1" ref="N17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75" s="15">
        <f t="shared" ca="1" si="21"/>
        <v>42417.638918918914</v>
      </c>
      <c r="P175" s="27" cm="1">
        <f t="array" aca="1" ref="P17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75" s="15">
        <f t="shared" ca="1" si="22"/>
        <v>18770.367567567569</v>
      </c>
      <c r="R175" s="27" cm="1">
        <f t="array" aca="1" ref="R17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75" s="15">
        <f t="shared" ca="1" si="23"/>
        <v>981.62766875675686</v>
      </c>
      <c r="T175" s="27" cm="1">
        <f t="array" aca="1" ref="T17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75" s="15">
        <f t="shared" ca="1" si="25"/>
        <v>2866.5</v>
      </c>
      <c r="V175" s="27" cm="1">
        <f t="array" aca="1" ref="V17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5" s="15">
        <f t="shared" ca="1" si="24"/>
        <v>2235.0356756756755</v>
      </c>
      <c r="X175" s="27" cm="1">
        <f t="array" aca="1" ref="X17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75" s="15" cm="1">
        <f t="array" aca="1" ref="Y17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75" s="15" cm="1">
        <f t="array" aca="1" ref="Z17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75" s="15" cm="1">
        <f t="array" aca="1" ref="AA17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5" s="15" cm="1">
        <f t="array" aca="1" ref="AB17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75" s="15" cm="1">
        <f t="array" aca="1" ref="AC17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5" s="15">
        <f t="shared" ca="1" si="26"/>
        <v>79.751100000000008</v>
      </c>
    </row>
    <row r="176" spans="1:30" x14ac:dyDescent="0.2">
      <c r="A176" s="15">
        <f>[1]Basic_information_step3_GasPred!A175</f>
        <v>1423</v>
      </c>
      <c r="B176" s="15">
        <f>[1]Basic_information_step3_GasPred!B175</f>
        <v>63</v>
      </c>
      <c r="C176" s="15" t="str">
        <f>[1]Basic_information_step3_GasPred!P175</f>
        <v>Flat</v>
      </c>
      <c r="D176" s="15">
        <f>[1]Basic_information_step3_GasPred!Q175</f>
        <v>1989</v>
      </c>
      <c r="E176" s="15" t="str">
        <f>[1]Basic_information_step3_GasPred!Z175</f>
        <v>glazing - double glazed</v>
      </c>
      <c r="F176" s="15" t="str">
        <f>[1]Basic_information_step3_GasPred!V175</f>
        <v>upvc</v>
      </c>
      <c r="G176" s="15" t="str">
        <f>[1]Basic_information_step3_GasPred!U175</f>
        <v>upvc</v>
      </c>
      <c r="I176" s="15">
        <f t="shared" ca="1" si="18"/>
        <v>194.50896860986549</v>
      </c>
      <c r="J176" s="27" cm="1">
        <f t="array" aca="1" ref="J17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6" s="15">
        <f t="shared" ca="1" si="19"/>
        <v>1320.9320179372198</v>
      </c>
      <c r="L176" s="27" cm="1">
        <f t="array" aca="1" ref="L17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6" s="15">
        <f t="shared" ca="1" si="20"/>
        <v>7780.358744394619</v>
      </c>
      <c r="N176" s="27" cm="1">
        <f t="array" aca="1" ref="N17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6" s="15">
        <f t="shared" ca="1" si="21"/>
        <v>33188.286995515693</v>
      </c>
      <c r="P176" s="27" cm="1">
        <f t="array" aca="1" ref="P17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6" s="15">
        <f t="shared" ca="1" si="22"/>
        <v>15560.717488789238</v>
      </c>
      <c r="R176" s="27" cm="1">
        <f t="array" aca="1" ref="R17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6" s="15">
        <f t="shared" ca="1" si="23"/>
        <v>944.98508340807166</v>
      </c>
      <c r="T176" s="27" cm="1">
        <f t="array" aca="1" ref="T17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6" s="15">
        <f t="shared" ca="1" si="25"/>
        <v>2149.875</v>
      </c>
      <c r="V176" s="27" cm="1">
        <f t="array" aca="1" ref="V17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6" s="15">
        <f t="shared" ca="1" si="24"/>
        <v>2151.605381165919</v>
      </c>
      <c r="X176" s="27" cm="1">
        <f t="array" aca="1" ref="X17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6" s="15" cm="1">
        <f t="array" aca="1" ref="Y17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176" s="15" cm="1">
        <f t="array" aca="1" ref="Z17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76" s="15" cm="1">
        <f t="array" aca="1" ref="AA17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6" s="15" cm="1">
        <f t="array" aca="1" ref="AB17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76" s="15" cm="1">
        <f t="array" aca="1" ref="AC17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6" s="15">
        <f t="shared" ca="1" si="26"/>
        <v>40.283099999999997</v>
      </c>
    </row>
    <row r="177" spans="1:30" x14ac:dyDescent="0.2">
      <c r="A177" s="15">
        <f>[1]Basic_information_step3_GasPred!A176</f>
        <v>1454</v>
      </c>
      <c r="B177" s="15">
        <f>[1]Basic_information_step3_GasPred!B176</f>
        <v>99</v>
      </c>
      <c r="C177" s="15" t="str">
        <f>[1]Basic_information_step3_GasPred!P176</f>
        <v>House</v>
      </c>
      <c r="D177" s="15">
        <f>[1]Basic_information_step3_GasPred!Q176</f>
        <v>1989</v>
      </c>
      <c r="E177" s="15" t="str">
        <f>[1]Basic_information_step3_GasPred!Z176</f>
        <v>glazing - single glazed</v>
      </c>
      <c r="F177" s="15" t="str">
        <f>[1]Basic_information_step3_GasPred!V176</f>
        <v>upvc</v>
      </c>
      <c r="G177" s="15" t="str">
        <f>[1]Basic_information_step3_GasPred!U176</f>
        <v>upvc</v>
      </c>
      <c r="I177" s="15">
        <f t="shared" ca="1" si="18"/>
        <v>238.13179054054052</v>
      </c>
      <c r="J177" s="27" cm="1">
        <f t="array" aca="1" ref="J17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77" s="15">
        <f t="shared" ca="1" si="19"/>
        <v>1617.1794486486488</v>
      </c>
      <c r="L177" s="27" cm="1">
        <f t="array" aca="1" ref="L17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77" s="15">
        <f t="shared" ca="1" si="20"/>
        <v>11061.10945945946</v>
      </c>
      <c r="N177" s="27" cm="1">
        <f t="array" aca="1" ref="N17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77" s="15">
        <f t="shared" ca="1" si="21"/>
        <v>49992.217297297291</v>
      </c>
      <c r="P177" s="27" cm="1">
        <f t="array" aca="1" ref="P17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77" s="15">
        <f t="shared" ca="1" si="22"/>
        <v>22122.218918918919</v>
      </c>
      <c r="R177" s="27" cm="1">
        <f t="array" aca="1" ref="R17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77" s="15">
        <f t="shared" ca="1" si="23"/>
        <v>1156.918323891892</v>
      </c>
      <c r="T177" s="27" cm="1">
        <f t="array" aca="1" ref="T17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77" s="15">
        <f t="shared" ca="1" si="25"/>
        <v>3378.375</v>
      </c>
      <c r="V177" s="27" cm="1">
        <f t="array" aca="1" ref="V17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7" s="15">
        <f t="shared" ca="1" si="24"/>
        <v>2634.1491891891892</v>
      </c>
      <c r="X177" s="27" cm="1">
        <f t="array" aca="1" ref="X17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77" s="15" cm="1">
        <f t="array" aca="1" ref="Y17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77" s="15" cm="1">
        <f t="array" aca="1" ref="Z17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77" s="15" cm="1">
        <f t="array" aca="1" ref="AA17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7" s="15" cm="1">
        <f t="array" aca="1" ref="AB17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77" s="15" cm="1">
        <f t="array" aca="1" ref="AC17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77" s="15">
        <f t="shared" ca="1" si="26"/>
        <v>79.751100000000008</v>
      </c>
    </row>
    <row r="178" spans="1:30" x14ac:dyDescent="0.2">
      <c r="A178" s="15">
        <f>[1]Basic_information_step3_GasPred!A177</f>
        <v>1457</v>
      </c>
      <c r="B178" s="15">
        <f>[1]Basic_information_step3_GasPred!B177</f>
        <v>62</v>
      </c>
      <c r="C178" s="15" t="str">
        <f>[1]Basic_information_step3_GasPred!P177</f>
        <v>Flat</v>
      </c>
      <c r="D178" s="15">
        <f>[1]Basic_information_step3_GasPred!Q177</f>
        <v>1989</v>
      </c>
      <c r="E178" s="15" t="str">
        <f>[1]Basic_information_step3_GasPred!Z177</f>
        <v>glazing - single glazed</v>
      </c>
      <c r="F178" s="15" t="str">
        <f>[1]Basic_information_step3_GasPred!V177</f>
        <v>upvc</v>
      </c>
      <c r="G178" s="15" t="str">
        <f>[1]Basic_information_step3_GasPred!U177</f>
        <v>timber</v>
      </c>
      <c r="I178" s="15">
        <f t="shared" ca="1" si="18"/>
        <v>191.42152466367713</v>
      </c>
      <c r="J178" s="27" cm="1">
        <f t="array" aca="1" ref="J17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8" s="15">
        <f t="shared" ca="1" si="19"/>
        <v>1299.9648430493273</v>
      </c>
      <c r="L178" s="27" cm="1">
        <f t="array" aca="1" ref="L17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8" s="15">
        <f t="shared" ca="1" si="20"/>
        <v>7656.8609865470853</v>
      </c>
      <c r="N178" s="27" cm="1">
        <f t="array" aca="1" ref="N17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8" s="15">
        <f t="shared" ca="1" si="21"/>
        <v>32661.488789237668</v>
      </c>
      <c r="P178" s="27" cm="1">
        <f t="array" aca="1" ref="P17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8" s="15">
        <f t="shared" ca="1" si="22"/>
        <v>15313.721973094171</v>
      </c>
      <c r="R178" s="27" cm="1">
        <f t="array" aca="1" ref="R17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8" s="15">
        <f t="shared" ca="1" si="23"/>
        <v>929.98532017937214</v>
      </c>
      <c r="T178" s="27" cm="1">
        <f t="array" aca="1" ref="T17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8" s="15">
        <f t="shared" ca="1" si="25"/>
        <v>2129.5092</v>
      </c>
      <c r="V178" s="27" cm="1">
        <f t="array" aca="1" ref="V17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8" s="15">
        <f t="shared" ca="1" si="24"/>
        <v>2117.4529147982057</v>
      </c>
      <c r="X178" s="27" cm="1">
        <f t="array" aca="1" ref="X17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8" s="15" cm="1">
        <f t="array" aca="1" ref="Y17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78" s="15" cm="1">
        <f t="array" aca="1" ref="Z17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78" s="15" cm="1">
        <f t="array" aca="1" ref="AA17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78" s="15" cm="1">
        <f t="array" aca="1" ref="AB17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78" s="15" cm="1">
        <f t="array" aca="1" ref="AC17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78" s="15">
        <f t="shared" ca="1" si="26"/>
        <v>16.204499999999999</v>
      </c>
    </row>
    <row r="179" spans="1:30" x14ac:dyDescent="0.2">
      <c r="A179" s="15">
        <f>[1]Basic_information_step3_GasPred!A178</f>
        <v>1458</v>
      </c>
      <c r="B179" s="15">
        <f>[1]Basic_information_step3_GasPred!B178</f>
        <v>44</v>
      </c>
      <c r="C179" s="15" t="str">
        <f>[1]Basic_information_step3_GasPred!P178</f>
        <v>Flat</v>
      </c>
      <c r="D179" s="15">
        <f>[1]Basic_information_step3_GasPred!Q178</f>
        <v>1988</v>
      </c>
      <c r="E179" s="15" t="str">
        <f>[1]Basic_information_step3_GasPred!Z178</f>
        <v>glazing - single glazed</v>
      </c>
      <c r="F179" s="15" t="str">
        <f>[1]Basic_information_step3_GasPred!V178</f>
        <v>wood</v>
      </c>
      <c r="G179" s="15" t="str">
        <f>[1]Basic_information_step3_GasPred!U178</f>
        <v>timber</v>
      </c>
      <c r="I179" s="15">
        <f t="shared" ca="1" si="18"/>
        <v>135.847533632287</v>
      </c>
      <c r="J179" s="27" cm="1">
        <f t="array" aca="1" ref="J17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79" s="15">
        <f t="shared" ca="1" si="19"/>
        <v>922.55569506726454</v>
      </c>
      <c r="L179" s="27" cm="1">
        <f t="array" aca="1" ref="L17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79" s="15">
        <f t="shared" ca="1" si="20"/>
        <v>5433.9013452914796</v>
      </c>
      <c r="N179" s="27" cm="1">
        <f t="array" aca="1" ref="N17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79" s="15">
        <f t="shared" ca="1" si="21"/>
        <v>23179.121076233183</v>
      </c>
      <c r="P179" s="27" cm="1">
        <f t="array" aca="1" ref="P17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79" s="15">
        <f t="shared" ca="1" si="22"/>
        <v>10867.802690582959</v>
      </c>
      <c r="R179" s="27" cm="1">
        <f t="array" aca="1" ref="R17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79" s="15">
        <f t="shared" ca="1" si="23"/>
        <v>659.98958206278019</v>
      </c>
      <c r="T179" s="27" cm="1">
        <f t="array" aca="1" ref="T17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79" s="15">
        <f t="shared" ca="1" si="25"/>
        <v>1516.3706999999999</v>
      </c>
      <c r="V179" s="27" cm="1">
        <f t="array" aca="1" ref="V17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79" s="15">
        <f t="shared" ca="1" si="24"/>
        <v>1502.7085201793718</v>
      </c>
      <c r="X179" s="27" cm="1">
        <f t="array" aca="1" ref="X17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79" s="15" cm="1">
        <f t="array" aca="1" ref="Y17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79" s="15" cm="1">
        <f t="array" aca="1" ref="Z17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179" s="15" cm="1">
        <f t="array" aca="1" ref="AA17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179" s="15" cm="1">
        <f t="array" aca="1" ref="AB17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179" s="15" cm="1">
        <f t="array" aca="1" ref="AC17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79" s="15">
        <f t="shared" ca="1" si="26"/>
        <v>0</v>
      </c>
    </row>
    <row r="180" spans="1:30" x14ac:dyDescent="0.2">
      <c r="A180" s="15">
        <f>[1]Basic_information_step3_GasPred!A179</f>
        <v>1459</v>
      </c>
      <c r="B180" s="15">
        <f>[1]Basic_information_step3_GasPred!B179</f>
        <v>49</v>
      </c>
      <c r="C180" s="15" t="str">
        <f>[1]Basic_information_step3_GasPred!P179</f>
        <v>Flat</v>
      </c>
      <c r="D180" s="15">
        <f>[1]Basic_information_step3_GasPred!Q179</f>
        <v>1988</v>
      </c>
      <c r="E180" s="15" t="str">
        <f>[1]Basic_information_step3_GasPred!Z179</f>
        <v>glazing - single glazed</v>
      </c>
      <c r="F180" s="15" t="str">
        <f>[1]Basic_information_step3_GasPred!V179</f>
        <v>upvc</v>
      </c>
      <c r="G180" s="15" t="str">
        <f>[1]Basic_information_step3_GasPred!U179</f>
        <v>timber</v>
      </c>
      <c r="I180" s="15">
        <f t="shared" ca="1" si="18"/>
        <v>151.2847533632287</v>
      </c>
      <c r="J180" s="27" cm="1">
        <f t="array" aca="1" ref="J18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80" s="15">
        <f t="shared" ca="1" si="19"/>
        <v>1027.3915695067265</v>
      </c>
      <c r="L180" s="27" cm="1">
        <f t="array" aca="1" ref="L18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80" s="15">
        <f t="shared" ca="1" si="20"/>
        <v>6051.3901345291479</v>
      </c>
      <c r="N180" s="27" cm="1">
        <f t="array" aca="1" ref="N18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80" s="15">
        <f t="shared" ca="1" si="21"/>
        <v>25813.112107623318</v>
      </c>
      <c r="P180" s="27" cm="1">
        <f t="array" aca="1" ref="P18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80" s="15">
        <f t="shared" ca="1" si="22"/>
        <v>12102.780269058296</v>
      </c>
      <c r="R180" s="27" cm="1">
        <f t="array" aca="1" ref="R18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80" s="15">
        <f t="shared" ca="1" si="23"/>
        <v>734.98839820627791</v>
      </c>
      <c r="T180" s="27" cm="1">
        <f t="array" aca="1" ref="T18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80" s="15">
        <f t="shared" ca="1" si="25"/>
        <v>1685.8842</v>
      </c>
      <c r="V180" s="27" cm="1">
        <f t="array" aca="1" ref="V18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0" s="15">
        <f t="shared" ca="1" si="24"/>
        <v>1673.4708520179367</v>
      </c>
      <c r="X180" s="27" cm="1">
        <f t="array" aca="1" ref="X18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80" s="15" cm="1">
        <f t="array" aca="1" ref="Y18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80" s="15" cm="1">
        <f t="array" aca="1" ref="Z18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80" s="15" cm="1">
        <f t="array" aca="1" ref="AA18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80" s="15" cm="1">
        <f t="array" aca="1" ref="AB18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80" s="15" cm="1">
        <f t="array" aca="1" ref="AC18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80" s="15">
        <f t="shared" ca="1" si="26"/>
        <v>16.204499999999999</v>
      </c>
    </row>
    <row r="181" spans="1:30" x14ac:dyDescent="0.2">
      <c r="A181" s="15">
        <f>[1]Basic_information_step3_GasPred!A180</f>
        <v>1465</v>
      </c>
      <c r="B181" s="15">
        <f>[1]Basic_information_step3_GasPred!B180</f>
        <v>46</v>
      </c>
      <c r="C181" s="15" t="str">
        <f>[1]Basic_information_step3_GasPred!P180</f>
        <v>Flat</v>
      </c>
      <c r="D181" s="15">
        <f>[1]Basic_information_step3_GasPred!Q180</f>
        <v>1988</v>
      </c>
      <c r="E181" s="15" t="str">
        <f>[1]Basic_information_step3_GasPred!Z180</f>
        <v>glazing - single glazed</v>
      </c>
      <c r="F181" s="15" t="str">
        <f>[1]Basic_information_step3_GasPred!V180</f>
        <v>wood</v>
      </c>
      <c r="G181" s="15" t="str">
        <f>[1]Basic_information_step3_GasPred!U180</f>
        <v>timber</v>
      </c>
      <c r="I181" s="15">
        <f t="shared" ca="1" si="18"/>
        <v>142.02242152466368</v>
      </c>
      <c r="J181" s="27" cm="1">
        <f t="array" aca="1" ref="J18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81" s="15">
        <f t="shared" ca="1" si="19"/>
        <v>964.4900448430493</v>
      </c>
      <c r="L181" s="27" cm="1">
        <f t="array" aca="1" ref="L18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81" s="15">
        <f t="shared" ca="1" si="20"/>
        <v>5680.8968609865469</v>
      </c>
      <c r="N181" s="27" cm="1">
        <f t="array" aca="1" ref="N18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81" s="15">
        <f t="shared" ca="1" si="21"/>
        <v>24232.717488789236</v>
      </c>
      <c r="P181" s="27" cm="1">
        <f t="array" aca="1" ref="P18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81" s="15">
        <f t="shared" ca="1" si="22"/>
        <v>11361.793721973094</v>
      </c>
      <c r="R181" s="27" cm="1">
        <f t="array" aca="1" ref="R18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81" s="15">
        <f t="shared" ca="1" si="23"/>
        <v>689.98910852017934</v>
      </c>
      <c r="T181" s="27" cm="1">
        <f t="array" aca="1" ref="T18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81" s="15">
        <f t="shared" ca="1" si="25"/>
        <v>1584.6206999999999</v>
      </c>
      <c r="V181" s="27" cm="1">
        <f t="array" aca="1" ref="V18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1" s="15">
        <f t="shared" ca="1" si="24"/>
        <v>1571.0134529147979</v>
      </c>
      <c r="X181" s="27" cm="1">
        <f t="array" aca="1" ref="X18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81" s="15" cm="1">
        <f t="array" aca="1" ref="Y18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81" s="15" cm="1">
        <f t="array" aca="1" ref="Z18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181" s="15" cm="1">
        <f t="array" aca="1" ref="AA18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181" s="15" cm="1">
        <f t="array" aca="1" ref="AB18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181" s="15" cm="1">
        <f t="array" aca="1" ref="AC18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81" s="15">
        <f t="shared" ca="1" si="26"/>
        <v>0</v>
      </c>
    </row>
    <row r="182" spans="1:30" x14ac:dyDescent="0.2">
      <c r="A182" s="15">
        <f>[1]Basic_information_step3_GasPred!A181</f>
        <v>1468</v>
      </c>
      <c r="B182" s="15">
        <f>[1]Basic_information_step3_GasPred!B181</f>
        <v>47</v>
      </c>
      <c r="C182" s="15" t="str">
        <f>[1]Basic_information_step3_GasPred!P181</f>
        <v>Flat</v>
      </c>
      <c r="D182" s="15">
        <f>[1]Basic_information_step3_GasPred!Q181</f>
        <v>1988</v>
      </c>
      <c r="E182" s="15" t="str">
        <f>[1]Basic_information_step3_GasPred!Z181</f>
        <v>glazing - single glazed</v>
      </c>
      <c r="F182" s="15" t="str">
        <f>[1]Basic_information_step3_GasPred!V181</f>
        <v>upvc</v>
      </c>
      <c r="G182" s="15" t="str">
        <f>[1]Basic_information_step3_GasPred!U181</f>
        <v>timber</v>
      </c>
      <c r="I182" s="15">
        <f t="shared" ca="1" si="18"/>
        <v>145.10986547085201</v>
      </c>
      <c r="J182" s="27" cm="1">
        <f t="array" aca="1" ref="J18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82" s="15">
        <f t="shared" ca="1" si="19"/>
        <v>985.45721973094169</v>
      </c>
      <c r="L182" s="27" cm="1">
        <f t="array" aca="1" ref="L18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82" s="15">
        <f t="shared" ca="1" si="20"/>
        <v>5804.3946188340806</v>
      </c>
      <c r="N182" s="27" cm="1">
        <f t="array" aca="1" ref="N18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82" s="15">
        <f t="shared" ca="1" si="21"/>
        <v>24759.515695067264</v>
      </c>
      <c r="P182" s="27" cm="1">
        <f t="array" aca="1" ref="P18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82" s="15">
        <f t="shared" ca="1" si="22"/>
        <v>11608.789237668161</v>
      </c>
      <c r="R182" s="27" cm="1">
        <f t="array" aca="1" ref="R18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82" s="15">
        <f t="shared" ca="1" si="23"/>
        <v>704.98887174887886</v>
      </c>
      <c r="T182" s="27" cm="1">
        <f t="array" aca="1" ref="T18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82" s="15">
        <f t="shared" ca="1" si="25"/>
        <v>1617.6342</v>
      </c>
      <c r="V182" s="27" cm="1">
        <f t="array" aca="1" ref="V18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2" s="15">
        <f t="shared" ca="1" si="24"/>
        <v>1605.1659192825109</v>
      </c>
      <c r="X182" s="27" cm="1">
        <f t="array" aca="1" ref="X18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82" s="15" cm="1">
        <f t="array" aca="1" ref="Y18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82" s="15" cm="1">
        <f t="array" aca="1" ref="Z18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82" s="15" cm="1">
        <f t="array" aca="1" ref="AA18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82" s="15" cm="1">
        <f t="array" aca="1" ref="AB18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82" s="15" cm="1">
        <f t="array" aca="1" ref="AC18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82" s="15">
        <f t="shared" ca="1" si="26"/>
        <v>16.204499999999999</v>
      </c>
    </row>
    <row r="183" spans="1:30" x14ac:dyDescent="0.2">
      <c r="A183" s="15">
        <f>[1]Basic_information_step3_GasPred!A182</f>
        <v>1469</v>
      </c>
      <c r="B183" s="15">
        <f>[1]Basic_information_step3_GasPred!B182</f>
        <v>55</v>
      </c>
      <c r="C183" s="15" t="str">
        <f>[1]Basic_information_step3_GasPred!P182</f>
        <v>Flat</v>
      </c>
      <c r="D183" s="15">
        <f>[1]Basic_information_step3_GasPred!Q182</f>
        <v>1988</v>
      </c>
      <c r="E183" s="15" t="str">
        <f>[1]Basic_information_step3_GasPred!Z182</f>
        <v>glazing - single glazed</v>
      </c>
      <c r="F183" s="15" t="str">
        <f>[1]Basic_information_step3_GasPred!V182</f>
        <v>upvc</v>
      </c>
      <c r="G183" s="15" t="str">
        <f>[1]Basic_information_step3_GasPred!U182</f>
        <v>timber</v>
      </c>
      <c r="I183" s="15">
        <f t="shared" ca="1" si="18"/>
        <v>169.80941704035874</v>
      </c>
      <c r="J183" s="27" cm="1">
        <f t="array" aca="1" ref="J18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83" s="15">
        <f t="shared" ca="1" si="19"/>
        <v>1153.1946188340808</v>
      </c>
      <c r="L183" s="27" cm="1">
        <f t="array" aca="1" ref="L18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83" s="15">
        <f t="shared" ca="1" si="20"/>
        <v>6792.3766816143498</v>
      </c>
      <c r="N183" s="27" cm="1">
        <f t="array" aca="1" ref="N18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83" s="15">
        <f t="shared" ca="1" si="21"/>
        <v>28973.901345291481</v>
      </c>
      <c r="P183" s="27" cm="1">
        <f t="array" aca="1" ref="P18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83" s="15">
        <f t="shared" ca="1" si="22"/>
        <v>13584.7533632287</v>
      </c>
      <c r="R183" s="27" cm="1">
        <f t="array" aca="1" ref="R18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83" s="15">
        <f t="shared" ca="1" si="23"/>
        <v>824.98697757847526</v>
      </c>
      <c r="T183" s="27" cm="1">
        <f t="array" aca="1" ref="T18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83" s="15">
        <f t="shared" ca="1" si="25"/>
        <v>1890.6342</v>
      </c>
      <c r="V183" s="27" cm="1">
        <f t="array" aca="1" ref="V18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3" s="15">
        <f t="shared" ca="1" si="24"/>
        <v>1878.3856502242147</v>
      </c>
      <c r="X183" s="27" cm="1">
        <f t="array" aca="1" ref="X18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83" s="15" cm="1">
        <f t="array" aca="1" ref="Y18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83" s="15" cm="1">
        <f t="array" aca="1" ref="Z18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83" s="15" cm="1">
        <f t="array" aca="1" ref="AA18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83" s="15" cm="1">
        <f t="array" aca="1" ref="AB18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183" s="15" cm="1">
        <f t="array" aca="1" ref="AC18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83" s="15">
        <f t="shared" ca="1" si="26"/>
        <v>16.204499999999999</v>
      </c>
    </row>
    <row r="184" spans="1:30" x14ac:dyDescent="0.2">
      <c r="A184" s="15">
        <f>[1]Basic_information_step3_GasPred!A183</f>
        <v>1470</v>
      </c>
      <c r="B184" s="15">
        <f>[1]Basic_information_step3_GasPred!B183</f>
        <v>44</v>
      </c>
      <c r="C184" s="15" t="str">
        <f>[1]Basic_information_step3_GasPred!P183</f>
        <v>Flat</v>
      </c>
      <c r="D184" s="15">
        <f>[1]Basic_information_step3_GasPred!Q183</f>
        <v>1988</v>
      </c>
      <c r="E184" s="15" t="str">
        <f>[1]Basic_information_step3_GasPred!Z183</f>
        <v>glazing - single glazed</v>
      </c>
      <c r="F184" s="15" t="str">
        <f>[1]Basic_information_step3_GasPred!V183</f>
        <v>wood</v>
      </c>
      <c r="G184" s="15" t="str">
        <f>[1]Basic_information_step3_GasPred!U183</f>
        <v>timber</v>
      </c>
      <c r="I184" s="15">
        <f t="shared" ca="1" si="18"/>
        <v>135.847533632287</v>
      </c>
      <c r="J184" s="27" cm="1">
        <f t="array" aca="1" ref="J18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84" s="15">
        <f t="shared" ca="1" si="19"/>
        <v>922.55569506726454</v>
      </c>
      <c r="L184" s="27" cm="1">
        <f t="array" aca="1" ref="L18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84" s="15">
        <f t="shared" ca="1" si="20"/>
        <v>5433.9013452914796</v>
      </c>
      <c r="N184" s="27" cm="1">
        <f t="array" aca="1" ref="N18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84" s="15">
        <f t="shared" ca="1" si="21"/>
        <v>23179.121076233183</v>
      </c>
      <c r="P184" s="27" cm="1">
        <f t="array" aca="1" ref="P18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84" s="15">
        <f t="shared" ca="1" si="22"/>
        <v>10867.802690582959</v>
      </c>
      <c r="R184" s="27" cm="1">
        <f t="array" aca="1" ref="R18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84" s="15">
        <f t="shared" ca="1" si="23"/>
        <v>659.98958206278019</v>
      </c>
      <c r="T184" s="27" cm="1">
        <f t="array" aca="1" ref="T18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84" s="15">
        <f t="shared" ca="1" si="25"/>
        <v>1516.3706999999999</v>
      </c>
      <c r="V184" s="27" cm="1">
        <f t="array" aca="1" ref="V18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4" s="15">
        <f t="shared" ca="1" si="24"/>
        <v>1502.7085201793718</v>
      </c>
      <c r="X184" s="27" cm="1">
        <f t="array" aca="1" ref="X18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84" s="15" cm="1">
        <f t="array" aca="1" ref="Y18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84" s="15" cm="1">
        <f t="array" aca="1" ref="Z18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184" s="15" cm="1">
        <f t="array" aca="1" ref="AA18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184" s="15" cm="1">
        <f t="array" aca="1" ref="AB18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184" s="15" cm="1">
        <f t="array" aca="1" ref="AC18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84" s="15">
        <f t="shared" ca="1" si="26"/>
        <v>0</v>
      </c>
    </row>
    <row r="185" spans="1:30" x14ac:dyDescent="0.2">
      <c r="A185" s="15">
        <f>[1]Basic_information_step3_GasPred!A184</f>
        <v>1471</v>
      </c>
      <c r="B185" s="15">
        <f>[1]Basic_information_step3_GasPred!B184</f>
        <v>47</v>
      </c>
      <c r="C185" s="15" t="str">
        <f>[1]Basic_information_step3_GasPred!P184</f>
        <v>Flat</v>
      </c>
      <c r="D185" s="15">
        <f>[1]Basic_information_step3_GasPred!Q184</f>
        <v>1988</v>
      </c>
      <c r="E185" s="15" t="str">
        <f>[1]Basic_information_step3_GasPred!Z184</f>
        <v>glazing - single glazed</v>
      </c>
      <c r="F185" s="15" t="str">
        <f>[1]Basic_information_step3_GasPred!V184</f>
        <v>wood</v>
      </c>
      <c r="G185" s="15" t="str">
        <f>[1]Basic_information_step3_GasPred!U184</f>
        <v>timber</v>
      </c>
      <c r="I185" s="15">
        <f t="shared" ca="1" si="18"/>
        <v>145.10986547085201</v>
      </c>
      <c r="J185" s="27" cm="1">
        <f t="array" aca="1" ref="J18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85" s="15">
        <f t="shared" ca="1" si="19"/>
        <v>985.45721973094169</v>
      </c>
      <c r="L185" s="27" cm="1">
        <f t="array" aca="1" ref="L18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85" s="15">
        <f t="shared" ca="1" si="20"/>
        <v>5804.3946188340806</v>
      </c>
      <c r="N185" s="27" cm="1">
        <f t="array" aca="1" ref="N18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85" s="15">
        <f t="shared" ca="1" si="21"/>
        <v>24759.515695067264</v>
      </c>
      <c r="P185" s="27" cm="1">
        <f t="array" aca="1" ref="P18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85" s="15">
        <f t="shared" ca="1" si="22"/>
        <v>11608.789237668161</v>
      </c>
      <c r="R185" s="27" cm="1">
        <f t="array" aca="1" ref="R18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85" s="15">
        <f t="shared" ca="1" si="23"/>
        <v>704.98887174887886</v>
      </c>
      <c r="T185" s="27" cm="1">
        <f t="array" aca="1" ref="T18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85" s="15">
        <f t="shared" ca="1" si="25"/>
        <v>1618.7456999999999</v>
      </c>
      <c r="V185" s="27" cm="1">
        <f t="array" aca="1" ref="V18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5" s="15">
        <f t="shared" ca="1" si="24"/>
        <v>1605.1659192825109</v>
      </c>
      <c r="X185" s="27" cm="1">
        <f t="array" aca="1" ref="X18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85" s="15" cm="1">
        <f t="array" aca="1" ref="Y18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85" s="15" cm="1">
        <f t="array" aca="1" ref="Z18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185" s="15" cm="1">
        <f t="array" aca="1" ref="AA18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185" s="15" cm="1">
        <f t="array" aca="1" ref="AB18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185" s="15" cm="1">
        <f t="array" aca="1" ref="AC18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85" s="15">
        <f t="shared" ca="1" si="26"/>
        <v>0</v>
      </c>
    </row>
    <row r="186" spans="1:30" x14ac:dyDescent="0.2">
      <c r="A186" s="15">
        <f>[1]Basic_information_step3_GasPred!A185</f>
        <v>1477</v>
      </c>
      <c r="B186" s="15">
        <f>[1]Basic_information_step3_GasPred!B185</f>
        <v>44</v>
      </c>
      <c r="C186" s="15" t="str">
        <f>[1]Basic_information_step3_GasPred!P185</f>
        <v>Flat</v>
      </c>
      <c r="D186" s="15">
        <f>[1]Basic_information_step3_GasPred!Q185</f>
        <v>1988</v>
      </c>
      <c r="E186" s="15" t="str">
        <f>[1]Basic_information_step3_GasPred!Z185</f>
        <v>glazing - single glazed</v>
      </c>
      <c r="F186" s="15" t="str">
        <f>[1]Basic_information_step3_GasPred!V185</f>
        <v>wood</v>
      </c>
      <c r="G186" s="15" t="str">
        <f>[1]Basic_information_step3_GasPred!U185</f>
        <v>timber</v>
      </c>
      <c r="I186" s="15">
        <f t="shared" ca="1" si="18"/>
        <v>135.847533632287</v>
      </c>
      <c r="J186" s="27" cm="1">
        <f t="array" aca="1" ref="J18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86" s="15">
        <f t="shared" ca="1" si="19"/>
        <v>922.55569506726454</v>
      </c>
      <c r="L186" s="27" cm="1">
        <f t="array" aca="1" ref="L18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86" s="15">
        <f t="shared" ca="1" si="20"/>
        <v>5433.9013452914796</v>
      </c>
      <c r="N186" s="27" cm="1">
        <f t="array" aca="1" ref="N18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86" s="15">
        <f t="shared" ca="1" si="21"/>
        <v>23179.121076233183</v>
      </c>
      <c r="P186" s="27" cm="1">
        <f t="array" aca="1" ref="P18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86" s="15">
        <f t="shared" ca="1" si="22"/>
        <v>10867.802690582959</v>
      </c>
      <c r="R186" s="27" cm="1">
        <f t="array" aca="1" ref="R18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86" s="15">
        <f t="shared" ca="1" si="23"/>
        <v>659.98958206278019</v>
      </c>
      <c r="T186" s="27" cm="1">
        <f t="array" aca="1" ref="T18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86" s="15">
        <f t="shared" ca="1" si="25"/>
        <v>1516.3706999999999</v>
      </c>
      <c r="V186" s="27" cm="1">
        <f t="array" aca="1" ref="V18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6" s="15">
        <f t="shared" ca="1" si="24"/>
        <v>1502.7085201793718</v>
      </c>
      <c r="X186" s="27" cm="1">
        <f t="array" aca="1" ref="X18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86" s="15" cm="1">
        <f t="array" aca="1" ref="Y18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86" s="15" cm="1">
        <f t="array" aca="1" ref="Z18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186" s="15" cm="1">
        <f t="array" aca="1" ref="AA18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186" s="15" cm="1">
        <f t="array" aca="1" ref="AB18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186" s="15" cm="1">
        <f t="array" aca="1" ref="AC18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186" s="15">
        <f t="shared" ca="1" si="26"/>
        <v>0</v>
      </c>
    </row>
    <row r="187" spans="1:30" x14ac:dyDescent="0.2">
      <c r="A187" s="15">
        <f>[1]Basic_information_step3_GasPred!A186</f>
        <v>1506</v>
      </c>
      <c r="B187" s="15">
        <f>[1]Basic_information_step3_GasPred!B186</f>
        <v>109</v>
      </c>
      <c r="C187" s="15" t="str">
        <f>[1]Basic_information_step3_GasPred!P186</f>
        <v>House</v>
      </c>
      <c r="D187" s="15">
        <f>[1]Basic_information_step3_GasPred!Q186</f>
        <v>1947</v>
      </c>
      <c r="E187" s="15" t="str">
        <f>[1]Basic_information_step3_GasPred!Z186</f>
        <v>glazing - single glazed</v>
      </c>
      <c r="F187" s="15" t="str">
        <f>[1]Basic_information_step3_GasPred!V186</f>
        <v>upvc</v>
      </c>
      <c r="G187" s="15" t="str">
        <f>[1]Basic_information_step3_GasPred!U186</f>
        <v>upvc</v>
      </c>
      <c r="I187" s="15">
        <f t="shared" ca="1" si="18"/>
        <v>285.8445540308748</v>
      </c>
      <c r="J187" s="27" cm="1">
        <f t="array" aca="1" ref="J18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2.6224271012006861</v>
      </c>
      <c r="K187" s="15">
        <f t="shared" ca="1" si="19"/>
        <v>1941.2021269296738</v>
      </c>
      <c r="L187" s="27" cm="1">
        <f t="array" aca="1" ref="L18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17.809193825042879</v>
      </c>
      <c r="M187" s="15">
        <f t="shared" ca="1" si="20"/>
        <v>13495.060034305316</v>
      </c>
      <c r="N187" s="27" cm="1">
        <f t="array" aca="1" ref="N18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123.80789022298455</v>
      </c>
      <c r="O187" s="15">
        <f t="shared" ca="1" si="21"/>
        <v>55799.025728988003</v>
      </c>
      <c r="P187" s="27" cm="1">
        <f t="array" aca="1" ref="P18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511.91766723842204</v>
      </c>
      <c r="Q187" s="15">
        <f t="shared" ca="1" si="22"/>
        <v>26990.120068610631</v>
      </c>
      <c r="R187" s="27" cm="1">
        <f t="array" aca="1" ref="R18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247.61578044596911</v>
      </c>
      <c r="S187" s="15">
        <f t="shared" ca="1" si="23"/>
        <v>1388.7217728987991</v>
      </c>
      <c r="T187" s="27" cm="1">
        <f t="array" aca="1" ref="T18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12.740566723842194</v>
      </c>
      <c r="U187" s="15">
        <f t="shared" ca="1" si="25"/>
        <v>3719.625</v>
      </c>
      <c r="V187" s="27" cm="1">
        <f t="array" aca="1" ref="V18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7" s="15">
        <f t="shared" ca="1" si="24"/>
        <v>3161.9348198970838</v>
      </c>
      <c r="X187" s="27" cm="1">
        <f t="array" aca="1" ref="X18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29.008576329331046</v>
      </c>
      <c r="Y187" s="15" cm="1">
        <f t="array" aca="1" ref="Y18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87" s="15" cm="1">
        <f t="array" aca="1" ref="Z18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87" s="15" cm="1">
        <f t="array" aca="1" ref="AA18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87" s="15" cm="1">
        <f t="array" aca="1" ref="AB18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87" s="15" cm="1">
        <f t="array" aca="1" ref="AC18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87" s="15">
        <f t="shared" ca="1" si="26"/>
        <v>79.751100000000008</v>
      </c>
    </row>
    <row r="188" spans="1:30" x14ac:dyDescent="0.2">
      <c r="A188" s="15">
        <f>[1]Basic_information_step3_GasPred!A187</f>
        <v>1509</v>
      </c>
      <c r="B188" s="15">
        <f>[1]Basic_information_step3_GasPred!B187</f>
        <v>60</v>
      </c>
      <c r="C188" s="15" t="str">
        <f>[1]Basic_information_step3_GasPred!P187</f>
        <v>Bungalow</v>
      </c>
      <c r="D188" s="15">
        <f>[1]Basic_information_step3_GasPred!Q187</f>
        <v>1947</v>
      </c>
      <c r="E188" s="15" t="str">
        <f>[1]Basic_information_step3_GasPred!Z187</f>
        <v>glazing - single glazed</v>
      </c>
      <c r="F188" s="15" t="str">
        <f>[1]Basic_information_step3_GasPred!V187</f>
        <v>upvc</v>
      </c>
      <c r="G188" s="15" t="str">
        <f>[1]Basic_information_step3_GasPred!U187</f>
        <v>upvc</v>
      </c>
      <c r="I188" s="15">
        <f t="shared" ca="1" si="18"/>
        <v>288.46451612903223</v>
      </c>
      <c r="J188" s="27" cm="1">
        <f t="array" aca="1" ref="J18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4.8077419354838709</v>
      </c>
      <c r="K188" s="15">
        <f t="shared" ca="1" si="19"/>
        <v>1958.994580645161</v>
      </c>
      <c r="L188" s="27" cm="1">
        <f t="array" aca="1" ref="L18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32.649909677419352</v>
      </c>
      <c r="M188" s="15">
        <f t="shared" ca="1" si="20"/>
        <v>9045.677419354839</v>
      </c>
      <c r="N188" s="27" cm="1">
        <f t="array" aca="1" ref="N18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150.76129032258066</v>
      </c>
      <c r="O188" s="15">
        <f t="shared" ca="1" si="21"/>
        <v>34910.864516129026</v>
      </c>
      <c r="P188" s="27" cm="1">
        <f t="array" aca="1" ref="P18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581.84774193548378</v>
      </c>
      <c r="Q188" s="15">
        <f t="shared" ca="1" si="22"/>
        <v>18091.354838709678</v>
      </c>
      <c r="R188" s="27" cm="1">
        <f t="array" aca="1" ref="R18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301.52258064516133</v>
      </c>
      <c r="S188" s="15">
        <f t="shared" ca="1" si="23"/>
        <v>1401.4503638709673</v>
      </c>
      <c r="T188" s="27" cm="1">
        <f t="array" aca="1" ref="T18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23.357506064516123</v>
      </c>
      <c r="U188" s="15">
        <f t="shared" ca="1" si="25"/>
        <v>2047.4999999999995</v>
      </c>
      <c r="V188" s="27" cm="1">
        <f t="array" aca="1" ref="V18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188" s="15">
        <f t="shared" ca="1" si="24"/>
        <v>3190.9161290322581</v>
      </c>
      <c r="X188" s="27" cm="1">
        <f t="array" aca="1" ref="X18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53.181935483870966</v>
      </c>
      <c r="Y188" s="15" cm="1">
        <f t="array" aca="1" ref="Y18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88" s="15" cm="1">
        <f t="array" aca="1" ref="Z18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88" s="15" cm="1">
        <f t="array" aca="1" ref="AA18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88" s="15" cm="1">
        <f t="array" aca="1" ref="AB18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88" s="15" cm="1">
        <f t="array" aca="1" ref="AC18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88" s="15">
        <f t="shared" ca="1" si="26"/>
        <v>79.751100000000008</v>
      </c>
    </row>
    <row r="189" spans="1:30" x14ac:dyDescent="0.2">
      <c r="A189" s="15">
        <f>[1]Basic_information_step3_GasPred!A188</f>
        <v>1526</v>
      </c>
      <c r="B189" s="15">
        <f>[1]Basic_information_step3_GasPred!B188</f>
        <v>60</v>
      </c>
      <c r="C189" s="15" t="str">
        <f>[1]Basic_information_step3_GasPred!P188</f>
        <v>House</v>
      </c>
      <c r="D189" s="15">
        <f>[1]Basic_information_step3_GasPred!Q188</f>
        <v>1985</v>
      </c>
      <c r="E189" s="15" t="str">
        <f>[1]Basic_information_step3_GasPred!Z188</f>
        <v>glazing - single glazed</v>
      </c>
      <c r="F189" s="15" t="str">
        <f>[1]Basic_information_step3_GasPred!V188</f>
        <v>upvc</v>
      </c>
      <c r="G189" s="15" t="str">
        <f>[1]Basic_information_step3_GasPred!U188</f>
        <v>upvc</v>
      </c>
      <c r="I189" s="15">
        <f t="shared" ca="1" si="18"/>
        <v>144.3222972972973</v>
      </c>
      <c r="J189" s="27" cm="1">
        <f t="array" aca="1" ref="J18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89" s="15">
        <f t="shared" ca="1" si="19"/>
        <v>980.10875675675675</v>
      </c>
      <c r="L189" s="27" cm="1">
        <f t="array" aca="1" ref="L18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89" s="15">
        <f t="shared" ca="1" si="20"/>
        <v>6703.7027027027025</v>
      </c>
      <c r="N189" s="27" cm="1">
        <f t="array" aca="1" ref="N18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89" s="15">
        <f t="shared" ca="1" si="21"/>
        <v>30298.313513513513</v>
      </c>
      <c r="P189" s="27" cm="1">
        <f t="array" aca="1" ref="P18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89" s="15">
        <f t="shared" ca="1" si="22"/>
        <v>13407.405405405405</v>
      </c>
      <c r="R189" s="27" cm="1">
        <f t="array" aca="1" ref="R18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89" s="15">
        <f t="shared" ca="1" si="23"/>
        <v>701.16262054054062</v>
      </c>
      <c r="T189" s="27" cm="1">
        <f t="array" aca="1" ref="T18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89" s="15">
        <f t="shared" ca="1" si="25"/>
        <v>2047.5</v>
      </c>
      <c r="V189" s="27" cm="1">
        <f t="array" aca="1" ref="V18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89" s="15">
        <f t="shared" ca="1" si="24"/>
        <v>1596.454054054054</v>
      </c>
      <c r="X189" s="27" cm="1">
        <f t="array" aca="1" ref="X18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89" s="15" cm="1">
        <f t="array" aca="1" ref="Y18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89" s="15" cm="1">
        <f t="array" aca="1" ref="Z18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89" s="15" cm="1">
        <f t="array" aca="1" ref="AA18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89" s="15" cm="1">
        <f t="array" aca="1" ref="AB18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89" s="15" cm="1">
        <f t="array" aca="1" ref="AC18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89" s="15">
        <f t="shared" ca="1" si="26"/>
        <v>79.751100000000008</v>
      </c>
    </row>
    <row r="190" spans="1:30" x14ac:dyDescent="0.2">
      <c r="A190" s="15">
        <f>[1]Basic_information_step3_GasPred!A189</f>
        <v>1537</v>
      </c>
      <c r="B190" s="15">
        <f>[1]Basic_information_step3_GasPred!B189</f>
        <v>65</v>
      </c>
      <c r="C190" s="15" t="str">
        <f>[1]Basic_information_step3_GasPred!P189</f>
        <v>Flat</v>
      </c>
      <c r="D190" s="15">
        <f>[1]Basic_information_step3_GasPred!Q189</f>
        <v>1983</v>
      </c>
      <c r="E190" s="15" t="str">
        <f>[1]Basic_information_step3_GasPred!Z189</f>
        <v>glazing - single glazed</v>
      </c>
      <c r="F190" s="15" t="str">
        <f>[1]Basic_information_step3_GasPred!V189</f>
        <v>upvc</v>
      </c>
      <c r="G190" s="15" t="str">
        <f>[1]Basic_information_step3_GasPred!U189</f>
        <v>upvc</v>
      </c>
      <c r="I190" s="15">
        <f t="shared" ca="1" si="18"/>
        <v>200.68385650224215</v>
      </c>
      <c r="J190" s="27" cm="1">
        <f t="array" aca="1" ref="J19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190" s="15">
        <f t="shared" ca="1" si="19"/>
        <v>1362.8663677130044</v>
      </c>
      <c r="L190" s="27" cm="1">
        <f t="array" aca="1" ref="L19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190" s="15">
        <f t="shared" ca="1" si="20"/>
        <v>8027.3542600896862</v>
      </c>
      <c r="N190" s="27" cm="1">
        <f t="array" aca="1" ref="N19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190" s="15">
        <f t="shared" ca="1" si="21"/>
        <v>34241.88340807175</v>
      </c>
      <c r="P190" s="27" cm="1">
        <f t="array" aca="1" ref="P19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190" s="15">
        <f t="shared" ca="1" si="22"/>
        <v>16054.708520179372</v>
      </c>
      <c r="R190" s="27" cm="1">
        <f t="array" aca="1" ref="R19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190" s="15">
        <f t="shared" ca="1" si="23"/>
        <v>974.9846098654707</v>
      </c>
      <c r="T190" s="27" cm="1">
        <f t="array" aca="1" ref="T19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190" s="15">
        <f t="shared" ca="1" si="25"/>
        <v>2218.125</v>
      </c>
      <c r="V190" s="27" cm="1">
        <f t="array" aca="1" ref="V19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0" s="15">
        <f t="shared" ca="1" si="24"/>
        <v>2219.9103139013446</v>
      </c>
      <c r="X190" s="27" cm="1">
        <f t="array" aca="1" ref="X19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190" s="15" cm="1">
        <f t="array" aca="1" ref="Y19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190" s="15" cm="1">
        <f t="array" aca="1" ref="Z19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190" s="15" cm="1">
        <f t="array" aca="1" ref="AA19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0" s="15" cm="1">
        <f t="array" aca="1" ref="AB19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190" s="15" cm="1">
        <f t="array" aca="1" ref="AC19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90" s="15">
        <f t="shared" ca="1" si="26"/>
        <v>40.283099999999997</v>
      </c>
    </row>
    <row r="191" spans="1:30" x14ac:dyDescent="0.2">
      <c r="A191" s="15">
        <f>[1]Basic_information_step3_GasPred!A190</f>
        <v>1541</v>
      </c>
      <c r="B191" s="15">
        <f>[1]Basic_information_step3_GasPred!B190</f>
        <v>102</v>
      </c>
      <c r="C191" s="15" t="str">
        <f>[1]Basic_information_step3_GasPred!P190</f>
        <v>House</v>
      </c>
      <c r="D191" s="15">
        <f>[1]Basic_information_step3_GasPred!Q190</f>
        <v>1985</v>
      </c>
      <c r="E191" s="15" t="str">
        <f>[1]Basic_information_step3_GasPred!Z190</f>
        <v>glazing - single glazed</v>
      </c>
      <c r="F191" s="15" t="str">
        <f>[1]Basic_information_step3_GasPred!V190</f>
        <v>upvc</v>
      </c>
      <c r="G191" s="15" t="str">
        <f>[1]Basic_information_step3_GasPred!U190</f>
        <v>upvc</v>
      </c>
      <c r="I191" s="15">
        <f t="shared" ca="1" si="18"/>
        <v>245.34790540540538</v>
      </c>
      <c r="J191" s="27" cm="1">
        <f t="array" aca="1" ref="J19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1" s="15">
        <f t="shared" ca="1" si="19"/>
        <v>1666.1848864864864</v>
      </c>
      <c r="L191" s="27" cm="1">
        <f t="array" aca="1" ref="L19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1" s="15">
        <f t="shared" ca="1" si="20"/>
        <v>11396.294594594594</v>
      </c>
      <c r="N191" s="27" cm="1">
        <f t="array" aca="1" ref="N19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1" s="15">
        <f t="shared" ca="1" si="21"/>
        <v>51507.13297297297</v>
      </c>
      <c r="P191" s="27" cm="1">
        <f t="array" aca="1" ref="P19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1" s="15">
        <f t="shared" ca="1" si="22"/>
        <v>22792.589189189188</v>
      </c>
      <c r="R191" s="27" cm="1">
        <f t="array" aca="1" ref="R19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1" s="15">
        <f t="shared" ca="1" si="23"/>
        <v>1191.976454918919</v>
      </c>
      <c r="T191" s="27" cm="1">
        <f t="array" aca="1" ref="T19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1" s="15">
        <f t="shared" ca="1" si="25"/>
        <v>3480.75</v>
      </c>
      <c r="V191" s="27" cm="1">
        <f t="array" aca="1" ref="V19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1" s="15">
        <f t="shared" ca="1" si="24"/>
        <v>2713.971891891892</v>
      </c>
      <c r="X191" s="27" cm="1">
        <f t="array" aca="1" ref="X19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1" s="15" cm="1">
        <f t="array" aca="1" ref="Y19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1" s="15" cm="1">
        <f t="array" aca="1" ref="Z19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1" s="15" cm="1">
        <f t="array" aca="1" ref="AA19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1" s="15" cm="1">
        <f t="array" aca="1" ref="AB19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91" s="15" cm="1">
        <f t="array" aca="1" ref="AC19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91" s="15">
        <f t="shared" ca="1" si="26"/>
        <v>79.751100000000008</v>
      </c>
    </row>
    <row r="192" spans="1:30" x14ac:dyDescent="0.2">
      <c r="A192" s="15">
        <f>[1]Basic_information_step3_GasPred!A191</f>
        <v>1550</v>
      </c>
      <c r="B192" s="15">
        <f>[1]Basic_information_step3_GasPred!B191</f>
        <v>57</v>
      </c>
      <c r="C192" s="15" t="str">
        <f>[1]Basic_information_step3_GasPred!P191</f>
        <v>House</v>
      </c>
      <c r="D192" s="15">
        <f>[1]Basic_information_step3_GasPred!Q191</f>
        <v>1985</v>
      </c>
      <c r="E192" s="15" t="str">
        <f>[1]Basic_information_step3_GasPred!Z191</f>
        <v>glazing - single glazed</v>
      </c>
      <c r="F192" s="15" t="str">
        <f>[1]Basic_information_step3_GasPred!V191</f>
        <v>upvc</v>
      </c>
      <c r="G192" s="15" t="str">
        <f>[1]Basic_information_step3_GasPred!U191</f>
        <v>upvc</v>
      </c>
      <c r="I192" s="15">
        <f t="shared" ca="1" si="18"/>
        <v>137.10618243243243</v>
      </c>
      <c r="J192" s="27" cm="1">
        <f t="array" aca="1" ref="J19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2" s="15">
        <f t="shared" ca="1" si="19"/>
        <v>931.10331891891894</v>
      </c>
      <c r="L192" s="27" cm="1">
        <f t="array" aca="1" ref="L19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2" s="15">
        <f t="shared" ca="1" si="20"/>
        <v>6368.5175675675673</v>
      </c>
      <c r="N192" s="27" cm="1">
        <f t="array" aca="1" ref="N19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2" s="15">
        <f t="shared" ca="1" si="21"/>
        <v>28783.397837837834</v>
      </c>
      <c r="P192" s="27" cm="1">
        <f t="array" aca="1" ref="P19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2" s="15">
        <f t="shared" ca="1" si="22"/>
        <v>12737.035135135135</v>
      </c>
      <c r="R192" s="27" cm="1">
        <f t="array" aca="1" ref="R19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2" s="15">
        <f t="shared" ca="1" si="23"/>
        <v>666.10448951351361</v>
      </c>
      <c r="T192" s="27" cm="1">
        <f t="array" aca="1" ref="T19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2" s="15">
        <f t="shared" ca="1" si="25"/>
        <v>1945.125</v>
      </c>
      <c r="V192" s="27" cm="1">
        <f t="array" aca="1" ref="V19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2" s="15">
        <f t="shared" ca="1" si="24"/>
        <v>1516.6313513513514</v>
      </c>
      <c r="X192" s="27" cm="1">
        <f t="array" aca="1" ref="X19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2" s="15" cm="1">
        <f t="array" aca="1" ref="Y19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2" s="15" cm="1">
        <f t="array" aca="1" ref="Z19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2" s="15" cm="1">
        <f t="array" aca="1" ref="AA19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2" s="15" cm="1">
        <f t="array" aca="1" ref="AB19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192" s="15" cm="1">
        <f t="array" aca="1" ref="AC19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192" s="15">
        <f t="shared" ca="1" si="26"/>
        <v>79.751100000000008</v>
      </c>
    </row>
    <row r="193" spans="1:30" x14ac:dyDescent="0.2">
      <c r="A193" s="15">
        <f>[1]Basic_information_step3_GasPred!A192</f>
        <v>1562</v>
      </c>
      <c r="B193" s="15">
        <f>[1]Basic_information_step3_GasPred!B192</f>
        <v>105</v>
      </c>
      <c r="C193" s="15" t="str">
        <f>[1]Basic_information_step3_GasPred!P192</f>
        <v>House</v>
      </c>
      <c r="D193" s="15">
        <f>[1]Basic_information_step3_GasPred!Q192</f>
        <v>1967</v>
      </c>
      <c r="E193" s="15" t="str">
        <f>[1]Basic_information_step3_GasPred!Z192</f>
        <v>glazing - single glazed</v>
      </c>
      <c r="F193" s="15" t="str">
        <f>[1]Basic_information_step3_GasPred!V192</f>
        <v>upvc</v>
      </c>
      <c r="G193" s="15" t="str">
        <f>[1]Basic_information_step3_GasPred!U192</f>
        <v>timber</v>
      </c>
      <c r="I193" s="15">
        <f t="shared" ca="1" si="18"/>
        <v>252.56402027027025</v>
      </c>
      <c r="J193" s="27" cm="1">
        <f t="array" aca="1" ref="J19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3" s="15">
        <f t="shared" ca="1" si="19"/>
        <v>1715.1903243243244</v>
      </c>
      <c r="L193" s="27" cm="1">
        <f t="array" aca="1" ref="L19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3" s="15">
        <f t="shared" ca="1" si="20"/>
        <v>11731.47972972973</v>
      </c>
      <c r="N193" s="27" cm="1">
        <f t="array" aca="1" ref="N19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3" s="15">
        <f t="shared" ca="1" si="21"/>
        <v>53022.048648648648</v>
      </c>
      <c r="P193" s="27" cm="1">
        <f t="array" aca="1" ref="P19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3" s="15">
        <f t="shared" ca="1" si="22"/>
        <v>23462.95945945946</v>
      </c>
      <c r="R193" s="27" cm="1">
        <f t="array" aca="1" ref="R19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3" s="15">
        <f t="shared" ca="1" si="23"/>
        <v>1227.034585945946</v>
      </c>
      <c r="T193" s="27" cm="1">
        <f t="array" aca="1" ref="T19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3" s="15">
        <f t="shared" ca="1" si="25"/>
        <v>3610.6433999999999</v>
      </c>
      <c r="V193" s="27" cm="1">
        <f t="array" aca="1" ref="V19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3" s="15">
        <f t="shared" ca="1" si="24"/>
        <v>2793.7945945945944</v>
      </c>
      <c r="X193" s="27" cm="1">
        <f t="array" aca="1" ref="X19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3" s="15" cm="1">
        <f t="array" aca="1" ref="Y19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3" s="15" cm="1">
        <f t="array" aca="1" ref="Z19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3" s="15" cm="1">
        <f t="array" aca="1" ref="AA19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3" s="15" cm="1">
        <f t="array" aca="1" ref="AB19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3" s="15" cm="1">
        <f t="array" aca="1" ref="AC19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3" s="15">
        <f t="shared" ca="1" si="26"/>
        <v>31.593899999999998</v>
      </c>
    </row>
    <row r="194" spans="1:30" x14ac:dyDescent="0.2">
      <c r="A194" s="15">
        <f>[1]Basic_information_step3_GasPred!A193</f>
        <v>1566</v>
      </c>
      <c r="B194" s="15">
        <f>[1]Basic_information_step3_GasPred!B193</f>
        <v>105</v>
      </c>
      <c r="C194" s="15" t="str">
        <f>[1]Basic_information_step3_GasPred!P193</f>
        <v>House</v>
      </c>
      <c r="D194" s="15">
        <f>[1]Basic_information_step3_GasPred!Q193</f>
        <v>1967</v>
      </c>
      <c r="E194" s="15" t="str">
        <f>[1]Basic_information_step3_GasPred!Z193</f>
        <v>glazing - single glazed</v>
      </c>
      <c r="F194" s="15" t="str">
        <f>[1]Basic_information_step3_GasPred!V193</f>
        <v>upvc</v>
      </c>
      <c r="G194" s="15" t="str">
        <f>[1]Basic_information_step3_GasPred!U193</f>
        <v>timber</v>
      </c>
      <c r="I194" s="15">
        <f t="shared" ca="1" si="18"/>
        <v>252.56402027027025</v>
      </c>
      <c r="J194" s="27" cm="1">
        <f t="array" aca="1" ref="J19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4" s="15">
        <f t="shared" ca="1" si="19"/>
        <v>1715.1903243243244</v>
      </c>
      <c r="L194" s="27" cm="1">
        <f t="array" aca="1" ref="L19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4" s="15">
        <f t="shared" ca="1" si="20"/>
        <v>11731.47972972973</v>
      </c>
      <c r="N194" s="27" cm="1">
        <f t="array" aca="1" ref="N19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4" s="15">
        <f t="shared" ca="1" si="21"/>
        <v>53022.048648648648</v>
      </c>
      <c r="P194" s="27" cm="1">
        <f t="array" aca="1" ref="P19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4" s="15">
        <f t="shared" ca="1" si="22"/>
        <v>23462.95945945946</v>
      </c>
      <c r="R194" s="27" cm="1">
        <f t="array" aca="1" ref="R19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4" s="15">
        <f t="shared" ca="1" si="23"/>
        <v>1227.034585945946</v>
      </c>
      <c r="T194" s="27" cm="1">
        <f t="array" aca="1" ref="T19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4" s="15">
        <f t="shared" ca="1" si="25"/>
        <v>3610.6433999999999</v>
      </c>
      <c r="V194" s="27" cm="1">
        <f t="array" aca="1" ref="V19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4" s="15">
        <f t="shared" ca="1" si="24"/>
        <v>2793.7945945945944</v>
      </c>
      <c r="X194" s="27" cm="1">
        <f t="array" aca="1" ref="X19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4" s="15" cm="1">
        <f t="array" aca="1" ref="Y19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4" s="15" cm="1">
        <f t="array" aca="1" ref="Z19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4" s="15" cm="1">
        <f t="array" aca="1" ref="AA19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4" s="15" cm="1">
        <f t="array" aca="1" ref="AB19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4" s="15" cm="1">
        <f t="array" aca="1" ref="AC19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4" s="15">
        <f t="shared" ca="1" si="26"/>
        <v>31.593899999999998</v>
      </c>
    </row>
    <row r="195" spans="1:30" x14ac:dyDescent="0.2">
      <c r="A195" s="15">
        <f>[1]Basic_information_step3_GasPred!A194</f>
        <v>1574</v>
      </c>
      <c r="B195" s="15">
        <f>[1]Basic_information_step3_GasPred!B194</f>
        <v>105</v>
      </c>
      <c r="C195" s="15" t="str">
        <f>[1]Basic_information_step3_GasPred!P194</f>
        <v>House</v>
      </c>
      <c r="D195" s="15">
        <f>[1]Basic_information_step3_GasPred!Q194</f>
        <v>1967</v>
      </c>
      <c r="E195" s="15" t="str">
        <f>[1]Basic_information_step3_GasPred!Z194</f>
        <v>glazing - single glazed</v>
      </c>
      <c r="F195" s="15" t="str">
        <f>[1]Basic_information_step3_GasPred!V194</f>
        <v>upvc</v>
      </c>
      <c r="G195" s="15" t="str">
        <f>[1]Basic_information_step3_GasPred!U194</f>
        <v>timber</v>
      </c>
      <c r="I195" s="15">
        <f t="shared" ref="I195:I234" ca="1" si="27">J195*B195</f>
        <v>252.56402027027025</v>
      </c>
      <c r="J195" s="27" cm="1">
        <f t="array" aca="1" ref="J19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5" s="15">
        <f t="shared" ref="K195:K234" ca="1" si="28">L195*B195</f>
        <v>1715.1903243243244</v>
      </c>
      <c r="L195" s="27" cm="1">
        <f t="array" aca="1" ref="L19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5" s="15">
        <f t="shared" ref="M195:M234" ca="1" si="29">N195*B195</f>
        <v>11731.47972972973</v>
      </c>
      <c r="N195" s="27" cm="1">
        <f t="array" aca="1" ref="N19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5" s="15">
        <f t="shared" ref="O195:O234" ca="1" si="30">P195*B195</f>
        <v>53022.048648648648</v>
      </c>
      <c r="P195" s="27" cm="1">
        <f t="array" aca="1" ref="P19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5" s="15">
        <f t="shared" ref="Q195:Q234" ca="1" si="31">R195*B195</f>
        <v>23462.95945945946</v>
      </c>
      <c r="R195" s="27" cm="1">
        <f t="array" aca="1" ref="R19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5" s="15">
        <f t="shared" ref="S195:S234" ca="1" si="32">T195*B195</f>
        <v>1227.034585945946</v>
      </c>
      <c r="T195" s="27" cm="1">
        <f t="array" aca="1" ref="T19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5" s="15">
        <f t="shared" ca="1" si="25"/>
        <v>3610.6433999999999</v>
      </c>
      <c r="V195" s="27" cm="1">
        <f t="array" aca="1" ref="V19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5" s="15">
        <f t="shared" ref="W195:W234" ca="1" si="33">X195*B195</f>
        <v>2793.7945945945944</v>
      </c>
      <c r="X195" s="27" cm="1">
        <f t="array" aca="1" ref="X19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5" s="15" cm="1">
        <f t="array" aca="1" ref="Y19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5" s="15" cm="1">
        <f t="array" aca="1" ref="Z19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5" s="15" cm="1">
        <f t="array" aca="1" ref="AA19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5" s="15" cm="1">
        <f t="array" aca="1" ref="AB19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5" s="15" cm="1">
        <f t="array" aca="1" ref="AC19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5" s="15">
        <f t="shared" ca="1" si="26"/>
        <v>31.593899999999998</v>
      </c>
    </row>
    <row r="196" spans="1:30" x14ac:dyDescent="0.2">
      <c r="A196" s="15">
        <f>[1]Basic_information_step3_GasPred!A195</f>
        <v>1575</v>
      </c>
      <c r="B196" s="15">
        <f>[1]Basic_information_step3_GasPred!B195</f>
        <v>105</v>
      </c>
      <c r="C196" s="15" t="str">
        <f>[1]Basic_information_step3_GasPred!P195</f>
        <v>House</v>
      </c>
      <c r="D196" s="15">
        <f>[1]Basic_information_step3_GasPred!Q195</f>
        <v>1967</v>
      </c>
      <c r="E196" s="15" t="str">
        <f>[1]Basic_information_step3_GasPred!Z195</f>
        <v>glazing - single glazed</v>
      </c>
      <c r="F196" s="15" t="str">
        <f>[1]Basic_information_step3_GasPred!V195</f>
        <v>upvc</v>
      </c>
      <c r="G196" s="15" t="str">
        <f>[1]Basic_information_step3_GasPred!U195</f>
        <v>timber</v>
      </c>
      <c r="I196" s="15">
        <f t="shared" ca="1" si="27"/>
        <v>252.56402027027025</v>
      </c>
      <c r="J196" s="27" cm="1">
        <f t="array" aca="1" ref="J19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6" s="15">
        <f t="shared" ca="1" si="28"/>
        <v>1715.1903243243244</v>
      </c>
      <c r="L196" s="27" cm="1">
        <f t="array" aca="1" ref="L19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6" s="15">
        <f t="shared" ca="1" si="29"/>
        <v>11731.47972972973</v>
      </c>
      <c r="N196" s="27" cm="1">
        <f t="array" aca="1" ref="N19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6" s="15">
        <f t="shared" ca="1" si="30"/>
        <v>53022.048648648648</v>
      </c>
      <c r="P196" s="27" cm="1">
        <f t="array" aca="1" ref="P19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6" s="15">
        <f t="shared" ca="1" si="31"/>
        <v>23462.95945945946</v>
      </c>
      <c r="R196" s="27" cm="1">
        <f t="array" aca="1" ref="R19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6" s="15">
        <f t="shared" ca="1" si="32"/>
        <v>1227.034585945946</v>
      </c>
      <c r="T196" s="27" cm="1">
        <f t="array" aca="1" ref="T19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6" s="15">
        <f t="shared" ref="U196:U234" ca="1" si="34">V196*B196+AA196+AC196</f>
        <v>3610.6433999999999</v>
      </c>
      <c r="V196" s="27" cm="1">
        <f t="array" aca="1" ref="V19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6" s="15">
        <f t="shared" ca="1" si="33"/>
        <v>2793.7945945945944</v>
      </c>
      <c r="X196" s="27" cm="1">
        <f t="array" aca="1" ref="X19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6" s="15" cm="1">
        <f t="array" aca="1" ref="Y19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6" s="15" cm="1">
        <f t="array" aca="1" ref="Z19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6" s="15" cm="1">
        <f t="array" aca="1" ref="AA19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6" s="15" cm="1">
        <f t="array" aca="1" ref="AB19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6" s="15" cm="1">
        <f t="array" aca="1" ref="AC19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6" s="15">
        <f t="shared" ref="AD196:AD234" ca="1" si="35">Z196+AB196</f>
        <v>31.593899999999998</v>
      </c>
    </row>
    <row r="197" spans="1:30" x14ac:dyDescent="0.2">
      <c r="A197" s="15">
        <f>[1]Basic_information_step3_GasPred!A196</f>
        <v>1579</v>
      </c>
      <c r="B197" s="15">
        <f>[1]Basic_information_step3_GasPred!B196</f>
        <v>105</v>
      </c>
      <c r="C197" s="15" t="str">
        <f>[1]Basic_information_step3_GasPred!P196</f>
        <v>House</v>
      </c>
      <c r="D197" s="15">
        <f>[1]Basic_information_step3_GasPred!Q196</f>
        <v>1967</v>
      </c>
      <c r="E197" s="15" t="str">
        <f>[1]Basic_information_step3_GasPred!Z196</f>
        <v>glazing - single glazed</v>
      </c>
      <c r="F197" s="15" t="str">
        <f>[1]Basic_information_step3_GasPred!V196</f>
        <v>upvc</v>
      </c>
      <c r="G197" s="15" t="str">
        <f>[1]Basic_information_step3_GasPred!U196</f>
        <v>timber</v>
      </c>
      <c r="I197" s="15">
        <f t="shared" ca="1" si="27"/>
        <v>252.56402027027025</v>
      </c>
      <c r="J197" s="27" cm="1">
        <f t="array" aca="1" ref="J19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7" s="15">
        <f t="shared" ca="1" si="28"/>
        <v>1715.1903243243244</v>
      </c>
      <c r="L197" s="27" cm="1">
        <f t="array" aca="1" ref="L19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7" s="15">
        <f t="shared" ca="1" si="29"/>
        <v>11731.47972972973</v>
      </c>
      <c r="N197" s="27" cm="1">
        <f t="array" aca="1" ref="N19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7" s="15">
        <f t="shared" ca="1" si="30"/>
        <v>53022.048648648648</v>
      </c>
      <c r="P197" s="27" cm="1">
        <f t="array" aca="1" ref="P19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7" s="15">
        <f t="shared" ca="1" si="31"/>
        <v>23462.95945945946</v>
      </c>
      <c r="R197" s="27" cm="1">
        <f t="array" aca="1" ref="R19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7" s="15">
        <f t="shared" ca="1" si="32"/>
        <v>1227.034585945946</v>
      </c>
      <c r="T197" s="27" cm="1">
        <f t="array" aca="1" ref="T19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7" s="15">
        <f t="shared" ca="1" si="34"/>
        <v>3610.6433999999999</v>
      </c>
      <c r="V197" s="27" cm="1">
        <f t="array" aca="1" ref="V19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7" s="15">
        <f t="shared" ca="1" si="33"/>
        <v>2793.7945945945944</v>
      </c>
      <c r="X197" s="27" cm="1">
        <f t="array" aca="1" ref="X19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7" s="15" cm="1">
        <f t="array" aca="1" ref="Y19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7" s="15" cm="1">
        <f t="array" aca="1" ref="Z19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7" s="15" cm="1">
        <f t="array" aca="1" ref="AA19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7" s="15" cm="1">
        <f t="array" aca="1" ref="AB19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7" s="15" cm="1">
        <f t="array" aca="1" ref="AC19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7" s="15">
        <f t="shared" ca="1" si="35"/>
        <v>31.593899999999998</v>
      </c>
    </row>
    <row r="198" spans="1:30" x14ac:dyDescent="0.2">
      <c r="A198" s="15">
        <f>[1]Basic_information_step3_GasPred!A197</f>
        <v>1584</v>
      </c>
      <c r="B198" s="15">
        <f>[1]Basic_information_step3_GasPred!B197</f>
        <v>105</v>
      </c>
      <c r="C198" s="15" t="str">
        <f>[1]Basic_information_step3_GasPred!P197</f>
        <v>House</v>
      </c>
      <c r="D198" s="15">
        <f>[1]Basic_information_step3_GasPred!Q197</f>
        <v>1967</v>
      </c>
      <c r="E198" s="15" t="str">
        <f>[1]Basic_information_step3_GasPred!Z197</f>
        <v>glazing - single glazed</v>
      </c>
      <c r="F198" s="15" t="str">
        <f>[1]Basic_information_step3_GasPred!V197</f>
        <v>upvc</v>
      </c>
      <c r="G198" s="15" t="str">
        <f>[1]Basic_information_step3_GasPred!U197</f>
        <v>timber</v>
      </c>
      <c r="I198" s="15">
        <f t="shared" ca="1" si="27"/>
        <v>252.56402027027025</v>
      </c>
      <c r="J198" s="27" cm="1">
        <f t="array" aca="1" ref="J19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8" s="15">
        <f t="shared" ca="1" si="28"/>
        <v>1715.1903243243244</v>
      </c>
      <c r="L198" s="27" cm="1">
        <f t="array" aca="1" ref="L19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8" s="15">
        <f t="shared" ca="1" si="29"/>
        <v>11731.47972972973</v>
      </c>
      <c r="N198" s="27" cm="1">
        <f t="array" aca="1" ref="N19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8" s="15">
        <f t="shared" ca="1" si="30"/>
        <v>53022.048648648648</v>
      </c>
      <c r="P198" s="27" cm="1">
        <f t="array" aca="1" ref="P19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8" s="15">
        <f t="shared" ca="1" si="31"/>
        <v>23462.95945945946</v>
      </c>
      <c r="R198" s="27" cm="1">
        <f t="array" aca="1" ref="R19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8" s="15">
        <f t="shared" ca="1" si="32"/>
        <v>1227.034585945946</v>
      </c>
      <c r="T198" s="27" cm="1">
        <f t="array" aca="1" ref="T19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8" s="15">
        <f t="shared" ca="1" si="34"/>
        <v>3610.6433999999999</v>
      </c>
      <c r="V198" s="27" cm="1">
        <f t="array" aca="1" ref="V19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8" s="15">
        <f t="shared" ca="1" si="33"/>
        <v>2793.7945945945944</v>
      </c>
      <c r="X198" s="27" cm="1">
        <f t="array" aca="1" ref="X19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8" s="15" cm="1">
        <f t="array" aca="1" ref="Y19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8" s="15" cm="1">
        <f t="array" aca="1" ref="Z19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8" s="15" cm="1">
        <f t="array" aca="1" ref="AA19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8" s="15" cm="1">
        <f t="array" aca="1" ref="AB19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8" s="15" cm="1">
        <f t="array" aca="1" ref="AC19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8" s="15">
        <f t="shared" ca="1" si="35"/>
        <v>31.593899999999998</v>
      </c>
    </row>
    <row r="199" spans="1:30" x14ac:dyDescent="0.2">
      <c r="A199" s="15">
        <f>[1]Basic_information_step3_GasPred!A198</f>
        <v>1585</v>
      </c>
      <c r="B199" s="15">
        <f>[1]Basic_information_step3_GasPred!B198</f>
        <v>103</v>
      </c>
      <c r="C199" s="15" t="str">
        <f>[1]Basic_information_step3_GasPred!P198</f>
        <v>House</v>
      </c>
      <c r="D199" s="15">
        <f>[1]Basic_information_step3_GasPred!Q198</f>
        <v>1967</v>
      </c>
      <c r="E199" s="15" t="str">
        <f>[1]Basic_information_step3_GasPred!Z198</f>
        <v>glazing - single glazed</v>
      </c>
      <c r="F199" s="15" t="str">
        <f>[1]Basic_information_step3_GasPred!V198</f>
        <v>upvc</v>
      </c>
      <c r="G199" s="15" t="str">
        <f>[1]Basic_information_step3_GasPred!U198</f>
        <v>timber</v>
      </c>
      <c r="I199" s="15">
        <f t="shared" ca="1" si="27"/>
        <v>247.753277027027</v>
      </c>
      <c r="J199" s="27" cm="1">
        <f t="array" aca="1" ref="J19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199" s="15">
        <f t="shared" ca="1" si="28"/>
        <v>1682.5200324324326</v>
      </c>
      <c r="L199" s="27" cm="1">
        <f t="array" aca="1" ref="L19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199" s="15">
        <f t="shared" ca="1" si="29"/>
        <v>11508.022972972973</v>
      </c>
      <c r="N199" s="27" cm="1">
        <f t="array" aca="1" ref="N19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199" s="15">
        <f t="shared" ca="1" si="30"/>
        <v>52012.104864864865</v>
      </c>
      <c r="P199" s="27" cm="1">
        <f t="array" aca="1" ref="P19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199" s="15">
        <f t="shared" ca="1" si="31"/>
        <v>23016.045945945945</v>
      </c>
      <c r="R199" s="27" cm="1">
        <f t="array" aca="1" ref="R19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199" s="15">
        <f t="shared" ca="1" si="32"/>
        <v>1203.6624985945948</v>
      </c>
      <c r="T199" s="27" cm="1">
        <f t="array" aca="1" ref="T19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199" s="15">
        <f t="shared" ca="1" si="34"/>
        <v>3542.3933999999999</v>
      </c>
      <c r="V199" s="27" cm="1">
        <f t="array" aca="1" ref="V19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199" s="15">
        <f t="shared" ca="1" si="33"/>
        <v>2740.5794594594595</v>
      </c>
      <c r="X199" s="27" cm="1">
        <f t="array" aca="1" ref="X19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199" s="15" cm="1">
        <f t="array" aca="1" ref="Y19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199" s="15" cm="1">
        <f t="array" aca="1" ref="Z19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199" s="15" cm="1">
        <f t="array" aca="1" ref="AA19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199" s="15" cm="1">
        <f t="array" aca="1" ref="AB19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199" s="15" cm="1">
        <f t="array" aca="1" ref="AC19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199" s="15">
        <f t="shared" ca="1" si="35"/>
        <v>31.593899999999998</v>
      </c>
    </row>
    <row r="200" spans="1:30" x14ac:dyDescent="0.2">
      <c r="A200" s="15">
        <f>[1]Basic_information_step3_GasPred!A199</f>
        <v>1597</v>
      </c>
      <c r="B200" s="15">
        <f>[1]Basic_information_step3_GasPred!B199</f>
        <v>105</v>
      </c>
      <c r="C200" s="15" t="str">
        <f>[1]Basic_information_step3_GasPred!P199</f>
        <v>House</v>
      </c>
      <c r="D200" s="15">
        <f>[1]Basic_information_step3_GasPred!Q199</f>
        <v>1967</v>
      </c>
      <c r="E200" s="15" t="str">
        <f>[1]Basic_information_step3_GasPred!Z199</f>
        <v>glazing - single glazed</v>
      </c>
      <c r="F200" s="15" t="str">
        <f>[1]Basic_information_step3_GasPred!V199</f>
        <v>upvc</v>
      </c>
      <c r="G200" s="15" t="str">
        <f>[1]Basic_information_step3_GasPred!U199</f>
        <v>timber</v>
      </c>
      <c r="I200" s="15">
        <f t="shared" ca="1" si="27"/>
        <v>252.56402027027025</v>
      </c>
      <c r="J200" s="27" cm="1">
        <f t="array" aca="1" ref="J20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00" s="15">
        <f t="shared" ca="1" si="28"/>
        <v>1715.1903243243244</v>
      </c>
      <c r="L200" s="27" cm="1">
        <f t="array" aca="1" ref="L20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00" s="15">
        <f t="shared" ca="1" si="29"/>
        <v>11731.47972972973</v>
      </c>
      <c r="N200" s="27" cm="1">
        <f t="array" aca="1" ref="N20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00" s="15">
        <f t="shared" ca="1" si="30"/>
        <v>53022.048648648648</v>
      </c>
      <c r="P200" s="27" cm="1">
        <f t="array" aca="1" ref="P20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00" s="15">
        <f t="shared" ca="1" si="31"/>
        <v>23462.95945945946</v>
      </c>
      <c r="R200" s="27" cm="1">
        <f t="array" aca="1" ref="R20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00" s="15">
        <f t="shared" ca="1" si="32"/>
        <v>1227.034585945946</v>
      </c>
      <c r="T200" s="27" cm="1">
        <f t="array" aca="1" ref="T20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00" s="15">
        <f t="shared" ca="1" si="34"/>
        <v>3610.6433999999999</v>
      </c>
      <c r="V200" s="27" cm="1">
        <f t="array" aca="1" ref="V20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0" s="15">
        <f t="shared" ca="1" si="33"/>
        <v>2793.7945945945944</v>
      </c>
      <c r="X200" s="27" cm="1">
        <f t="array" aca="1" ref="X20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00" s="15" cm="1">
        <f t="array" aca="1" ref="Y20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200" s="15" cm="1">
        <f t="array" aca="1" ref="Z20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00" s="15" cm="1">
        <f t="array" aca="1" ref="AA20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00" s="15" cm="1">
        <f t="array" aca="1" ref="AB20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200" s="15" cm="1">
        <f t="array" aca="1" ref="AC20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200" s="15">
        <f t="shared" ca="1" si="35"/>
        <v>31.593899999999998</v>
      </c>
    </row>
    <row r="201" spans="1:30" x14ac:dyDescent="0.2">
      <c r="A201" s="15">
        <f>[1]Basic_information_step3_GasPred!A200</f>
        <v>1609</v>
      </c>
      <c r="B201" s="15">
        <f>[1]Basic_information_step3_GasPred!B200</f>
        <v>55</v>
      </c>
      <c r="C201" s="15" t="str">
        <f>[1]Basic_information_step3_GasPred!P200</f>
        <v>Flat</v>
      </c>
      <c r="D201" s="15">
        <f>[1]Basic_information_step3_GasPred!Q200</f>
        <v>1984</v>
      </c>
      <c r="E201" s="15" t="str">
        <f>[1]Basic_information_step3_GasPred!Z200</f>
        <v>glazing - single glazed</v>
      </c>
      <c r="F201" s="15" t="str">
        <f>[1]Basic_information_step3_GasPred!V200</f>
        <v>wood</v>
      </c>
      <c r="G201" s="15" t="str">
        <f>[1]Basic_information_step3_GasPred!U200</f>
        <v>timber</v>
      </c>
      <c r="I201" s="15">
        <f t="shared" ca="1" si="27"/>
        <v>169.80941704035874</v>
      </c>
      <c r="J201" s="27" cm="1">
        <f t="array" aca="1" ref="J20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1" s="15">
        <f t="shared" ca="1" si="28"/>
        <v>1153.1946188340808</v>
      </c>
      <c r="L201" s="27" cm="1">
        <f t="array" aca="1" ref="L20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1" s="15">
        <f t="shared" ca="1" si="29"/>
        <v>6792.3766816143498</v>
      </c>
      <c r="N201" s="27" cm="1">
        <f t="array" aca="1" ref="N20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1" s="15">
        <f t="shared" ca="1" si="30"/>
        <v>28973.901345291481</v>
      </c>
      <c r="P201" s="27" cm="1">
        <f t="array" aca="1" ref="P20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1" s="15">
        <f t="shared" ca="1" si="31"/>
        <v>13584.7533632287</v>
      </c>
      <c r="R201" s="27" cm="1">
        <f t="array" aca="1" ref="R20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1" s="15">
        <f t="shared" ca="1" si="32"/>
        <v>824.98697757847526</v>
      </c>
      <c r="T201" s="27" cm="1">
        <f t="array" aca="1" ref="T20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1" s="15">
        <f t="shared" ca="1" si="34"/>
        <v>1891.7456999999999</v>
      </c>
      <c r="V201" s="27" cm="1">
        <f t="array" aca="1" ref="V20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1" s="15">
        <f t="shared" ca="1" si="33"/>
        <v>1878.3856502242147</v>
      </c>
      <c r="X201" s="27" cm="1">
        <f t="array" aca="1" ref="X20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1" s="15" cm="1">
        <f t="array" aca="1" ref="Y20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01" s="15" cm="1">
        <f t="array" aca="1" ref="Z20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01" s="15" cm="1">
        <f t="array" aca="1" ref="AA20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01" s="15" cm="1">
        <f t="array" aca="1" ref="AB20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01" s="15" cm="1">
        <f t="array" aca="1" ref="AC20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01" s="15">
        <f t="shared" ca="1" si="35"/>
        <v>0</v>
      </c>
    </row>
    <row r="202" spans="1:30" x14ac:dyDescent="0.2">
      <c r="A202" s="15">
        <f>[1]Basic_information_step3_GasPred!A201</f>
        <v>1618</v>
      </c>
      <c r="B202" s="15">
        <f>[1]Basic_information_step3_GasPred!B201</f>
        <v>47</v>
      </c>
      <c r="C202" s="15" t="str">
        <f>[1]Basic_information_step3_GasPred!P201</f>
        <v>Flat</v>
      </c>
      <c r="D202" s="15">
        <f>[1]Basic_information_step3_GasPred!Q201</f>
        <v>1984</v>
      </c>
      <c r="E202" s="15" t="str">
        <f>[1]Basic_information_step3_GasPred!Z201</f>
        <v>glazing - single glazed</v>
      </c>
      <c r="F202" s="15" t="str">
        <f>[1]Basic_information_step3_GasPred!V201</f>
        <v>wood</v>
      </c>
      <c r="G202" s="15" t="str">
        <f>[1]Basic_information_step3_GasPred!U201</f>
        <v>timber</v>
      </c>
      <c r="I202" s="15">
        <f t="shared" ca="1" si="27"/>
        <v>145.10986547085201</v>
      </c>
      <c r="J202" s="27" cm="1">
        <f t="array" aca="1" ref="J20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2" s="15">
        <f t="shared" ca="1" si="28"/>
        <v>985.45721973094169</v>
      </c>
      <c r="L202" s="27" cm="1">
        <f t="array" aca="1" ref="L20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2" s="15">
        <f t="shared" ca="1" si="29"/>
        <v>5804.3946188340806</v>
      </c>
      <c r="N202" s="27" cm="1">
        <f t="array" aca="1" ref="N20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2" s="15">
        <f t="shared" ca="1" si="30"/>
        <v>24759.515695067264</v>
      </c>
      <c r="P202" s="27" cm="1">
        <f t="array" aca="1" ref="P20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2" s="15">
        <f t="shared" ca="1" si="31"/>
        <v>11608.789237668161</v>
      </c>
      <c r="R202" s="27" cm="1">
        <f t="array" aca="1" ref="R20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2" s="15">
        <f t="shared" ca="1" si="32"/>
        <v>704.98887174887886</v>
      </c>
      <c r="T202" s="27" cm="1">
        <f t="array" aca="1" ref="T20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2" s="15">
        <f t="shared" ca="1" si="34"/>
        <v>1618.7456999999999</v>
      </c>
      <c r="V202" s="27" cm="1">
        <f t="array" aca="1" ref="V20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2" s="15">
        <f t="shared" ca="1" si="33"/>
        <v>1605.1659192825109</v>
      </c>
      <c r="X202" s="27" cm="1">
        <f t="array" aca="1" ref="X20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2" s="15" cm="1">
        <f t="array" aca="1" ref="Y20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02" s="15" cm="1">
        <f t="array" aca="1" ref="Z20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02" s="15" cm="1">
        <f t="array" aca="1" ref="AA20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02" s="15" cm="1">
        <f t="array" aca="1" ref="AB20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02" s="15" cm="1">
        <f t="array" aca="1" ref="AC20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02" s="15">
        <f t="shared" ca="1" si="35"/>
        <v>0</v>
      </c>
    </row>
    <row r="203" spans="1:30" x14ac:dyDescent="0.2">
      <c r="A203" s="15">
        <f>[1]Basic_information_step3_GasPred!A202</f>
        <v>1627</v>
      </c>
      <c r="B203" s="15">
        <f>[1]Basic_information_step3_GasPred!B202</f>
        <v>51</v>
      </c>
      <c r="C203" s="15" t="str">
        <f>[1]Basic_information_step3_GasPred!P202</f>
        <v>Flat</v>
      </c>
      <c r="D203" s="15">
        <f>[1]Basic_information_step3_GasPred!Q202</f>
        <v>1984</v>
      </c>
      <c r="E203" s="15" t="str">
        <f>[1]Basic_information_step3_GasPred!Z202</f>
        <v>glazing - single glazed</v>
      </c>
      <c r="F203" s="15" t="str">
        <f>[1]Basic_information_step3_GasPred!V202</f>
        <v>wood</v>
      </c>
      <c r="G203" s="15" t="str">
        <f>[1]Basic_information_step3_GasPred!U202</f>
        <v>timber</v>
      </c>
      <c r="I203" s="15">
        <f t="shared" ca="1" si="27"/>
        <v>157.45964125560539</v>
      </c>
      <c r="J203" s="27" cm="1">
        <f t="array" aca="1" ref="J20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3" s="15">
        <f t="shared" ca="1" si="28"/>
        <v>1069.3259192825112</v>
      </c>
      <c r="L203" s="27" cm="1">
        <f t="array" aca="1" ref="L20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3" s="15">
        <f t="shared" ca="1" si="29"/>
        <v>6298.3856502242152</v>
      </c>
      <c r="N203" s="27" cm="1">
        <f t="array" aca="1" ref="N20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3" s="15">
        <f t="shared" ca="1" si="30"/>
        <v>26866.708520179371</v>
      </c>
      <c r="P203" s="27" cm="1">
        <f t="array" aca="1" ref="P20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3" s="15">
        <f t="shared" ca="1" si="31"/>
        <v>12596.77130044843</v>
      </c>
      <c r="R203" s="27" cm="1">
        <f t="array" aca="1" ref="R20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3" s="15">
        <f t="shared" ca="1" si="32"/>
        <v>764.98792466367706</v>
      </c>
      <c r="T203" s="27" cm="1">
        <f t="array" aca="1" ref="T20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3" s="15">
        <f t="shared" ca="1" si="34"/>
        <v>1755.2456999999999</v>
      </c>
      <c r="V203" s="27" cm="1">
        <f t="array" aca="1" ref="V20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3" s="15">
        <f t="shared" ca="1" si="33"/>
        <v>1741.7757847533628</v>
      </c>
      <c r="X203" s="27" cm="1">
        <f t="array" aca="1" ref="X20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3" s="15" cm="1">
        <f t="array" aca="1" ref="Y20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03" s="15" cm="1">
        <f t="array" aca="1" ref="Z20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03" s="15" cm="1">
        <f t="array" aca="1" ref="AA20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03" s="15" cm="1">
        <f t="array" aca="1" ref="AB20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03" s="15" cm="1">
        <f t="array" aca="1" ref="AC20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03" s="15">
        <f t="shared" ca="1" si="35"/>
        <v>0</v>
      </c>
    </row>
    <row r="204" spans="1:30" x14ac:dyDescent="0.2">
      <c r="A204" s="15">
        <f>[1]Basic_information_step3_GasPred!A203</f>
        <v>1634</v>
      </c>
      <c r="B204" s="15">
        <f>[1]Basic_information_step3_GasPred!B203</f>
        <v>53</v>
      </c>
      <c r="C204" s="15" t="str">
        <f>[1]Basic_information_step3_GasPred!P203</f>
        <v>Flat</v>
      </c>
      <c r="D204" s="15">
        <f>[1]Basic_information_step3_GasPred!Q203</f>
        <v>1984</v>
      </c>
      <c r="E204" s="15" t="str">
        <f>[1]Basic_information_step3_GasPred!Z203</f>
        <v>glazing - double glazed</v>
      </c>
      <c r="F204" s="15" t="str">
        <f>[1]Basic_information_step3_GasPred!V203</f>
        <v>upvc</v>
      </c>
      <c r="G204" s="15" t="str">
        <f>[1]Basic_information_step3_GasPred!U203</f>
        <v>timber</v>
      </c>
      <c r="I204" s="15">
        <f t="shared" ca="1" si="27"/>
        <v>163.63452914798208</v>
      </c>
      <c r="J204" s="27" cm="1">
        <f t="array" aca="1" ref="J20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4" s="15">
        <f t="shared" ca="1" si="28"/>
        <v>1111.260269058296</v>
      </c>
      <c r="L204" s="27" cm="1">
        <f t="array" aca="1" ref="L20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4" s="15">
        <f t="shared" ca="1" si="29"/>
        <v>6545.3811659192825</v>
      </c>
      <c r="N204" s="27" cm="1">
        <f t="array" aca="1" ref="N20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4" s="15">
        <f t="shared" ca="1" si="30"/>
        <v>27920.304932735424</v>
      </c>
      <c r="P204" s="27" cm="1">
        <f t="array" aca="1" ref="P20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4" s="15">
        <f t="shared" ca="1" si="31"/>
        <v>13090.762331838565</v>
      </c>
      <c r="R204" s="27" cm="1">
        <f t="array" aca="1" ref="R20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4" s="15">
        <f t="shared" ca="1" si="32"/>
        <v>794.98745112107611</v>
      </c>
      <c r="T204" s="27" cm="1">
        <f t="array" aca="1" ref="T20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4" s="15">
        <f t="shared" ca="1" si="34"/>
        <v>1822.3842</v>
      </c>
      <c r="V204" s="27" cm="1">
        <f t="array" aca="1" ref="V20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4" s="15">
        <f t="shared" ca="1" si="33"/>
        <v>1810.0807174887889</v>
      </c>
      <c r="X204" s="27" cm="1">
        <f t="array" aca="1" ref="X20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4" s="15" cm="1">
        <f t="array" aca="1" ref="Y20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04" s="15" cm="1">
        <f t="array" aca="1" ref="Z20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04" s="15" cm="1">
        <f t="array" aca="1" ref="AA20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04" s="15" cm="1">
        <f t="array" aca="1" ref="AB20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04" s="15" cm="1">
        <f t="array" aca="1" ref="AC20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04" s="15">
        <f t="shared" ca="1" si="35"/>
        <v>16.204499999999999</v>
      </c>
    </row>
    <row r="205" spans="1:30" x14ac:dyDescent="0.2">
      <c r="A205" s="15">
        <f>[1]Basic_information_step3_GasPred!A204</f>
        <v>1657</v>
      </c>
      <c r="B205" s="15">
        <f>[1]Basic_information_step3_GasPred!B204</f>
        <v>55</v>
      </c>
      <c r="C205" s="15" t="str">
        <f>[1]Basic_information_step3_GasPred!P204</f>
        <v>Flat</v>
      </c>
      <c r="D205" s="15">
        <f>[1]Basic_information_step3_GasPred!Q204</f>
        <v>1984</v>
      </c>
      <c r="E205" s="15" t="str">
        <f>[1]Basic_information_step3_GasPred!Z204</f>
        <v>glazing - double glazed</v>
      </c>
      <c r="F205" s="15" t="str">
        <f>[1]Basic_information_step3_GasPred!V204</f>
        <v>wood</v>
      </c>
      <c r="G205" s="15" t="str">
        <f>[1]Basic_information_step3_GasPred!U204</f>
        <v>timber</v>
      </c>
      <c r="I205" s="15">
        <f t="shared" ca="1" si="27"/>
        <v>169.80941704035874</v>
      </c>
      <c r="J205" s="27" cm="1">
        <f t="array" aca="1" ref="J20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5" s="15">
        <f t="shared" ca="1" si="28"/>
        <v>1153.1946188340808</v>
      </c>
      <c r="L205" s="27" cm="1">
        <f t="array" aca="1" ref="L20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5" s="15">
        <f t="shared" ca="1" si="29"/>
        <v>6792.3766816143498</v>
      </c>
      <c r="N205" s="27" cm="1">
        <f t="array" aca="1" ref="N20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5" s="15">
        <f t="shared" ca="1" si="30"/>
        <v>28973.901345291481</v>
      </c>
      <c r="P205" s="27" cm="1">
        <f t="array" aca="1" ref="P20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5" s="15">
        <f t="shared" ca="1" si="31"/>
        <v>13584.7533632287</v>
      </c>
      <c r="R205" s="27" cm="1">
        <f t="array" aca="1" ref="R20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5" s="15">
        <f t="shared" ca="1" si="32"/>
        <v>824.98697757847526</v>
      </c>
      <c r="T205" s="27" cm="1">
        <f t="array" aca="1" ref="T20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5" s="15">
        <f t="shared" ca="1" si="34"/>
        <v>1891.7456999999999</v>
      </c>
      <c r="V205" s="27" cm="1">
        <f t="array" aca="1" ref="V20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5" s="15">
        <f t="shared" ca="1" si="33"/>
        <v>1878.3856502242147</v>
      </c>
      <c r="X205" s="27" cm="1">
        <f t="array" aca="1" ref="X20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5" s="15" cm="1">
        <f t="array" aca="1" ref="Y20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05" s="15" cm="1">
        <f t="array" aca="1" ref="Z20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05" s="15" cm="1">
        <f t="array" aca="1" ref="AA20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05" s="15" cm="1">
        <f t="array" aca="1" ref="AB20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05" s="15" cm="1">
        <f t="array" aca="1" ref="AC20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05" s="15">
        <f t="shared" ca="1" si="35"/>
        <v>0</v>
      </c>
    </row>
    <row r="206" spans="1:30" x14ac:dyDescent="0.2">
      <c r="A206" s="15">
        <f>[1]Basic_information_step3_GasPred!A205</f>
        <v>1662</v>
      </c>
      <c r="B206" s="15">
        <f>[1]Basic_information_step3_GasPred!B205</f>
        <v>47</v>
      </c>
      <c r="C206" s="15" t="str">
        <f>[1]Basic_information_step3_GasPred!P205</f>
        <v>Flat</v>
      </c>
      <c r="D206" s="15">
        <f>[1]Basic_information_step3_GasPred!Q205</f>
        <v>1984</v>
      </c>
      <c r="E206" s="15" t="str">
        <f>[1]Basic_information_step3_GasPred!Z205</f>
        <v>glazing - single glazed</v>
      </c>
      <c r="F206" s="15" t="str">
        <f>[1]Basic_information_step3_GasPred!V205</f>
        <v>wood</v>
      </c>
      <c r="G206" s="15" t="str">
        <f>[1]Basic_information_step3_GasPred!U205</f>
        <v>timber</v>
      </c>
      <c r="I206" s="15">
        <f t="shared" ca="1" si="27"/>
        <v>145.10986547085201</v>
      </c>
      <c r="J206" s="27" cm="1">
        <f t="array" aca="1" ref="J20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6" s="15">
        <f t="shared" ca="1" si="28"/>
        <v>985.45721973094169</v>
      </c>
      <c r="L206" s="27" cm="1">
        <f t="array" aca="1" ref="L20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6" s="15">
        <f t="shared" ca="1" si="29"/>
        <v>5804.3946188340806</v>
      </c>
      <c r="N206" s="27" cm="1">
        <f t="array" aca="1" ref="N20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6" s="15">
        <f t="shared" ca="1" si="30"/>
        <v>24759.515695067264</v>
      </c>
      <c r="P206" s="27" cm="1">
        <f t="array" aca="1" ref="P20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6" s="15">
        <f t="shared" ca="1" si="31"/>
        <v>11608.789237668161</v>
      </c>
      <c r="R206" s="27" cm="1">
        <f t="array" aca="1" ref="R20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6" s="15">
        <f t="shared" ca="1" si="32"/>
        <v>704.98887174887886</v>
      </c>
      <c r="T206" s="27" cm="1">
        <f t="array" aca="1" ref="T20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6" s="15">
        <f t="shared" ca="1" si="34"/>
        <v>1618.7456999999999</v>
      </c>
      <c r="V206" s="27" cm="1">
        <f t="array" aca="1" ref="V20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6" s="15">
        <f t="shared" ca="1" si="33"/>
        <v>1605.1659192825109</v>
      </c>
      <c r="X206" s="27" cm="1">
        <f t="array" aca="1" ref="X20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6" s="15" cm="1">
        <f t="array" aca="1" ref="Y20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06" s="15" cm="1">
        <f t="array" aca="1" ref="Z20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06" s="15" cm="1">
        <f t="array" aca="1" ref="AA20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06" s="15" cm="1">
        <f t="array" aca="1" ref="AB20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06" s="15" cm="1">
        <f t="array" aca="1" ref="AC20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06" s="15">
        <f t="shared" ca="1" si="35"/>
        <v>0</v>
      </c>
    </row>
    <row r="207" spans="1:30" x14ac:dyDescent="0.2">
      <c r="A207" s="15">
        <f>[1]Basic_information_step3_GasPred!A206</f>
        <v>1687</v>
      </c>
      <c r="B207" s="15">
        <f>[1]Basic_information_step3_GasPred!B206</f>
        <v>55</v>
      </c>
      <c r="C207" s="15" t="str">
        <f>[1]Basic_information_step3_GasPred!P206</f>
        <v>Flat</v>
      </c>
      <c r="D207" s="15">
        <f>[1]Basic_information_step3_GasPred!Q206</f>
        <v>1982</v>
      </c>
      <c r="E207" s="15" t="str">
        <f>[1]Basic_information_step3_GasPred!Z206</f>
        <v>glazing - double glazed</v>
      </c>
      <c r="F207" s="15" t="str">
        <f>[1]Basic_information_step3_GasPred!V206</f>
        <v>upvc</v>
      </c>
      <c r="G207" s="15" t="str">
        <f>[1]Basic_information_step3_GasPred!U206</f>
        <v>upvc</v>
      </c>
      <c r="I207" s="15">
        <f t="shared" ca="1" si="27"/>
        <v>169.80941704035874</v>
      </c>
      <c r="J207" s="27" cm="1">
        <f t="array" aca="1" ref="J20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7" s="15">
        <f t="shared" ca="1" si="28"/>
        <v>1153.1946188340808</v>
      </c>
      <c r="L207" s="27" cm="1">
        <f t="array" aca="1" ref="L20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7" s="15">
        <f t="shared" ca="1" si="29"/>
        <v>6792.3766816143498</v>
      </c>
      <c r="N207" s="27" cm="1">
        <f t="array" aca="1" ref="N20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7" s="15">
        <f t="shared" ca="1" si="30"/>
        <v>28973.901345291481</v>
      </c>
      <c r="P207" s="27" cm="1">
        <f t="array" aca="1" ref="P20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7" s="15">
        <f t="shared" ca="1" si="31"/>
        <v>13584.7533632287</v>
      </c>
      <c r="R207" s="27" cm="1">
        <f t="array" aca="1" ref="R20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7" s="15">
        <f t="shared" ca="1" si="32"/>
        <v>824.98697757847526</v>
      </c>
      <c r="T207" s="27" cm="1">
        <f t="array" aca="1" ref="T20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7" s="15">
        <f t="shared" ca="1" si="34"/>
        <v>1876.875</v>
      </c>
      <c r="V207" s="27" cm="1">
        <f t="array" aca="1" ref="V20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7" s="15">
        <f t="shared" ca="1" si="33"/>
        <v>1878.3856502242147</v>
      </c>
      <c r="X207" s="27" cm="1">
        <f t="array" aca="1" ref="X20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7" s="15" cm="1">
        <f t="array" aca="1" ref="Y20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07" s="15" cm="1">
        <f t="array" aca="1" ref="Z20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07" s="15" cm="1">
        <f t="array" aca="1" ref="AA20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07" s="15" cm="1">
        <f t="array" aca="1" ref="AB20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07" s="15" cm="1">
        <f t="array" aca="1" ref="AC20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07" s="15">
        <f t="shared" ca="1" si="35"/>
        <v>40.283099999999997</v>
      </c>
    </row>
    <row r="208" spans="1:30" x14ac:dyDescent="0.2">
      <c r="A208" s="15">
        <f>[1]Basic_information_step3_GasPred!A207</f>
        <v>1689</v>
      </c>
      <c r="B208" s="15">
        <f>[1]Basic_information_step3_GasPred!B207</f>
        <v>54</v>
      </c>
      <c r="C208" s="15" t="str">
        <f>[1]Basic_information_step3_GasPred!P207</f>
        <v>Flat</v>
      </c>
      <c r="D208" s="15">
        <f>[1]Basic_information_step3_GasPred!Q207</f>
        <v>1982</v>
      </c>
      <c r="E208" s="15" t="str">
        <f>[1]Basic_information_step3_GasPred!Z207</f>
        <v>glazing - single glazed</v>
      </c>
      <c r="F208" s="15" t="str">
        <f>[1]Basic_information_step3_GasPred!V207</f>
        <v>upvc</v>
      </c>
      <c r="G208" s="15" t="str">
        <f>[1]Basic_information_step3_GasPred!U207</f>
        <v>upvc</v>
      </c>
      <c r="I208" s="15">
        <f t="shared" ca="1" si="27"/>
        <v>166.72197309417041</v>
      </c>
      <c r="J208" s="27" cm="1">
        <f t="array" aca="1" ref="J20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8" s="15">
        <f t="shared" ca="1" si="28"/>
        <v>1132.2274439461883</v>
      </c>
      <c r="L208" s="27" cm="1">
        <f t="array" aca="1" ref="L20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8" s="15">
        <f t="shared" ca="1" si="29"/>
        <v>6668.8789237668161</v>
      </c>
      <c r="N208" s="27" cm="1">
        <f t="array" aca="1" ref="N20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8" s="15">
        <f t="shared" ca="1" si="30"/>
        <v>28447.103139013452</v>
      </c>
      <c r="P208" s="27" cm="1">
        <f t="array" aca="1" ref="P20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8" s="15">
        <f t="shared" ca="1" si="31"/>
        <v>13337.757847533632</v>
      </c>
      <c r="R208" s="27" cm="1">
        <f t="array" aca="1" ref="R20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8" s="15">
        <f t="shared" ca="1" si="32"/>
        <v>809.98721434977574</v>
      </c>
      <c r="T208" s="27" cm="1">
        <f t="array" aca="1" ref="T20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8" s="15">
        <f t="shared" ca="1" si="34"/>
        <v>1842.75</v>
      </c>
      <c r="V208" s="27" cm="1">
        <f t="array" aca="1" ref="V20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8" s="15">
        <f t="shared" ca="1" si="33"/>
        <v>1844.2331838565019</v>
      </c>
      <c r="X208" s="27" cm="1">
        <f t="array" aca="1" ref="X20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8" s="15" cm="1">
        <f t="array" aca="1" ref="Y20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08" s="15" cm="1">
        <f t="array" aca="1" ref="Z20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08" s="15" cm="1">
        <f t="array" aca="1" ref="AA20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08" s="15" cm="1">
        <f t="array" aca="1" ref="AB20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08" s="15" cm="1">
        <f t="array" aca="1" ref="AC20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08" s="15">
        <f t="shared" ca="1" si="35"/>
        <v>40.283099999999997</v>
      </c>
    </row>
    <row r="209" spans="1:30" x14ac:dyDescent="0.2">
      <c r="A209" s="15">
        <f>[1]Basic_information_step3_GasPred!A208</f>
        <v>1693</v>
      </c>
      <c r="B209" s="15">
        <f>[1]Basic_information_step3_GasPred!B208</f>
        <v>50</v>
      </c>
      <c r="C209" s="15" t="str">
        <f>[1]Basic_information_step3_GasPred!P208</f>
        <v>Flat</v>
      </c>
      <c r="D209" s="15">
        <f>[1]Basic_information_step3_GasPred!Q208</f>
        <v>1982</v>
      </c>
      <c r="E209" s="15" t="str">
        <f>[1]Basic_information_step3_GasPred!Z208</f>
        <v>glazing - double glazed</v>
      </c>
      <c r="F209" s="15" t="str">
        <f>[1]Basic_information_step3_GasPred!V208</f>
        <v>upvc</v>
      </c>
      <c r="G209" s="15" t="str">
        <f>[1]Basic_information_step3_GasPred!U208</f>
        <v>upvc</v>
      </c>
      <c r="I209" s="15">
        <f t="shared" ca="1" si="27"/>
        <v>154.37219730941706</v>
      </c>
      <c r="J209" s="27" cm="1">
        <f t="array" aca="1" ref="J20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09" s="15">
        <f t="shared" ca="1" si="28"/>
        <v>1048.3587443946187</v>
      </c>
      <c r="L209" s="27" cm="1">
        <f t="array" aca="1" ref="L20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09" s="15">
        <f t="shared" ca="1" si="29"/>
        <v>6174.8878923766815</v>
      </c>
      <c r="N209" s="27" cm="1">
        <f t="array" aca="1" ref="N20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09" s="15">
        <f t="shared" ca="1" si="30"/>
        <v>26339.910313901346</v>
      </c>
      <c r="P209" s="27" cm="1">
        <f t="array" aca="1" ref="P20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09" s="15">
        <f t="shared" ca="1" si="31"/>
        <v>12349.775784753363</v>
      </c>
      <c r="R209" s="27" cm="1">
        <f t="array" aca="1" ref="R20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09" s="15">
        <f t="shared" ca="1" si="32"/>
        <v>749.98816143497743</v>
      </c>
      <c r="T209" s="27" cm="1">
        <f t="array" aca="1" ref="T20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09" s="15">
        <f t="shared" ca="1" si="34"/>
        <v>1706.25</v>
      </c>
      <c r="V209" s="27" cm="1">
        <f t="array" aca="1" ref="V20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09" s="15">
        <f t="shared" ca="1" si="33"/>
        <v>1707.6233183856498</v>
      </c>
      <c r="X209" s="27" cm="1">
        <f t="array" aca="1" ref="X20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09" s="15" cm="1">
        <f t="array" aca="1" ref="Y20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09" s="15" cm="1">
        <f t="array" aca="1" ref="Z20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09" s="15" cm="1">
        <f t="array" aca="1" ref="AA20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09" s="15" cm="1">
        <f t="array" aca="1" ref="AB20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09" s="15" cm="1">
        <f t="array" aca="1" ref="AC20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09" s="15">
        <f t="shared" ca="1" si="35"/>
        <v>40.283099999999997</v>
      </c>
    </row>
    <row r="210" spans="1:30" x14ac:dyDescent="0.2">
      <c r="A210" s="15">
        <f>[1]Basic_information_step3_GasPred!A209</f>
        <v>1701</v>
      </c>
      <c r="B210" s="15">
        <f>[1]Basic_information_step3_GasPred!B209</f>
        <v>83</v>
      </c>
      <c r="C210" s="15" t="str">
        <f>[1]Basic_information_step3_GasPred!P209</f>
        <v>House</v>
      </c>
      <c r="D210" s="15">
        <f>[1]Basic_information_step3_GasPred!Q209</f>
        <v>2002</v>
      </c>
      <c r="E210" s="15" t="str">
        <f>[1]Basic_information_step3_GasPred!Z209</f>
        <v>glazing - single glazed</v>
      </c>
      <c r="F210" s="15" t="str">
        <f>[1]Basic_information_step3_GasPred!V209</f>
        <v>upvc</v>
      </c>
      <c r="G210" s="15" t="str">
        <f>[1]Basic_information_step3_GasPred!U209</f>
        <v>upvc</v>
      </c>
      <c r="I210" s="15">
        <f t="shared" ca="1" si="27"/>
        <v>199.64584459459459</v>
      </c>
      <c r="J210" s="27" cm="1">
        <f t="array" aca="1" ref="J21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10" s="15">
        <f t="shared" ca="1" si="28"/>
        <v>1355.8171135135135</v>
      </c>
      <c r="L210" s="27" cm="1">
        <f t="array" aca="1" ref="L21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10" s="15">
        <f t="shared" ca="1" si="29"/>
        <v>9273.4554054054061</v>
      </c>
      <c r="N210" s="27" cm="1">
        <f t="array" aca="1" ref="N21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10" s="15">
        <f t="shared" ca="1" si="30"/>
        <v>41912.667027027026</v>
      </c>
      <c r="P210" s="27" cm="1">
        <f t="array" aca="1" ref="P21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10" s="15">
        <f t="shared" ca="1" si="31"/>
        <v>18546.910810810812</v>
      </c>
      <c r="R210" s="27" cm="1">
        <f t="array" aca="1" ref="R21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10" s="15">
        <f t="shared" ca="1" si="32"/>
        <v>969.94162508108116</v>
      </c>
      <c r="T210" s="27" cm="1">
        <f t="array" aca="1" ref="T21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10" s="15">
        <f t="shared" ca="1" si="34"/>
        <v>2832.375</v>
      </c>
      <c r="V210" s="27" cm="1">
        <f t="array" aca="1" ref="V21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10" s="15">
        <f t="shared" ca="1" si="33"/>
        <v>2208.4281081081081</v>
      </c>
      <c r="X210" s="27" cm="1">
        <f t="array" aca="1" ref="X21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10" s="15" cm="1">
        <f t="array" aca="1" ref="Y21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210" s="15" cm="1">
        <f t="array" aca="1" ref="Z21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10" s="15" cm="1">
        <f t="array" aca="1" ref="AA21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0" s="15" cm="1">
        <f t="array" aca="1" ref="AB21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210" s="15" cm="1">
        <f t="array" aca="1" ref="AC21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10" s="15">
        <f t="shared" ca="1" si="35"/>
        <v>79.751100000000008</v>
      </c>
    </row>
    <row r="211" spans="1:30" x14ac:dyDescent="0.2">
      <c r="A211" s="15">
        <f>[1]Basic_information_step3_GasPred!A210</f>
        <v>1725</v>
      </c>
      <c r="B211" s="15">
        <f>[1]Basic_information_step3_GasPred!B210</f>
        <v>50</v>
      </c>
      <c r="C211" s="15" t="str">
        <f>[1]Basic_information_step3_GasPred!P210</f>
        <v>Flat</v>
      </c>
      <c r="D211" s="15">
        <f>[1]Basic_information_step3_GasPred!Q210</f>
        <v>1991</v>
      </c>
      <c r="E211" s="15" t="str">
        <f>[1]Basic_information_step3_GasPred!Z210</f>
        <v>glazing - double glazed</v>
      </c>
      <c r="F211" s="15" t="str">
        <f>[1]Basic_information_step3_GasPred!V210</f>
        <v>upvc</v>
      </c>
      <c r="G211" s="15" t="str">
        <f>[1]Basic_information_step3_GasPred!U210</f>
        <v>timber</v>
      </c>
      <c r="I211" s="15">
        <f t="shared" ca="1" si="27"/>
        <v>154.37219730941706</v>
      </c>
      <c r="J211" s="27" cm="1">
        <f t="array" aca="1" ref="J21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11" s="15">
        <f t="shared" ca="1" si="28"/>
        <v>1048.3587443946187</v>
      </c>
      <c r="L211" s="27" cm="1">
        <f t="array" aca="1" ref="L21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11" s="15">
        <f t="shared" ca="1" si="29"/>
        <v>6174.8878923766815</v>
      </c>
      <c r="N211" s="27" cm="1">
        <f t="array" aca="1" ref="N21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11" s="15">
        <f t="shared" ca="1" si="30"/>
        <v>26339.910313901346</v>
      </c>
      <c r="P211" s="27" cm="1">
        <f t="array" aca="1" ref="P21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11" s="15">
        <f t="shared" ca="1" si="31"/>
        <v>12349.775784753363</v>
      </c>
      <c r="R211" s="27" cm="1">
        <f t="array" aca="1" ref="R21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11" s="15">
        <f t="shared" ca="1" si="32"/>
        <v>749.98816143497743</v>
      </c>
      <c r="T211" s="27" cm="1">
        <f t="array" aca="1" ref="T21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11" s="15">
        <f t="shared" ca="1" si="34"/>
        <v>1720.0092</v>
      </c>
      <c r="V211" s="27" cm="1">
        <f t="array" aca="1" ref="V21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11" s="15">
        <f t="shared" ca="1" si="33"/>
        <v>1707.6233183856498</v>
      </c>
      <c r="X211" s="27" cm="1">
        <f t="array" aca="1" ref="X21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11" s="15" cm="1">
        <f t="array" aca="1" ref="Y21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11" s="15" cm="1">
        <f t="array" aca="1" ref="Z21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1" s="15" cm="1">
        <f t="array" aca="1" ref="AA21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1" s="15" cm="1">
        <f t="array" aca="1" ref="AB21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11" s="15" cm="1">
        <f t="array" aca="1" ref="AC21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11" s="15">
        <f t="shared" ca="1" si="35"/>
        <v>16.204499999999999</v>
      </c>
    </row>
    <row r="212" spans="1:30" x14ac:dyDescent="0.2">
      <c r="A212" s="15">
        <f>[1]Basic_information_step3_GasPred!A211</f>
        <v>1743</v>
      </c>
      <c r="B212" s="15">
        <f>[1]Basic_information_step3_GasPred!B211</f>
        <v>49</v>
      </c>
      <c r="C212" s="15" t="str">
        <f>[1]Basic_information_step3_GasPred!P211</f>
        <v>Flat</v>
      </c>
      <c r="D212" s="15">
        <f>[1]Basic_information_step3_GasPred!Q211</f>
        <v>1991</v>
      </c>
      <c r="E212" s="15" t="str">
        <f>[1]Basic_information_step3_GasPred!Z211</f>
        <v>glazing - single glazed</v>
      </c>
      <c r="F212" s="15" t="str">
        <f>[1]Basic_information_step3_GasPred!V211</f>
        <v>upvc</v>
      </c>
      <c r="G212" s="15" t="str">
        <f>[1]Basic_information_step3_GasPred!U211</f>
        <v>timber</v>
      </c>
      <c r="I212" s="15">
        <f t="shared" ca="1" si="27"/>
        <v>151.2847533632287</v>
      </c>
      <c r="J212" s="27" cm="1">
        <f t="array" aca="1" ref="J21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12" s="15">
        <f t="shared" ca="1" si="28"/>
        <v>1027.3915695067265</v>
      </c>
      <c r="L212" s="27" cm="1">
        <f t="array" aca="1" ref="L21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12" s="15">
        <f t="shared" ca="1" si="29"/>
        <v>6051.3901345291479</v>
      </c>
      <c r="N212" s="27" cm="1">
        <f t="array" aca="1" ref="N21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12" s="15">
        <f t="shared" ca="1" si="30"/>
        <v>25813.112107623318</v>
      </c>
      <c r="P212" s="27" cm="1">
        <f t="array" aca="1" ref="P21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12" s="15">
        <f t="shared" ca="1" si="31"/>
        <v>12102.780269058296</v>
      </c>
      <c r="R212" s="27" cm="1">
        <f t="array" aca="1" ref="R21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12" s="15">
        <f t="shared" ca="1" si="32"/>
        <v>734.98839820627791</v>
      </c>
      <c r="T212" s="27" cm="1">
        <f t="array" aca="1" ref="T21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12" s="15">
        <f t="shared" ca="1" si="34"/>
        <v>1685.8842</v>
      </c>
      <c r="V212" s="27" cm="1">
        <f t="array" aca="1" ref="V21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12" s="15">
        <f t="shared" ca="1" si="33"/>
        <v>1673.4708520179367</v>
      </c>
      <c r="X212" s="27" cm="1">
        <f t="array" aca="1" ref="X21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12" s="15" cm="1">
        <f t="array" aca="1" ref="Y21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12" s="15" cm="1">
        <f t="array" aca="1" ref="Z21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2" s="15" cm="1">
        <f t="array" aca="1" ref="AA21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2" s="15" cm="1">
        <f t="array" aca="1" ref="AB21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12" s="15" cm="1">
        <f t="array" aca="1" ref="AC21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12" s="15">
        <f t="shared" ca="1" si="35"/>
        <v>16.204499999999999</v>
      </c>
    </row>
    <row r="213" spans="1:30" x14ac:dyDescent="0.2">
      <c r="A213" s="15">
        <f>[1]Basic_information_step3_GasPred!A212</f>
        <v>1745</v>
      </c>
      <c r="B213" s="15">
        <f>[1]Basic_information_step3_GasPred!B212</f>
        <v>49</v>
      </c>
      <c r="C213" s="15" t="str">
        <f>[1]Basic_information_step3_GasPred!P212</f>
        <v>Flat</v>
      </c>
      <c r="D213" s="15">
        <f>[1]Basic_information_step3_GasPred!Q212</f>
        <v>1991</v>
      </c>
      <c r="E213" s="15" t="str">
        <f>[1]Basic_information_step3_GasPred!Z212</f>
        <v>glazing - single glazed</v>
      </c>
      <c r="F213" s="15" t="str">
        <f>[1]Basic_information_step3_GasPred!V212</f>
        <v>upvc</v>
      </c>
      <c r="G213" s="15" t="str">
        <f>[1]Basic_information_step3_GasPred!U212</f>
        <v>timber</v>
      </c>
      <c r="I213" s="15">
        <f t="shared" ca="1" si="27"/>
        <v>151.2847533632287</v>
      </c>
      <c r="J213" s="27" cm="1">
        <f t="array" aca="1" ref="J21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13" s="15">
        <f t="shared" ca="1" si="28"/>
        <v>1027.3915695067265</v>
      </c>
      <c r="L213" s="27" cm="1">
        <f t="array" aca="1" ref="L21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13" s="15">
        <f t="shared" ca="1" si="29"/>
        <v>6051.3901345291479</v>
      </c>
      <c r="N213" s="27" cm="1">
        <f t="array" aca="1" ref="N21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13" s="15">
        <f t="shared" ca="1" si="30"/>
        <v>25813.112107623318</v>
      </c>
      <c r="P213" s="27" cm="1">
        <f t="array" aca="1" ref="P21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13" s="15">
        <f t="shared" ca="1" si="31"/>
        <v>12102.780269058296</v>
      </c>
      <c r="R213" s="27" cm="1">
        <f t="array" aca="1" ref="R21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13" s="15">
        <f t="shared" ca="1" si="32"/>
        <v>734.98839820627791</v>
      </c>
      <c r="T213" s="27" cm="1">
        <f t="array" aca="1" ref="T21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13" s="15">
        <f t="shared" ca="1" si="34"/>
        <v>1685.8842</v>
      </c>
      <c r="V213" s="27" cm="1">
        <f t="array" aca="1" ref="V21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13" s="15">
        <f t="shared" ca="1" si="33"/>
        <v>1673.4708520179367</v>
      </c>
      <c r="X213" s="27" cm="1">
        <f t="array" aca="1" ref="X21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13" s="15" cm="1">
        <f t="array" aca="1" ref="Y21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13" s="15" cm="1">
        <f t="array" aca="1" ref="Z21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3" s="15" cm="1">
        <f t="array" aca="1" ref="AA21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3" s="15" cm="1">
        <f t="array" aca="1" ref="AB21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13" s="15" cm="1">
        <f t="array" aca="1" ref="AC21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13" s="15">
        <f t="shared" ca="1" si="35"/>
        <v>16.204499999999999</v>
      </c>
    </row>
    <row r="214" spans="1:30" x14ac:dyDescent="0.2">
      <c r="A214" s="15">
        <f>[1]Basic_information_step3_GasPred!A213</f>
        <v>1765</v>
      </c>
      <c r="B214" s="15">
        <f>[1]Basic_information_step3_GasPred!B213</f>
        <v>54</v>
      </c>
      <c r="C214" s="15" t="str">
        <f>[1]Basic_information_step3_GasPred!P213</f>
        <v>Flat</v>
      </c>
      <c r="D214" s="15">
        <f>[1]Basic_information_step3_GasPred!Q213</f>
        <v>1978</v>
      </c>
      <c r="E214" s="15" t="str">
        <f>[1]Basic_information_step3_GasPred!Z213</f>
        <v>glazing - single glazed</v>
      </c>
      <c r="F214" s="15" t="str">
        <f>[1]Basic_information_step3_GasPred!V213</f>
        <v>upvc</v>
      </c>
      <c r="G214" s="15" t="str">
        <f>[1]Basic_information_step3_GasPred!U213</f>
        <v>upvc</v>
      </c>
      <c r="I214" s="15">
        <f t="shared" ca="1" si="27"/>
        <v>159.46875</v>
      </c>
      <c r="J214" s="27" cm="1">
        <f t="array" aca="1" ref="J21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14" s="15">
        <f t="shared" ca="1" si="28"/>
        <v>1082.9700000000003</v>
      </c>
      <c r="L214" s="27" cm="1">
        <f t="array" aca="1" ref="L21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14" s="15">
        <f t="shared" ca="1" si="29"/>
        <v>6378.75</v>
      </c>
      <c r="N214" s="27" cm="1">
        <f t="array" aca="1" ref="N21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14" s="15">
        <f t="shared" ca="1" si="30"/>
        <v>28215.000000000007</v>
      </c>
      <c r="P214" s="27" cm="1">
        <f t="array" aca="1" ref="P21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14" s="15">
        <f t="shared" ca="1" si="31"/>
        <v>12757.5</v>
      </c>
      <c r="R214" s="27" cm="1">
        <f t="array" aca="1" ref="R21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14" s="15">
        <f t="shared" ca="1" si="32"/>
        <v>774.74879999999996</v>
      </c>
      <c r="T214" s="27" cm="1">
        <f t="array" aca="1" ref="T21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14" s="15">
        <f t="shared" ca="1" si="34"/>
        <v>1842.7499999999995</v>
      </c>
      <c r="V214" s="27" cm="1">
        <f t="array" aca="1" ref="V21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14" s="15">
        <f t="shared" ca="1" si="33"/>
        <v>1763.9999999999998</v>
      </c>
      <c r="X214" s="27" cm="1">
        <f t="array" aca="1" ref="X21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14" s="15" cm="1">
        <f t="array" aca="1" ref="Y21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14" s="15" cm="1">
        <f t="array" aca="1" ref="Z21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4" s="15" cm="1">
        <f t="array" aca="1" ref="AA21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4" s="15" cm="1">
        <f t="array" aca="1" ref="AB21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14" s="15" cm="1">
        <f t="array" aca="1" ref="AC21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14" s="15">
        <f t="shared" ca="1" si="35"/>
        <v>40.283099999999997</v>
      </c>
    </row>
    <row r="215" spans="1:30" x14ac:dyDescent="0.2">
      <c r="A215" s="15">
        <f>[1]Basic_information_step3_GasPred!A214</f>
        <v>1767</v>
      </c>
      <c r="B215" s="15">
        <f>[1]Basic_information_step3_GasPred!B214</f>
        <v>54</v>
      </c>
      <c r="C215" s="15" t="str">
        <f>[1]Basic_information_step3_GasPred!P214</f>
        <v>Flat</v>
      </c>
      <c r="D215" s="15">
        <f>[1]Basic_information_step3_GasPred!Q214</f>
        <v>1978</v>
      </c>
      <c r="E215" s="15" t="str">
        <f>[1]Basic_information_step3_GasPred!Z214</f>
        <v>glazing - double glazed</v>
      </c>
      <c r="F215" s="15" t="str">
        <f>[1]Basic_information_step3_GasPred!V214</f>
        <v>upvc</v>
      </c>
      <c r="G215" s="15" t="str">
        <f>[1]Basic_information_step3_GasPred!U214</f>
        <v>upvc</v>
      </c>
      <c r="I215" s="15">
        <f t="shared" ca="1" si="27"/>
        <v>159.46875</v>
      </c>
      <c r="J215" s="27" cm="1">
        <f t="array" aca="1" ref="J21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15" s="15">
        <f t="shared" ca="1" si="28"/>
        <v>1082.9700000000003</v>
      </c>
      <c r="L215" s="27" cm="1">
        <f t="array" aca="1" ref="L21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15" s="15">
        <f t="shared" ca="1" si="29"/>
        <v>6378.75</v>
      </c>
      <c r="N215" s="27" cm="1">
        <f t="array" aca="1" ref="N21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15" s="15">
        <f t="shared" ca="1" si="30"/>
        <v>28215.000000000007</v>
      </c>
      <c r="P215" s="27" cm="1">
        <f t="array" aca="1" ref="P21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15" s="15">
        <f t="shared" ca="1" si="31"/>
        <v>12757.5</v>
      </c>
      <c r="R215" s="27" cm="1">
        <f t="array" aca="1" ref="R21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15" s="15">
        <f t="shared" ca="1" si="32"/>
        <v>774.74879999999996</v>
      </c>
      <c r="T215" s="27" cm="1">
        <f t="array" aca="1" ref="T21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15" s="15">
        <f t="shared" ca="1" si="34"/>
        <v>1842.7499999999995</v>
      </c>
      <c r="V215" s="27" cm="1">
        <f t="array" aca="1" ref="V21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15" s="15">
        <f t="shared" ca="1" si="33"/>
        <v>1763.9999999999998</v>
      </c>
      <c r="X215" s="27" cm="1">
        <f t="array" aca="1" ref="X21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15" s="15" cm="1">
        <f t="array" aca="1" ref="Y21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15" s="15" cm="1">
        <f t="array" aca="1" ref="Z21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5" s="15" cm="1">
        <f t="array" aca="1" ref="AA21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5" s="15" cm="1">
        <f t="array" aca="1" ref="AB21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15" s="15" cm="1">
        <f t="array" aca="1" ref="AC21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15" s="15">
        <f t="shared" ca="1" si="35"/>
        <v>40.283099999999997</v>
      </c>
    </row>
    <row r="216" spans="1:30" x14ac:dyDescent="0.2">
      <c r="A216" s="15">
        <f>[1]Basic_information_step3_GasPred!A215</f>
        <v>1770</v>
      </c>
      <c r="B216" s="15">
        <f>[1]Basic_information_step3_GasPred!B215</f>
        <v>53</v>
      </c>
      <c r="C216" s="15" t="str">
        <f>[1]Basic_information_step3_GasPred!P215</f>
        <v>Flat</v>
      </c>
      <c r="D216" s="15">
        <f>[1]Basic_information_step3_GasPred!Q215</f>
        <v>1978</v>
      </c>
      <c r="E216" s="15" t="str">
        <f>[1]Basic_information_step3_GasPred!Z215</f>
        <v>glazing - single glazed</v>
      </c>
      <c r="F216" s="15" t="str">
        <f>[1]Basic_information_step3_GasPred!V215</f>
        <v>upvc</v>
      </c>
      <c r="G216" s="15" t="str">
        <f>[1]Basic_information_step3_GasPred!U215</f>
        <v>upvc</v>
      </c>
      <c r="I216" s="15">
        <f t="shared" ca="1" si="27"/>
        <v>156.515625</v>
      </c>
      <c r="J216" s="27" cm="1">
        <f t="array" aca="1" ref="J21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16" s="15">
        <f t="shared" ca="1" si="28"/>
        <v>1062.9150000000002</v>
      </c>
      <c r="L216" s="27" cm="1">
        <f t="array" aca="1" ref="L21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16" s="15">
        <f t="shared" ca="1" si="29"/>
        <v>6260.625</v>
      </c>
      <c r="N216" s="27" cm="1">
        <f t="array" aca="1" ref="N21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16" s="15">
        <f t="shared" ca="1" si="30"/>
        <v>27692.500000000007</v>
      </c>
      <c r="P216" s="27" cm="1">
        <f t="array" aca="1" ref="P21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16" s="15">
        <f t="shared" ca="1" si="31"/>
        <v>12521.25</v>
      </c>
      <c r="R216" s="27" cm="1">
        <f t="array" aca="1" ref="R21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16" s="15">
        <f t="shared" ca="1" si="32"/>
        <v>760.40159999999992</v>
      </c>
      <c r="T216" s="27" cm="1">
        <f t="array" aca="1" ref="T21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16" s="15">
        <f t="shared" ca="1" si="34"/>
        <v>1808.6249999999995</v>
      </c>
      <c r="V216" s="27" cm="1">
        <f t="array" aca="1" ref="V21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16" s="15">
        <f t="shared" ca="1" si="33"/>
        <v>1731.3333333333333</v>
      </c>
      <c r="X216" s="27" cm="1">
        <f t="array" aca="1" ref="X21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16" s="15" cm="1">
        <f t="array" aca="1" ref="Y21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16" s="15" cm="1">
        <f t="array" aca="1" ref="Z21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6" s="15" cm="1">
        <f t="array" aca="1" ref="AA21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6" s="15" cm="1">
        <f t="array" aca="1" ref="AB21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16" s="15" cm="1">
        <f t="array" aca="1" ref="AC21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16" s="15">
        <f t="shared" ca="1" si="35"/>
        <v>40.283099999999997</v>
      </c>
    </row>
    <row r="217" spans="1:30" x14ac:dyDescent="0.2">
      <c r="A217" s="15">
        <f>[1]Basic_information_step3_GasPred!A216</f>
        <v>1775</v>
      </c>
      <c r="B217" s="15">
        <f>[1]Basic_information_step3_GasPred!B216</f>
        <v>53</v>
      </c>
      <c r="C217" s="15" t="str">
        <f>[1]Basic_information_step3_GasPred!P216</f>
        <v>Flat</v>
      </c>
      <c r="D217" s="15">
        <f>[1]Basic_information_step3_GasPred!Q216</f>
        <v>1978</v>
      </c>
      <c r="E217" s="15" t="str">
        <f>[1]Basic_information_step3_GasPred!Z216</f>
        <v>glazing - double glazed</v>
      </c>
      <c r="F217" s="15" t="str">
        <f>[1]Basic_information_step3_GasPred!V216</f>
        <v>wood</v>
      </c>
      <c r="G217" s="15" t="str">
        <f>[1]Basic_information_step3_GasPred!U216</f>
        <v>upvc</v>
      </c>
      <c r="I217" s="15">
        <f t="shared" ca="1" si="27"/>
        <v>156.515625</v>
      </c>
      <c r="J217" s="27" cm="1">
        <f t="array" aca="1" ref="J21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17" s="15">
        <f t="shared" ca="1" si="28"/>
        <v>1062.9150000000002</v>
      </c>
      <c r="L217" s="27" cm="1">
        <f t="array" aca="1" ref="L21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17" s="15">
        <f t="shared" ca="1" si="29"/>
        <v>6260.625</v>
      </c>
      <c r="N217" s="27" cm="1">
        <f t="array" aca="1" ref="N21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17" s="15">
        <f t="shared" ca="1" si="30"/>
        <v>27692.500000000007</v>
      </c>
      <c r="P217" s="27" cm="1">
        <f t="array" aca="1" ref="P21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17" s="15">
        <f t="shared" ca="1" si="31"/>
        <v>12521.25</v>
      </c>
      <c r="R217" s="27" cm="1">
        <f t="array" aca="1" ref="R21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17" s="15">
        <f t="shared" ca="1" si="32"/>
        <v>760.40159999999992</v>
      </c>
      <c r="T217" s="27" cm="1">
        <f t="array" aca="1" ref="T21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17" s="15">
        <f t="shared" ca="1" si="34"/>
        <v>1809.7364999999995</v>
      </c>
      <c r="V217" s="27" cm="1">
        <f t="array" aca="1" ref="V21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17" s="15">
        <f t="shared" ca="1" si="33"/>
        <v>1731.3333333333333</v>
      </c>
      <c r="X217" s="27" cm="1">
        <f t="array" aca="1" ref="X21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17" s="15" cm="1">
        <f t="array" aca="1" ref="Y21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17" s="15" cm="1">
        <f t="array" aca="1" ref="Z21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17" s="15" cm="1">
        <f t="array" aca="1" ref="AA21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17" s="15" cm="1">
        <f t="array" aca="1" ref="AB21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17" s="15" cm="1">
        <f t="array" aca="1" ref="AC21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17" s="15">
        <f t="shared" ca="1" si="35"/>
        <v>37.837800000000001</v>
      </c>
    </row>
    <row r="218" spans="1:30" x14ac:dyDescent="0.2">
      <c r="A218" s="15">
        <f>[1]Basic_information_step3_GasPred!A217</f>
        <v>1778</v>
      </c>
      <c r="B218" s="15">
        <f>[1]Basic_information_step3_GasPred!B217</f>
        <v>55</v>
      </c>
      <c r="C218" s="15" t="str">
        <f>[1]Basic_information_step3_GasPred!P217</f>
        <v>Flat</v>
      </c>
      <c r="D218" s="15">
        <f>[1]Basic_information_step3_GasPred!Q217</f>
        <v>1978</v>
      </c>
      <c r="E218" s="15" t="str">
        <f>[1]Basic_information_step3_GasPred!Z217</f>
        <v>glazing - double glazed</v>
      </c>
      <c r="F218" s="15" t="str">
        <f>[1]Basic_information_step3_GasPred!V217</f>
        <v>upvc</v>
      </c>
      <c r="G218" s="15" t="str">
        <f>[1]Basic_information_step3_GasPred!U217</f>
        <v>upvc</v>
      </c>
      <c r="I218" s="15">
        <f t="shared" ca="1" si="27"/>
        <v>162.421875</v>
      </c>
      <c r="J218" s="27" cm="1">
        <f t="array" aca="1" ref="J21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18" s="15">
        <f t="shared" ca="1" si="28"/>
        <v>1103.0250000000001</v>
      </c>
      <c r="L218" s="27" cm="1">
        <f t="array" aca="1" ref="L21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18" s="15">
        <f t="shared" ca="1" si="29"/>
        <v>6496.875</v>
      </c>
      <c r="N218" s="27" cm="1">
        <f t="array" aca="1" ref="N21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18" s="15">
        <f t="shared" ca="1" si="30"/>
        <v>28737.500000000007</v>
      </c>
      <c r="P218" s="27" cm="1">
        <f t="array" aca="1" ref="P21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18" s="15">
        <f t="shared" ca="1" si="31"/>
        <v>12993.75</v>
      </c>
      <c r="R218" s="27" cm="1">
        <f t="array" aca="1" ref="R21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18" s="15">
        <f t="shared" ca="1" si="32"/>
        <v>789.096</v>
      </c>
      <c r="T218" s="27" cm="1">
        <f t="array" aca="1" ref="T21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18" s="15">
        <f t="shared" ca="1" si="34"/>
        <v>1876.8749999999995</v>
      </c>
      <c r="V218" s="27" cm="1">
        <f t="array" aca="1" ref="V21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18" s="15">
        <f t="shared" ca="1" si="33"/>
        <v>1796.6666666666665</v>
      </c>
      <c r="X218" s="27" cm="1">
        <f t="array" aca="1" ref="X21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18" s="15" cm="1">
        <f t="array" aca="1" ref="Y21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18" s="15" cm="1">
        <f t="array" aca="1" ref="Z21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8" s="15" cm="1">
        <f t="array" aca="1" ref="AA21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8" s="15" cm="1">
        <f t="array" aca="1" ref="AB21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18" s="15" cm="1">
        <f t="array" aca="1" ref="AC21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18" s="15">
        <f t="shared" ca="1" si="35"/>
        <v>40.283099999999997</v>
      </c>
    </row>
    <row r="219" spans="1:30" x14ac:dyDescent="0.2">
      <c r="A219" s="15">
        <f>[1]Basic_information_step3_GasPred!A218</f>
        <v>1783</v>
      </c>
      <c r="B219" s="15">
        <f>[1]Basic_information_step3_GasPred!B218</f>
        <v>49</v>
      </c>
      <c r="C219" s="15" t="str">
        <f>[1]Basic_information_step3_GasPred!P218</f>
        <v>Flat</v>
      </c>
      <c r="D219" s="15">
        <f>[1]Basic_information_step3_GasPred!Q218</f>
        <v>1978</v>
      </c>
      <c r="E219" s="15" t="str">
        <f>[1]Basic_information_step3_GasPred!Z218</f>
        <v>glazing - double glazed</v>
      </c>
      <c r="F219" s="15" t="str">
        <f>[1]Basic_information_step3_GasPred!V218</f>
        <v>upvc</v>
      </c>
      <c r="G219" s="15" t="str">
        <f>[1]Basic_information_step3_GasPred!U218</f>
        <v>upvc</v>
      </c>
      <c r="I219" s="15">
        <f t="shared" ca="1" si="27"/>
        <v>144.703125</v>
      </c>
      <c r="J219" s="27" cm="1">
        <f t="array" aca="1" ref="J21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19" s="15">
        <f t="shared" ca="1" si="28"/>
        <v>982.69500000000016</v>
      </c>
      <c r="L219" s="27" cm="1">
        <f t="array" aca="1" ref="L21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19" s="15">
        <f t="shared" ca="1" si="29"/>
        <v>5788.125</v>
      </c>
      <c r="N219" s="27" cm="1">
        <f t="array" aca="1" ref="N21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19" s="15">
        <f t="shared" ca="1" si="30"/>
        <v>25602.500000000007</v>
      </c>
      <c r="P219" s="27" cm="1">
        <f t="array" aca="1" ref="P21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19" s="15">
        <f t="shared" ca="1" si="31"/>
        <v>11576.25</v>
      </c>
      <c r="R219" s="27" cm="1">
        <f t="array" aca="1" ref="R21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19" s="15">
        <f t="shared" ca="1" si="32"/>
        <v>703.01279999999997</v>
      </c>
      <c r="T219" s="27" cm="1">
        <f t="array" aca="1" ref="T21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19" s="15">
        <f t="shared" ca="1" si="34"/>
        <v>1672.1249999999995</v>
      </c>
      <c r="V219" s="27" cm="1">
        <f t="array" aca="1" ref="V21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19" s="15">
        <f t="shared" ca="1" si="33"/>
        <v>1600.6666666666665</v>
      </c>
      <c r="X219" s="27" cm="1">
        <f t="array" aca="1" ref="X21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19" s="15" cm="1">
        <f t="array" aca="1" ref="Y21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19" s="15" cm="1">
        <f t="array" aca="1" ref="Z21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19" s="15" cm="1">
        <f t="array" aca="1" ref="AA21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19" s="15" cm="1">
        <f t="array" aca="1" ref="AB21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19" s="15" cm="1">
        <f t="array" aca="1" ref="AC21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19" s="15">
        <f t="shared" ca="1" si="35"/>
        <v>40.283099999999997</v>
      </c>
    </row>
    <row r="220" spans="1:30" x14ac:dyDescent="0.2">
      <c r="A220" s="15">
        <f>[1]Basic_information_step3_GasPred!A219</f>
        <v>1784</v>
      </c>
      <c r="B220" s="15">
        <f>[1]Basic_information_step3_GasPred!B219</f>
        <v>53</v>
      </c>
      <c r="C220" s="15" t="str">
        <f>[1]Basic_information_step3_GasPred!P219</f>
        <v>Flat</v>
      </c>
      <c r="D220" s="15">
        <f>[1]Basic_information_step3_GasPred!Q219</f>
        <v>1978</v>
      </c>
      <c r="E220" s="15" t="str">
        <f>[1]Basic_information_step3_GasPred!Z219</f>
        <v>glazing - single glazed</v>
      </c>
      <c r="F220" s="15" t="str">
        <f>[1]Basic_information_step3_GasPred!V219</f>
        <v>upvc</v>
      </c>
      <c r="G220" s="15" t="str">
        <f>[1]Basic_information_step3_GasPred!U219</f>
        <v>upvc</v>
      </c>
      <c r="I220" s="15">
        <f t="shared" ca="1" si="27"/>
        <v>156.515625</v>
      </c>
      <c r="J220" s="27" cm="1">
        <f t="array" aca="1" ref="J22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20" s="15">
        <f t="shared" ca="1" si="28"/>
        <v>1062.9150000000002</v>
      </c>
      <c r="L220" s="27" cm="1">
        <f t="array" aca="1" ref="L22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20" s="15">
        <f t="shared" ca="1" si="29"/>
        <v>6260.625</v>
      </c>
      <c r="N220" s="27" cm="1">
        <f t="array" aca="1" ref="N22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20" s="15">
        <f t="shared" ca="1" si="30"/>
        <v>27692.500000000007</v>
      </c>
      <c r="P220" s="27" cm="1">
        <f t="array" aca="1" ref="P22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20" s="15">
        <f t="shared" ca="1" si="31"/>
        <v>12521.25</v>
      </c>
      <c r="R220" s="27" cm="1">
        <f t="array" aca="1" ref="R22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20" s="15">
        <f t="shared" ca="1" si="32"/>
        <v>760.40159999999992</v>
      </c>
      <c r="T220" s="27" cm="1">
        <f t="array" aca="1" ref="T22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20" s="15">
        <f t="shared" ca="1" si="34"/>
        <v>1808.6249999999995</v>
      </c>
      <c r="V220" s="27" cm="1">
        <f t="array" aca="1" ref="V22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20" s="15">
        <f t="shared" ca="1" si="33"/>
        <v>1731.3333333333333</v>
      </c>
      <c r="X220" s="27" cm="1">
        <f t="array" aca="1" ref="X22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20" s="15" cm="1">
        <f t="array" aca="1" ref="Y22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20" s="15" cm="1">
        <f t="array" aca="1" ref="Z22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20" s="15" cm="1">
        <f t="array" aca="1" ref="AA22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0" s="15" cm="1">
        <f t="array" aca="1" ref="AB22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20" s="15" cm="1">
        <f t="array" aca="1" ref="AC22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20" s="15">
        <f t="shared" ca="1" si="35"/>
        <v>40.283099999999997</v>
      </c>
    </row>
    <row r="221" spans="1:30" x14ac:dyDescent="0.2">
      <c r="A221" s="15">
        <f>[1]Basic_information_step3_GasPred!A220</f>
        <v>1785</v>
      </c>
      <c r="B221" s="15">
        <f>[1]Basic_information_step3_GasPred!B220</f>
        <v>54</v>
      </c>
      <c r="C221" s="15" t="str">
        <f>[1]Basic_information_step3_GasPred!P220</f>
        <v>Flat</v>
      </c>
      <c r="D221" s="15">
        <f>[1]Basic_information_step3_GasPred!Q220</f>
        <v>1978</v>
      </c>
      <c r="E221" s="15" t="str">
        <f>[1]Basic_information_step3_GasPred!Z220</f>
        <v>glazing - single glazed</v>
      </c>
      <c r="F221" s="15" t="str">
        <f>[1]Basic_information_step3_GasPred!V220</f>
        <v>upvc</v>
      </c>
      <c r="G221" s="15" t="str">
        <f>[1]Basic_information_step3_GasPred!U220</f>
        <v>upvc</v>
      </c>
      <c r="I221" s="15">
        <f t="shared" ca="1" si="27"/>
        <v>159.46875</v>
      </c>
      <c r="J221" s="27" cm="1">
        <f t="array" aca="1" ref="J22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21" s="15">
        <f t="shared" ca="1" si="28"/>
        <v>1082.9700000000003</v>
      </c>
      <c r="L221" s="27" cm="1">
        <f t="array" aca="1" ref="L22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21" s="15">
        <f t="shared" ca="1" si="29"/>
        <v>6378.75</v>
      </c>
      <c r="N221" s="27" cm="1">
        <f t="array" aca="1" ref="N22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21" s="15">
        <f t="shared" ca="1" si="30"/>
        <v>28215.000000000007</v>
      </c>
      <c r="P221" s="27" cm="1">
        <f t="array" aca="1" ref="P22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21" s="15">
        <f t="shared" ca="1" si="31"/>
        <v>12757.5</v>
      </c>
      <c r="R221" s="27" cm="1">
        <f t="array" aca="1" ref="R22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21" s="15">
        <f t="shared" ca="1" si="32"/>
        <v>774.74879999999996</v>
      </c>
      <c r="T221" s="27" cm="1">
        <f t="array" aca="1" ref="T22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21" s="15">
        <f t="shared" ca="1" si="34"/>
        <v>1842.7499999999995</v>
      </c>
      <c r="V221" s="27" cm="1">
        <f t="array" aca="1" ref="V22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21" s="15">
        <f t="shared" ca="1" si="33"/>
        <v>1763.9999999999998</v>
      </c>
      <c r="X221" s="27" cm="1">
        <f t="array" aca="1" ref="X22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21" s="15" cm="1">
        <f t="array" aca="1" ref="Y22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21" s="15" cm="1">
        <f t="array" aca="1" ref="Z22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21" s="15" cm="1">
        <f t="array" aca="1" ref="AA22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1" s="15" cm="1">
        <f t="array" aca="1" ref="AB22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21" s="15" cm="1">
        <f t="array" aca="1" ref="AC22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21" s="15">
        <f t="shared" ca="1" si="35"/>
        <v>40.283099999999997</v>
      </c>
    </row>
    <row r="222" spans="1:30" x14ac:dyDescent="0.2">
      <c r="A222" s="15">
        <f>[1]Basic_information_step3_GasPred!A221</f>
        <v>1788</v>
      </c>
      <c r="B222" s="15">
        <f>[1]Basic_information_step3_GasPred!B221</f>
        <v>54</v>
      </c>
      <c r="C222" s="15" t="str">
        <f>[1]Basic_information_step3_GasPred!P221</f>
        <v>Flat</v>
      </c>
      <c r="D222" s="15">
        <f>[1]Basic_information_step3_GasPred!Q221</f>
        <v>1978</v>
      </c>
      <c r="E222" s="15" t="str">
        <f>[1]Basic_information_step3_GasPred!Z221</f>
        <v>glazing - single glazed</v>
      </c>
      <c r="F222" s="15" t="str">
        <f>[1]Basic_information_step3_GasPred!V221</f>
        <v>wood</v>
      </c>
      <c r="G222" s="15" t="str">
        <f>[1]Basic_information_step3_GasPred!U221</f>
        <v>timber</v>
      </c>
      <c r="I222" s="15">
        <f t="shared" ca="1" si="27"/>
        <v>159.46875</v>
      </c>
      <c r="J222" s="27" cm="1">
        <f t="array" aca="1" ref="J22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2.953125</v>
      </c>
      <c r="K222" s="15">
        <f t="shared" ca="1" si="28"/>
        <v>1082.9700000000003</v>
      </c>
      <c r="L222" s="27" cm="1">
        <f t="array" aca="1" ref="L22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20.055000000000003</v>
      </c>
      <c r="M222" s="15">
        <f t="shared" ca="1" si="29"/>
        <v>6378.75</v>
      </c>
      <c r="N222" s="27" cm="1">
        <f t="array" aca="1" ref="N22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118.125</v>
      </c>
      <c r="O222" s="15">
        <f t="shared" ca="1" si="30"/>
        <v>28215.000000000007</v>
      </c>
      <c r="P222" s="27" cm="1">
        <f t="array" aca="1" ref="P22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522.50000000000011</v>
      </c>
      <c r="Q222" s="15">
        <f t="shared" ca="1" si="31"/>
        <v>12757.5</v>
      </c>
      <c r="R222" s="27" cm="1">
        <f t="array" aca="1" ref="R22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236.25</v>
      </c>
      <c r="S222" s="15">
        <f t="shared" ca="1" si="32"/>
        <v>774.74879999999996</v>
      </c>
      <c r="T222" s="27" cm="1">
        <f t="array" aca="1" ref="T22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14.347199999999999</v>
      </c>
      <c r="U222" s="15">
        <f t="shared" ca="1" si="34"/>
        <v>1857.6206999999995</v>
      </c>
      <c r="V222" s="27" cm="1">
        <f t="array" aca="1" ref="V22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34.124999999999993</v>
      </c>
      <c r="W222" s="15">
        <f t="shared" ca="1" si="33"/>
        <v>1763.9999999999998</v>
      </c>
      <c r="X222" s="27" cm="1">
        <f t="array" aca="1" ref="X22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32.666666666666664</v>
      </c>
      <c r="Y222" s="15" cm="1">
        <f t="array" aca="1" ref="Y22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22" s="15" cm="1">
        <f t="array" aca="1" ref="Z22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0</v>
      </c>
      <c r="AA222" s="15" cm="1">
        <f t="array" aca="1" ref="AA22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1.1114999999999995</v>
      </c>
      <c r="AB222" s="15" cm="1">
        <f t="array" aca="1" ref="AB22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0</v>
      </c>
      <c r="AC222" s="15" cm="1">
        <f t="array" aca="1" ref="AC22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22" s="15">
        <f t="shared" ca="1" si="35"/>
        <v>0</v>
      </c>
    </row>
    <row r="223" spans="1:30" x14ac:dyDescent="0.2">
      <c r="A223" s="15">
        <f>[1]Basic_information_step3_GasPred!A222</f>
        <v>1795</v>
      </c>
      <c r="B223" s="15">
        <f>[1]Basic_information_step3_GasPred!B222</f>
        <v>50</v>
      </c>
      <c r="C223" s="15" t="str">
        <f>[1]Basic_information_step3_GasPred!P222</f>
        <v>Bungalow</v>
      </c>
      <c r="D223" s="15">
        <f>[1]Basic_information_step3_GasPred!Q222</f>
        <v>1976</v>
      </c>
      <c r="E223" s="15" t="str">
        <f>[1]Basic_information_step3_GasPred!Z222</f>
        <v>glazing - single glazed</v>
      </c>
      <c r="F223" s="15" t="str">
        <f>[1]Basic_information_step3_GasPred!V222</f>
        <v>upvc</v>
      </c>
      <c r="G223" s="15" t="str">
        <f>[1]Basic_information_step3_GasPred!U222</f>
        <v>upvc</v>
      </c>
      <c r="I223" s="15">
        <f t="shared" ca="1" si="27"/>
        <v>201.04221204188485</v>
      </c>
      <c r="J223" s="27" cm="1">
        <f t="array" aca="1" ref="J22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4.0208442408376968</v>
      </c>
      <c r="K223" s="15">
        <f t="shared" ca="1" si="28"/>
        <v>1365.3000000000002</v>
      </c>
      <c r="L223" s="27" cm="1">
        <f t="array" aca="1" ref="L22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27.306000000000004</v>
      </c>
      <c r="M223" s="15">
        <f t="shared" ca="1" si="29"/>
        <v>6304.2866492146604</v>
      </c>
      <c r="N223" s="27" cm="1">
        <f t="array" aca="1" ref="N22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126.08573298429322</v>
      </c>
      <c r="O223" s="15">
        <f t="shared" ca="1" si="30"/>
        <v>27833.350785340313</v>
      </c>
      <c r="P223" s="27" cm="1">
        <f t="array" aca="1" ref="P22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556.6670157068063</v>
      </c>
      <c r="Q223" s="15">
        <f t="shared" ca="1" si="31"/>
        <v>12608.573298429321</v>
      </c>
      <c r="R223" s="27" cm="1">
        <f t="array" aca="1" ref="R22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252.17146596858643</v>
      </c>
      <c r="S223" s="15">
        <f t="shared" ca="1" si="32"/>
        <v>976.7256125654452</v>
      </c>
      <c r="T223" s="27" cm="1">
        <f t="array" aca="1" ref="T22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19.534512251308904</v>
      </c>
      <c r="U223" s="15">
        <f t="shared" ca="1" si="34"/>
        <v>1706.25</v>
      </c>
      <c r="V223" s="27" cm="1">
        <f t="array" aca="1" ref="V22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3" s="15">
        <f t="shared" ca="1" si="33"/>
        <v>2223.8743455497383</v>
      </c>
      <c r="X223" s="27" cm="1">
        <f t="array" aca="1" ref="X22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44.47748691099477</v>
      </c>
      <c r="Y223" s="15" cm="1">
        <f t="array" aca="1" ref="Y22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223" s="15" cm="1">
        <f t="array" aca="1" ref="Z22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23" s="15" cm="1">
        <f t="array" aca="1" ref="AA22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3" s="15" cm="1">
        <f t="array" aca="1" ref="AB22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223" s="15" cm="1">
        <f t="array" aca="1" ref="AC22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23" s="15">
        <f t="shared" ca="1" si="35"/>
        <v>79.751100000000008</v>
      </c>
    </row>
    <row r="224" spans="1:30" x14ac:dyDescent="0.2">
      <c r="A224" s="15">
        <f>[1]Basic_information_step3_GasPred!A223</f>
        <v>1802</v>
      </c>
      <c r="B224" s="15">
        <f>[1]Basic_information_step3_GasPred!B223</f>
        <v>78</v>
      </c>
      <c r="C224" s="15" t="str">
        <f>[1]Basic_information_step3_GasPred!P223</f>
        <v>House</v>
      </c>
      <c r="D224" s="15">
        <f>[1]Basic_information_step3_GasPred!Q223</f>
        <v>1976</v>
      </c>
      <c r="E224" s="15" t="str">
        <f>[1]Basic_information_step3_GasPred!Z223</f>
        <v>glazing - single glazed</v>
      </c>
      <c r="F224" s="15" t="str">
        <f>[1]Basic_information_step3_GasPred!V223</f>
        <v>upvc</v>
      </c>
      <c r="G224" s="15" t="str">
        <f>[1]Basic_information_step3_GasPred!U223</f>
        <v>upvc</v>
      </c>
      <c r="I224" s="15">
        <f t="shared" ca="1" si="27"/>
        <v>187.61898648648648</v>
      </c>
      <c r="J224" s="27" cm="1">
        <f t="array" aca="1" ref="J22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24" s="15">
        <f t="shared" ca="1" si="28"/>
        <v>1274.1413837837838</v>
      </c>
      <c r="L224" s="27" cm="1">
        <f t="array" aca="1" ref="L22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24" s="15">
        <f t="shared" ca="1" si="29"/>
        <v>8714.8135135135144</v>
      </c>
      <c r="N224" s="27" cm="1">
        <f t="array" aca="1" ref="N22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24" s="15">
        <f t="shared" ca="1" si="30"/>
        <v>39387.807567567565</v>
      </c>
      <c r="P224" s="27" cm="1">
        <f t="array" aca="1" ref="P22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24" s="15">
        <f t="shared" ca="1" si="31"/>
        <v>17429.627027027029</v>
      </c>
      <c r="R224" s="27" cm="1">
        <f t="array" aca="1" ref="R22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24" s="15">
        <f t="shared" ca="1" si="32"/>
        <v>911.51140670270274</v>
      </c>
      <c r="T224" s="27" cm="1">
        <f t="array" aca="1" ref="T22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24" s="15">
        <f t="shared" ca="1" si="34"/>
        <v>2661.75</v>
      </c>
      <c r="V224" s="27" cm="1">
        <f t="array" aca="1" ref="V22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4" s="15">
        <f t="shared" ca="1" si="33"/>
        <v>2075.3902702702703</v>
      </c>
      <c r="X224" s="27" cm="1">
        <f t="array" aca="1" ref="X22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24" s="15" cm="1">
        <f t="array" aca="1" ref="Y22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224" s="15" cm="1">
        <f t="array" aca="1" ref="Z22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24" s="15" cm="1">
        <f t="array" aca="1" ref="AA22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4" s="15" cm="1">
        <f t="array" aca="1" ref="AB22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224" s="15" cm="1">
        <f t="array" aca="1" ref="AC22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24" s="15">
        <f t="shared" ca="1" si="35"/>
        <v>79.751100000000008</v>
      </c>
    </row>
    <row r="225" spans="1:30" x14ac:dyDescent="0.2">
      <c r="A225" s="15">
        <f>[1]Basic_information_step3_GasPred!A224</f>
        <v>1806</v>
      </c>
      <c r="B225" s="15">
        <f>[1]Basic_information_step3_GasPred!B224</f>
        <v>92</v>
      </c>
      <c r="C225" s="15" t="str">
        <f>[1]Basic_information_step3_GasPred!P224</f>
        <v>House</v>
      </c>
      <c r="D225" s="15">
        <f>[1]Basic_information_step3_GasPred!Q224</f>
        <v>1976</v>
      </c>
      <c r="E225" s="15" t="str">
        <f>[1]Basic_information_step3_GasPred!Z224</f>
        <v>glazing - single glazed</v>
      </c>
      <c r="F225" s="15" t="str">
        <f>[1]Basic_information_step3_GasPred!V224</f>
        <v>upvc</v>
      </c>
      <c r="G225" s="15" t="str">
        <f>[1]Basic_information_step3_GasPred!U224</f>
        <v>upvc</v>
      </c>
      <c r="I225" s="15">
        <f t="shared" ca="1" si="27"/>
        <v>221.29418918918918</v>
      </c>
      <c r="J225" s="27" cm="1">
        <f t="array" aca="1" ref="J225"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25" s="15">
        <f t="shared" ca="1" si="28"/>
        <v>1502.833427027027</v>
      </c>
      <c r="L225" s="27" cm="1">
        <f t="array" aca="1" ref="L225"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25" s="15">
        <f t="shared" ca="1" si="29"/>
        <v>10279.010810810811</v>
      </c>
      <c r="N225" s="27" cm="1">
        <f t="array" aca="1" ref="N225"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25" s="15">
        <f t="shared" ca="1" si="30"/>
        <v>46457.414054054054</v>
      </c>
      <c r="P225" s="27" cm="1">
        <f t="array" aca="1" ref="P225"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25" s="15">
        <f t="shared" ca="1" si="31"/>
        <v>20558.021621621621</v>
      </c>
      <c r="R225" s="27" cm="1">
        <f t="array" aca="1" ref="R225"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25" s="15">
        <f t="shared" ca="1" si="32"/>
        <v>1075.1160181621622</v>
      </c>
      <c r="T225" s="27" cm="1">
        <f t="array" aca="1" ref="T225"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25" s="15">
        <f t="shared" ca="1" si="34"/>
        <v>3139.5</v>
      </c>
      <c r="V225" s="27" cm="1">
        <f t="array" aca="1" ref="V225"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5" s="15">
        <f t="shared" ca="1" si="33"/>
        <v>2447.8962162162161</v>
      </c>
      <c r="X225" s="27" cm="1">
        <f t="array" aca="1" ref="X225"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25" s="15" cm="1">
        <f t="array" aca="1" ref="Y225"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225" s="15" cm="1">
        <f t="array" aca="1" ref="Z225"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25" s="15" cm="1">
        <f t="array" aca="1" ref="AA225"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5" s="15" cm="1">
        <f t="array" aca="1" ref="AB225"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225" s="15" cm="1">
        <f t="array" aca="1" ref="AC225"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25" s="15">
        <f t="shared" ca="1" si="35"/>
        <v>79.751100000000008</v>
      </c>
    </row>
    <row r="226" spans="1:30" x14ac:dyDescent="0.2">
      <c r="A226" s="15">
        <f>[1]Basic_information_step3_GasPred!A225</f>
        <v>1819</v>
      </c>
      <c r="B226" s="15">
        <f>[1]Basic_information_step3_GasPred!B225</f>
        <v>46</v>
      </c>
      <c r="C226" s="15" t="str">
        <f>[1]Basic_information_step3_GasPred!P225</f>
        <v>Bungalow</v>
      </c>
      <c r="D226" s="15">
        <f>[1]Basic_information_step3_GasPred!Q225</f>
        <v>1976</v>
      </c>
      <c r="E226" s="15" t="str">
        <f>[1]Basic_information_step3_GasPred!Z225</f>
        <v>glazing - double glazed</v>
      </c>
      <c r="F226" s="15" t="str">
        <f>[1]Basic_information_step3_GasPred!V225</f>
        <v>upvc</v>
      </c>
      <c r="G226" s="15" t="str">
        <f>[1]Basic_information_step3_GasPred!U225</f>
        <v>upvc</v>
      </c>
      <c r="I226" s="15">
        <f t="shared" ca="1" si="27"/>
        <v>184.95883507853404</v>
      </c>
      <c r="J226" s="27" cm="1">
        <f t="array" aca="1" ref="J226"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4.0208442408376968</v>
      </c>
      <c r="K226" s="15">
        <f t="shared" ca="1" si="28"/>
        <v>1256.0760000000002</v>
      </c>
      <c r="L226" s="27" cm="1">
        <f t="array" aca="1" ref="L226"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27.306000000000004</v>
      </c>
      <c r="M226" s="15">
        <f t="shared" ca="1" si="29"/>
        <v>5799.9437172774878</v>
      </c>
      <c r="N226" s="27" cm="1">
        <f t="array" aca="1" ref="N226"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126.08573298429322</v>
      </c>
      <c r="O226" s="15">
        <f t="shared" ca="1" si="30"/>
        <v>25606.682722513091</v>
      </c>
      <c r="P226" s="27" cm="1">
        <f t="array" aca="1" ref="P226"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556.6670157068063</v>
      </c>
      <c r="Q226" s="15">
        <f t="shared" ca="1" si="31"/>
        <v>11599.887434554976</v>
      </c>
      <c r="R226" s="27" cm="1">
        <f t="array" aca="1" ref="R226"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252.17146596858643</v>
      </c>
      <c r="S226" s="15">
        <f t="shared" ca="1" si="32"/>
        <v>898.58756356020956</v>
      </c>
      <c r="T226" s="27" cm="1">
        <f t="array" aca="1" ref="T226"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19.534512251308904</v>
      </c>
      <c r="U226" s="15">
        <f t="shared" ca="1" si="34"/>
        <v>1569.75</v>
      </c>
      <c r="V226" s="27" cm="1">
        <f t="array" aca="1" ref="V226"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6" s="15">
        <f t="shared" ca="1" si="33"/>
        <v>2045.9643979057594</v>
      </c>
      <c r="X226" s="27" cm="1">
        <f t="array" aca="1" ref="X226"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44.47748691099477</v>
      </c>
      <c r="Y226" s="15" cm="1">
        <f t="array" aca="1" ref="Y226"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226" s="15" cm="1">
        <f t="array" aca="1" ref="Z226"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26" s="15" cm="1">
        <f t="array" aca="1" ref="AA226"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6" s="15" cm="1">
        <f t="array" aca="1" ref="AB226"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226" s="15" cm="1">
        <f t="array" aca="1" ref="AC226"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26" s="15">
        <f t="shared" ca="1" si="35"/>
        <v>79.751100000000008</v>
      </c>
    </row>
    <row r="227" spans="1:30" x14ac:dyDescent="0.2">
      <c r="A227" s="15">
        <f>[1]Basic_information_step3_GasPred!A226</f>
        <v>2014</v>
      </c>
      <c r="B227" s="15">
        <f>[1]Basic_information_step3_GasPred!B226</f>
        <v>66</v>
      </c>
      <c r="C227" s="15" t="str">
        <f>[1]Basic_information_step3_GasPred!P226</f>
        <v>Flat</v>
      </c>
      <c r="D227" s="15">
        <f>[1]Basic_information_step3_GasPred!Q226</f>
        <v>2018</v>
      </c>
      <c r="E227" s="15" t="str">
        <f>[1]Basic_information_step3_GasPred!Z226</f>
        <v>glazing - double glazed</v>
      </c>
      <c r="F227" s="15" t="str">
        <f>[1]Basic_information_step3_GasPred!V226</f>
        <v>upvc</v>
      </c>
      <c r="G227" s="15" t="str">
        <f>[1]Basic_information_step3_GasPred!U226</f>
        <v>upvc</v>
      </c>
      <c r="I227" s="15">
        <f t="shared" ca="1" si="27"/>
        <v>203.77130044843051</v>
      </c>
      <c r="J227" s="27" cm="1">
        <f t="array" aca="1" ref="J227"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27" s="15">
        <f t="shared" ca="1" si="28"/>
        <v>1383.8335426008969</v>
      </c>
      <c r="L227" s="27" cm="1">
        <f t="array" aca="1" ref="L227"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27" s="15">
        <f t="shared" ca="1" si="29"/>
        <v>8150.8520179372199</v>
      </c>
      <c r="N227" s="27" cm="1">
        <f t="array" aca="1" ref="N227"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27" s="15">
        <f t="shared" ca="1" si="30"/>
        <v>34768.681614349778</v>
      </c>
      <c r="P227" s="27" cm="1">
        <f t="array" aca="1" ref="P227"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27" s="15">
        <f t="shared" ca="1" si="31"/>
        <v>16301.70403587444</v>
      </c>
      <c r="R227" s="27" cm="1">
        <f t="array" aca="1" ref="R227"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27" s="15">
        <f t="shared" ca="1" si="32"/>
        <v>989.98437309417022</v>
      </c>
      <c r="T227" s="27" cm="1">
        <f t="array" aca="1" ref="T227"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27" s="15">
        <f t="shared" ca="1" si="34"/>
        <v>2252.25</v>
      </c>
      <c r="V227" s="27" cm="1">
        <f t="array" aca="1" ref="V227"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7" s="15">
        <f t="shared" ca="1" si="33"/>
        <v>2254.0627802690578</v>
      </c>
      <c r="X227" s="27" cm="1">
        <f t="array" aca="1" ref="X227"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27" s="15" cm="1">
        <f t="array" aca="1" ref="Y227"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45.000000000000007</v>
      </c>
      <c r="Z227" s="15" cm="1">
        <f t="array" aca="1" ref="Z227"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27" s="15" cm="1">
        <f t="array" aca="1" ref="AA227"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7" s="15" cm="1">
        <f t="array" aca="1" ref="AB227"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37.837800000000001</v>
      </c>
      <c r="AC227" s="15" cm="1">
        <f t="array" aca="1" ref="AC227"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27" s="15">
        <f t="shared" ca="1" si="35"/>
        <v>40.283099999999997</v>
      </c>
    </row>
    <row r="228" spans="1:30" x14ac:dyDescent="0.2">
      <c r="A228" s="15">
        <f>[1]Basic_information_step3_GasPred!A227</f>
        <v>2024</v>
      </c>
      <c r="B228" s="15">
        <f>[1]Basic_information_step3_GasPred!B227</f>
        <v>51</v>
      </c>
      <c r="C228" s="15" t="str">
        <f>[1]Basic_information_step3_GasPred!P227</f>
        <v>Flat</v>
      </c>
      <c r="D228" s="15">
        <f>[1]Basic_information_step3_GasPred!Q227</f>
        <v>2018</v>
      </c>
      <c r="E228" s="15" t="str">
        <f>[1]Basic_information_step3_GasPred!Z227</f>
        <v>glazing - single glazed</v>
      </c>
      <c r="F228" s="15" t="str">
        <f>[1]Basic_information_step3_GasPred!V227</f>
        <v>upvc</v>
      </c>
      <c r="G228" s="15" t="str">
        <f>[1]Basic_information_step3_GasPred!U227</f>
        <v>timber</v>
      </c>
      <c r="I228" s="15">
        <f t="shared" ca="1" si="27"/>
        <v>157.45964125560539</v>
      </c>
      <c r="J228" s="27" cm="1">
        <f t="array" aca="1" ref="J228"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28" s="15">
        <f t="shared" ca="1" si="28"/>
        <v>1069.3259192825112</v>
      </c>
      <c r="L228" s="27" cm="1">
        <f t="array" aca="1" ref="L228"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28" s="15">
        <f t="shared" ca="1" si="29"/>
        <v>6298.3856502242152</v>
      </c>
      <c r="N228" s="27" cm="1">
        <f t="array" aca="1" ref="N228"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28" s="15">
        <f t="shared" ca="1" si="30"/>
        <v>26866.708520179371</v>
      </c>
      <c r="P228" s="27" cm="1">
        <f t="array" aca="1" ref="P228"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28" s="15">
        <f t="shared" ca="1" si="31"/>
        <v>12596.77130044843</v>
      </c>
      <c r="R228" s="27" cm="1">
        <f t="array" aca="1" ref="R228"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28" s="15">
        <f t="shared" ca="1" si="32"/>
        <v>764.98792466367706</v>
      </c>
      <c r="T228" s="27" cm="1">
        <f t="array" aca="1" ref="T228"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28" s="15">
        <f t="shared" ca="1" si="34"/>
        <v>1754.1342</v>
      </c>
      <c r="V228" s="27" cm="1">
        <f t="array" aca="1" ref="V228"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8" s="15">
        <f t="shared" ca="1" si="33"/>
        <v>1741.7757847533628</v>
      </c>
      <c r="X228" s="27" cm="1">
        <f t="array" aca="1" ref="X228"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28" s="15" cm="1">
        <f t="array" aca="1" ref="Y228"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28" s="15" cm="1">
        <f t="array" aca="1" ref="Z228"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28" s="15" cm="1">
        <f t="array" aca="1" ref="AA228"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8" s="15" cm="1">
        <f t="array" aca="1" ref="AB228"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28" s="15" cm="1">
        <f t="array" aca="1" ref="AC228"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28" s="15">
        <f t="shared" ca="1" si="35"/>
        <v>16.204499999999999</v>
      </c>
    </row>
    <row r="229" spans="1:30" x14ac:dyDescent="0.2">
      <c r="A229" s="15">
        <f>[1]Basic_information_step3_GasPred!A228</f>
        <v>2025</v>
      </c>
      <c r="B229" s="15">
        <f>[1]Basic_information_step3_GasPred!B228</f>
        <v>103</v>
      </c>
      <c r="C229" s="15" t="str">
        <f>[1]Basic_information_step3_GasPred!P228</f>
        <v>House</v>
      </c>
      <c r="D229" s="15">
        <f>[1]Basic_information_step3_GasPred!Q228</f>
        <v>2018</v>
      </c>
      <c r="E229" s="15" t="str">
        <f>[1]Basic_information_step3_GasPred!Z228</f>
        <v>glazing - double glazed</v>
      </c>
      <c r="F229" s="15" t="str">
        <f>[1]Basic_information_step3_GasPred!V228</f>
        <v>upvc</v>
      </c>
      <c r="G229" s="15" t="str">
        <f>[1]Basic_information_step3_GasPred!U228</f>
        <v>timber</v>
      </c>
      <c r="I229" s="15">
        <f t="shared" ca="1" si="27"/>
        <v>247.753277027027</v>
      </c>
      <c r="J229" s="27" cm="1">
        <f t="array" aca="1" ref="J229"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29" s="15">
        <f t="shared" ca="1" si="28"/>
        <v>1682.5200324324326</v>
      </c>
      <c r="L229" s="27" cm="1">
        <f t="array" aca="1" ref="L229"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29" s="15">
        <f t="shared" ca="1" si="29"/>
        <v>11508.022972972973</v>
      </c>
      <c r="N229" s="27" cm="1">
        <f t="array" aca="1" ref="N229"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29" s="15">
        <f t="shared" ca="1" si="30"/>
        <v>52012.104864864865</v>
      </c>
      <c r="P229" s="27" cm="1">
        <f t="array" aca="1" ref="P229"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29" s="15">
        <f t="shared" ca="1" si="31"/>
        <v>23016.045945945945</v>
      </c>
      <c r="R229" s="27" cm="1">
        <f t="array" aca="1" ref="R229"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29" s="15">
        <f t="shared" ca="1" si="32"/>
        <v>1203.6624985945948</v>
      </c>
      <c r="T229" s="27" cm="1">
        <f t="array" aca="1" ref="T229"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29" s="15">
        <f t="shared" ca="1" si="34"/>
        <v>3542.3933999999999</v>
      </c>
      <c r="V229" s="27" cm="1">
        <f t="array" aca="1" ref="V229"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29" s="15">
        <f t="shared" ca="1" si="33"/>
        <v>2740.5794594594595</v>
      </c>
      <c r="X229" s="27" cm="1">
        <f t="array" aca="1" ref="X229"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29" s="15" cm="1">
        <f t="array" aca="1" ref="Y229"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229" s="15" cm="1">
        <f t="array" aca="1" ref="Z229"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29" s="15" cm="1">
        <f t="array" aca="1" ref="AA229"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29" s="15" cm="1">
        <f t="array" aca="1" ref="AB229"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229" s="15" cm="1">
        <f t="array" aca="1" ref="AC229"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229" s="15">
        <f t="shared" ca="1" si="35"/>
        <v>31.593899999999998</v>
      </c>
    </row>
    <row r="230" spans="1:30" x14ac:dyDescent="0.2">
      <c r="A230" s="15">
        <f>[1]Basic_information_step3_GasPred!A229</f>
        <v>2028</v>
      </c>
      <c r="B230" s="15">
        <f>[1]Basic_information_step3_GasPred!B229</f>
        <v>103</v>
      </c>
      <c r="C230" s="15" t="str">
        <f>[1]Basic_information_step3_GasPred!P229</f>
        <v>House</v>
      </c>
      <c r="D230" s="15">
        <f>[1]Basic_information_step3_GasPred!Q229</f>
        <v>2018</v>
      </c>
      <c r="E230" s="15" t="str">
        <f>[1]Basic_information_step3_GasPred!Z229</f>
        <v>glazing - single glazed</v>
      </c>
      <c r="F230" s="15" t="str">
        <f>[1]Basic_information_step3_GasPred!V229</f>
        <v>upvc</v>
      </c>
      <c r="G230" s="15" t="str">
        <f>[1]Basic_information_step3_GasPred!U229</f>
        <v>timber</v>
      </c>
      <c r="I230" s="15">
        <f t="shared" ca="1" si="27"/>
        <v>247.753277027027</v>
      </c>
      <c r="J230" s="27" cm="1">
        <f t="array" aca="1" ref="J230"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30" s="15">
        <f t="shared" ca="1" si="28"/>
        <v>1682.5200324324326</v>
      </c>
      <c r="L230" s="27" cm="1">
        <f t="array" aca="1" ref="L230"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30" s="15">
        <f t="shared" ca="1" si="29"/>
        <v>11508.022972972973</v>
      </c>
      <c r="N230" s="27" cm="1">
        <f t="array" aca="1" ref="N230"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30" s="15">
        <f t="shared" ca="1" si="30"/>
        <v>52012.104864864865</v>
      </c>
      <c r="P230" s="27" cm="1">
        <f t="array" aca="1" ref="P230"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30" s="15">
        <f t="shared" ca="1" si="31"/>
        <v>23016.045945945945</v>
      </c>
      <c r="R230" s="27" cm="1">
        <f t="array" aca="1" ref="R230"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30" s="15">
        <f t="shared" ca="1" si="32"/>
        <v>1203.6624985945948</v>
      </c>
      <c r="T230" s="27" cm="1">
        <f t="array" aca="1" ref="T230"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30" s="15">
        <f t="shared" ca="1" si="34"/>
        <v>3542.3933999999999</v>
      </c>
      <c r="V230" s="27" cm="1">
        <f t="array" aca="1" ref="V230"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30" s="15">
        <f t="shared" ca="1" si="33"/>
        <v>2740.5794594594595</v>
      </c>
      <c r="X230" s="27" cm="1">
        <f t="array" aca="1" ref="X230"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30" s="15" cm="1">
        <f t="array" aca="1" ref="Y230"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230" s="15" cm="1">
        <f t="array" aca="1" ref="Z230"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30" s="15" cm="1">
        <f t="array" aca="1" ref="AA230"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30" s="15" cm="1">
        <f t="array" aca="1" ref="AB230"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230" s="15" cm="1">
        <f t="array" aca="1" ref="AC230"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230" s="15">
        <f t="shared" ca="1" si="35"/>
        <v>31.593899999999998</v>
      </c>
    </row>
    <row r="231" spans="1:30" x14ac:dyDescent="0.2">
      <c r="A231" s="15">
        <f>[1]Basic_information_step3_GasPred!A230</f>
        <v>2036</v>
      </c>
      <c r="B231" s="15">
        <f>[1]Basic_information_step3_GasPred!B230</f>
        <v>102</v>
      </c>
      <c r="C231" s="15" t="str">
        <f>[1]Basic_information_step3_GasPred!P230</f>
        <v>House</v>
      </c>
      <c r="D231" s="15">
        <f>[1]Basic_information_step3_GasPred!Q230</f>
        <v>2018</v>
      </c>
      <c r="E231" s="15" t="str">
        <f>[1]Basic_information_step3_GasPred!Z230</f>
        <v>glazing - single glazed</v>
      </c>
      <c r="F231" s="15" t="str">
        <f>[1]Basic_information_step3_GasPred!V230</f>
        <v>upvc</v>
      </c>
      <c r="G231" s="15" t="str">
        <f>[1]Basic_information_step3_GasPred!U230</f>
        <v>upvc</v>
      </c>
      <c r="I231" s="15">
        <f t="shared" ca="1" si="27"/>
        <v>245.34790540540538</v>
      </c>
      <c r="J231" s="27" cm="1">
        <f t="array" aca="1" ref="J231"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31" s="15">
        <f t="shared" ca="1" si="28"/>
        <v>1666.1848864864864</v>
      </c>
      <c r="L231" s="27" cm="1">
        <f t="array" aca="1" ref="L231"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31" s="15">
        <f t="shared" ca="1" si="29"/>
        <v>11396.294594594594</v>
      </c>
      <c r="N231" s="27" cm="1">
        <f t="array" aca="1" ref="N231"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31" s="15">
        <f t="shared" ca="1" si="30"/>
        <v>51507.13297297297</v>
      </c>
      <c r="P231" s="27" cm="1">
        <f t="array" aca="1" ref="P231"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31" s="15">
        <f t="shared" ca="1" si="31"/>
        <v>22792.589189189188</v>
      </c>
      <c r="R231" s="27" cm="1">
        <f t="array" aca="1" ref="R231"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31" s="15">
        <f t="shared" ca="1" si="32"/>
        <v>1191.976454918919</v>
      </c>
      <c r="T231" s="27" cm="1">
        <f t="array" aca="1" ref="T231"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31" s="15">
        <f t="shared" ca="1" si="34"/>
        <v>3480.75</v>
      </c>
      <c r="V231" s="27" cm="1">
        <f t="array" aca="1" ref="V231"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31" s="15">
        <f t="shared" ca="1" si="33"/>
        <v>2713.971891891892</v>
      </c>
      <c r="X231" s="27" cm="1">
        <f t="array" aca="1" ref="X231"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31" s="15" cm="1">
        <f t="array" aca="1" ref="Y231"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37.5</v>
      </c>
      <c r="Z231" s="15" cm="1">
        <f t="array" aca="1" ref="Z231"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31" s="15" cm="1">
        <f t="array" aca="1" ref="AA231"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31" s="15" cm="1">
        <f t="array" aca="1" ref="AB231"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231" s="15" cm="1">
        <f t="array" aca="1" ref="AC231"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31" s="15">
        <f t="shared" ca="1" si="35"/>
        <v>79.751100000000008</v>
      </c>
    </row>
    <row r="232" spans="1:30" x14ac:dyDescent="0.2">
      <c r="A232" s="15">
        <f>[1]Basic_information_step3_GasPred!A231</f>
        <v>2062</v>
      </c>
      <c r="B232" s="15">
        <f>[1]Basic_information_step3_GasPred!B231</f>
        <v>77</v>
      </c>
      <c r="C232" s="15" t="str">
        <f>[1]Basic_information_step3_GasPred!P231</f>
        <v>Flat</v>
      </c>
      <c r="D232" s="15">
        <f>[1]Basic_information_step3_GasPred!Q231</f>
        <v>2018</v>
      </c>
      <c r="E232" s="15" t="str">
        <f>[1]Basic_information_step3_GasPred!Z231</f>
        <v>glazing - single glazed</v>
      </c>
      <c r="F232" s="15" t="str">
        <f>[1]Basic_information_step3_GasPred!V231</f>
        <v>upvc</v>
      </c>
      <c r="G232" s="15" t="str">
        <f>[1]Basic_information_step3_GasPred!U231</f>
        <v>timber</v>
      </c>
      <c r="I232" s="15">
        <f t="shared" ca="1" si="27"/>
        <v>237.73318385650225</v>
      </c>
      <c r="J232" s="27" cm="1">
        <f t="array" aca="1" ref="J232"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3.0874439461883409</v>
      </c>
      <c r="K232" s="15">
        <f t="shared" ca="1" si="28"/>
        <v>1614.472466367713</v>
      </c>
      <c r="L232" s="27" cm="1">
        <f t="array" aca="1" ref="L232"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20.967174887892376</v>
      </c>
      <c r="M232" s="15">
        <f t="shared" ca="1" si="29"/>
        <v>9509.3273542600891</v>
      </c>
      <c r="N232" s="27" cm="1">
        <f t="array" aca="1" ref="N232"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123.49775784753363</v>
      </c>
      <c r="O232" s="15">
        <f t="shared" ca="1" si="30"/>
        <v>40563.461883408068</v>
      </c>
      <c r="P232" s="27" cm="1">
        <f t="array" aca="1" ref="P232"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526.7982062780269</v>
      </c>
      <c r="Q232" s="15">
        <f t="shared" ca="1" si="31"/>
        <v>19018.654708520178</v>
      </c>
      <c r="R232" s="27" cm="1">
        <f t="array" aca="1" ref="R232"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246.99551569506727</v>
      </c>
      <c r="S232" s="15">
        <f t="shared" ca="1" si="32"/>
        <v>1154.9817686098654</v>
      </c>
      <c r="T232" s="27" cm="1">
        <f t="array" aca="1" ref="T232"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14.99976322869955</v>
      </c>
      <c r="U232" s="15">
        <f t="shared" ca="1" si="34"/>
        <v>2641.3842</v>
      </c>
      <c r="V232" s="27" cm="1">
        <f t="array" aca="1" ref="V232"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32" s="15">
        <f t="shared" ca="1" si="33"/>
        <v>2629.7399103139005</v>
      </c>
      <c r="X232" s="27" cm="1">
        <f t="array" aca="1" ref="X232"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34.152466367712996</v>
      </c>
      <c r="Y232" s="15" cm="1">
        <f t="array" aca="1" ref="Y232"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22.500000000000004</v>
      </c>
      <c r="Z232" s="15" cm="1">
        <f t="array" aca="1" ref="Z232"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2.4452999999999987</v>
      </c>
      <c r="AA232" s="15" cm="1">
        <f t="array" aca="1" ref="AA232"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32" s="15" cm="1">
        <f t="array" aca="1" ref="AB232"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13.7592</v>
      </c>
      <c r="AC232" s="15" cm="1">
        <f t="array" aca="1" ref="AC232"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13.7592</v>
      </c>
      <c r="AD232" s="15">
        <f t="shared" ca="1" si="35"/>
        <v>16.204499999999999</v>
      </c>
    </row>
    <row r="233" spans="1:30" x14ac:dyDescent="0.2">
      <c r="A233" s="15">
        <f>[1]Basic_information_step3_GasPred!A232</f>
        <v>2075</v>
      </c>
      <c r="B233" s="15">
        <f>[1]Basic_information_step3_GasPred!B232</f>
        <v>88</v>
      </c>
      <c r="C233" s="15" t="str">
        <f>[1]Basic_information_step3_GasPred!P232</f>
        <v>House</v>
      </c>
      <c r="D233" s="15">
        <f>[1]Basic_information_step3_GasPred!Q232</f>
        <v>2018</v>
      </c>
      <c r="E233" s="15" t="str">
        <f>[1]Basic_information_step3_GasPred!Z232</f>
        <v>glazing - double glazed</v>
      </c>
      <c r="F233" s="15" t="str">
        <f>[1]Basic_information_step3_GasPred!V232</f>
        <v>upvc</v>
      </c>
      <c r="G233" s="15" t="str">
        <f>[1]Basic_information_step3_GasPred!U232</f>
        <v>upvc</v>
      </c>
      <c r="I233" s="15">
        <f t="shared" ca="1" si="27"/>
        <v>211.67270270270268</v>
      </c>
      <c r="J233" s="27" cm="1">
        <f t="array" aca="1" ref="J233"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33" s="15">
        <f t="shared" ca="1" si="28"/>
        <v>1437.4928432432432</v>
      </c>
      <c r="L233" s="27" cm="1">
        <f t="array" aca="1" ref="L233"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33" s="15">
        <f t="shared" ca="1" si="29"/>
        <v>9832.0972972972977</v>
      </c>
      <c r="N233" s="27" cm="1">
        <f t="array" aca="1" ref="N233"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33" s="15">
        <f t="shared" ca="1" si="30"/>
        <v>44437.52648648648</v>
      </c>
      <c r="P233" s="27" cm="1">
        <f t="array" aca="1" ref="P233"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33" s="15">
        <f t="shared" ca="1" si="31"/>
        <v>19664.194594594595</v>
      </c>
      <c r="R233" s="27" cm="1">
        <f t="array" aca="1" ref="R233"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33" s="15">
        <f t="shared" ca="1" si="32"/>
        <v>1028.3718434594596</v>
      </c>
      <c r="T233" s="27" cm="1">
        <f t="array" aca="1" ref="T233"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33" s="15">
        <f t="shared" ca="1" si="34"/>
        <v>3003</v>
      </c>
      <c r="V233" s="27" cm="1">
        <f t="array" aca="1" ref="V233"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33" s="15">
        <f t="shared" ca="1" si="33"/>
        <v>2341.4659459459458</v>
      </c>
      <c r="X233" s="27" cm="1">
        <f t="array" aca="1" ref="X233"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33" s="15" cm="1">
        <f t="array" aca="1" ref="Y233"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233" s="15" cm="1">
        <f t="array" aca="1" ref="Z233"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33" s="15" cm="1">
        <f t="array" aca="1" ref="AA233"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33" s="15" cm="1">
        <f t="array" aca="1" ref="AB233"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75.675600000000003</v>
      </c>
      <c r="AC233" s="15" cm="1">
        <f t="array" aca="1" ref="AC233"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0</v>
      </c>
      <c r="AD233" s="15">
        <f t="shared" ca="1" si="35"/>
        <v>79.751100000000008</v>
      </c>
    </row>
    <row r="234" spans="1:30" x14ac:dyDescent="0.2">
      <c r="A234" s="15">
        <f>[1]Basic_information_step3_GasPred!A233</f>
        <v>2078</v>
      </c>
      <c r="B234" s="15">
        <f>[1]Basic_information_step3_GasPred!B233</f>
        <v>107</v>
      </c>
      <c r="C234" s="15" t="str">
        <f>[1]Basic_information_step3_GasPred!P233</f>
        <v>House</v>
      </c>
      <c r="D234" s="15">
        <f>[1]Basic_information_step3_GasPred!Q233</f>
        <v>2018</v>
      </c>
      <c r="E234" s="15" t="str">
        <f>[1]Basic_information_step3_GasPred!Z233</f>
        <v>glazing - double glazed</v>
      </c>
      <c r="F234" s="15" t="str">
        <f>[1]Basic_information_step3_GasPred!V233</f>
        <v>upvc</v>
      </c>
      <c r="G234" s="15" t="str">
        <f>[1]Basic_information_step3_GasPred!U233</f>
        <v>timber</v>
      </c>
      <c r="I234" s="15">
        <f t="shared" ca="1" si="27"/>
        <v>257.37476351351347</v>
      </c>
      <c r="J234" s="27" cm="1">
        <f t="array" aca="1" ref="J234" ca="1">IF(CELL("contents",INDEX(C:C,ROW()))="Flat",
CHOOSE(MATCH(CELL("contents",INDEX(D:D,ROW())),{1919,1945,1965,1981},1),flat1919to1944!$L$10,flat1945to1964!$L$10,flat1965to1980!$L$10,flatpost1980!$L$10),
IF(CELL("contents",INDEX(C:C,ROW()))="House",
CHOOSE(MATCH(CELL("contents",INDEX(D:D,ROW())),{1919,1945,1965,1981},1),house1919to1944!$L$10,house1945to1964!$L$10,house1965to1980!$L$10,housepost1980!$L$10),
IF(CELL("contents",INDEX(C:C,ROW()))="Bungalow",
CHOOSE(MATCH(CELL("contents",INDEX(D:D,ROW())),{1945,1965,1981},1),bungalow1945to1964!$L$10,bungalow1965to1980!$L$10,bungalowpost1980!$L$10),
""
)
))</f>
        <v>2.4053716216216214</v>
      </c>
      <c r="K234" s="15">
        <f t="shared" ca="1" si="28"/>
        <v>1747.8606162162162</v>
      </c>
      <c r="L234" s="27" cm="1">
        <f t="array" aca="1" ref="L234" ca="1">IF(CELL("contents",INDEX(C:C,ROW()))="Flat",
CHOOSE(MATCH(CELL("contents",INDEX(D:D,ROW())),{1919,1945,1965,1981},1),flat1919to1944!$L$11,flat1945to1964!$L$11,flat1965to1980!$L$11,flatpost1980!$L$11),
IF(CELL("contents",INDEX(C:C,ROW()))="House",
CHOOSE(MATCH(CELL("contents",INDEX(D:D,ROW())),{1919,1945,1965,1981},1),house1919to1944!$L$11,house1945to1964!$L$11,house1965to1980!$L$11,housepost1980!$L$11),
IF(CELL("contents",INDEX(C:C,ROW()))="Bungalow",
CHOOSE(MATCH(CELL("contents",INDEX(D:D,ROW())),{1945,1965,1981},1),bungalow1945to1964!$L$11,bungalow1965to1980!$L$11,bungalowpost1980!$L$11),
""
)
))</f>
        <v>16.335145945945946</v>
      </c>
      <c r="M234" s="15">
        <f t="shared" ca="1" si="29"/>
        <v>11954.936486486487</v>
      </c>
      <c r="N234" s="27" cm="1">
        <f t="array" aca="1" ref="N234" ca="1">IF(CELL("contents",INDEX(C:C,ROW()))="Flat",
CHOOSE(MATCH(CELL("contents",INDEX(D:D,ROW())),{1919,1945,1965,1981},1),flat1919to1944!$L$12,flat1945to1964!$L$12,flat1965to1980!$L$12,flatpost1980!$L$12),
IF(CELL("contents",INDEX(C:C,ROW()))="House",
CHOOSE(MATCH(CELL("contents",INDEX(D:D,ROW())),{1919,1945,1965,1981},1),house1919to1944!$L$12,house1945to1964!$L$12,house1965to1980!$L$12,housepost1980!$L$12),
IF(CELL("contents",INDEX(C:C,ROW()))="Bungalow",
CHOOSE(MATCH(CELL("contents",INDEX(D:D,ROW())),{1945,1965,1981},1),bungalow1945to1964!$L$12,bungalow1965to1980!$L$12,bungalowpost1980!$L$12),
""
)
))</f>
        <v>111.72837837837838</v>
      </c>
      <c r="O234" s="15">
        <f t="shared" ca="1" si="30"/>
        <v>54031.992432432431</v>
      </c>
      <c r="P234" s="27" cm="1">
        <f t="array" aca="1" ref="P234" ca="1">IF(CELL("contents",INDEX(C:C,ROW()))="Flat",
CHOOSE(MATCH(CELL("contents",INDEX(D:D,ROW())),{1919,1945,1965,1981},1),flat1919to1944!$L$13,flat1945to1964!$L$13,flat1965to1980!$L$13,flatpost1980!$L$13),
IF(CELL("contents",INDEX(C:C,ROW()))="House",
CHOOSE(MATCH(CELL("contents",INDEX(D:D,ROW())),{1919,1945,1965,1981},1),house1919to1944!$L$13,house1945to1964!$L$13,house1965to1980!$L$13,housepost1980!$L$13),
IF(CELL("contents",INDEX(C:C,ROW()))="Bungalow",
CHOOSE(MATCH(CELL("contents",INDEX(D:D,ROW())),{1945,1965,1981},1),bungalow1945to1964!$L$13,bungalow1965to1980!$L$13,bungalowpost1980!$L$13),
""
)
))</f>
        <v>504.97189189189186</v>
      </c>
      <c r="Q234" s="15">
        <f t="shared" ca="1" si="31"/>
        <v>23909.872972972975</v>
      </c>
      <c r="R234" s="27" cm="1">
        <f t="array" aca="1" ref="R234" ca="1">IF(CELL("contents",INDEX(C:C,ROW()))="Flat",
CHOOSE(MATCH(CELL("contents",INDEX(D:D,ROW())),{1919,1945,1965,1981},1),flat1919to1944!$L$14,flat1945to1964!$L$14,flat1965to1980!$L$14,flatpost1980!$L$14),
IF(CELL("contents",INDEX(C:C,ROW()))="House",
CHOOSE(MATCH(CELL("contents",INDEX(D:D,ROW())),{1919,1945,1965,1981},1),house1919to1944!$L$14,house1945to1964!$L$14,house1965to1980!$L$14,housepost1980!$L$14),
IF(CELL("contents",INDEX(C:C,ROW()))="Bungalow",
CHOOSE(MATCH(CELL("contents",INDEX(D:D,ROW())),{1945,1965,1981},1),bungalow1945to1964!$L$14,bungalow1965to1980!$L$14,bungalowpost1980!$L$14),
""
)
))</f>
        <v>223.45675675675676</v>
      </c>
      <c r="S234" s="15">
        <f t="shared" ca="1" si="32"/>
        <v>1250.4066732972974</v>
      </c>
      <c r="T234" s="27" cm="1">
        <f t="array" aca="1" ref="T234" ca="1">IF(CELL("contents",INDEX(C:C,ROW()))="Flat",
CHOOSE(MATCH(CELL("contents",INDEX(D:D,ROW())),{1919,1945,1965,1981},1),flat1919to1944!$L$15,flat1945to1964!$L$15,flat1965to1980!$L$15,flatpost1980!$L$15),
IF(CELL("contents",INDEX(C:C,ROW()))="House",
CHOOSE(MATCH(CELL("contents",INDEX(D:D,ROW())),{1919,1945,1965,1981},1),house1919to1944!$L$15,house1945to1964!$L$15,house1965to1980!$L$15,housepost1980!$L$15),
IF(CELL("contents",INDEX(C:C,ROW()))="Bungalow",
CHOOSE(MATCH(CELL("contents",INDEX(D:D,ROW())),{1945,1965,1981},1),bungalow1945to1964!$L$15,bungalow1965to1980!$L$15,bungalowpost1980!$L$15),
""
)
))</f>
        <v>11.686043675675677</v>
      </c>
      <c r="U234" s="15">
        <f t="shared" ca="1" si="34"/>
        <v>3678.8933999999999</v>
      </c>
      <c r="V234" s="27" cm="1">
        <f t="array" aca="1" ref="V234" ca="1">IF(CELL("contents",INDEX(C:C,ROW()))="Flat",
CHOOSE(MATCH(CELL("contents",INDEX(D:D,ROW())),{1919,1945,1965,1981},1),flat1919to1944!$L$16,flat1945to1964!$L$16,flat1965to1980!$L$16,flatpost1980!$L$16),
IF(CELL("contents",INDEX(C:C,ROW()))="House",
CHOOSE(MATCH(CELL("contents",INDEX(D:D,ROW())),{1919,1945,1965,1981},1),house1919to1944!$L$16,house1945to1964!$L$16,house1965to1980!$L$16,housepost1980!$L$16),
IF(CELL("contents",INDEX(C:C,ROW()))="Bungalow",
CHOOSE(MATCH(CELL("contents",INDEX(D:D,ROW())),{1945,1965,1981},1),bungalow1945to1964!$L$16,bungalow1965to1980!$L$16,bungalowpost1980!$L$16),
""
)
))</f>
        <v>34.125</v>
      </c>
      <c r="W234" s="15">
        <f t="shared" ca="1" si="33"/>
        <v>2847.0097297297298</v>
      </c>
      <c r="X234" s="27" cm="1">
        <f t="array" aca="1" ref="X234" ca="1">IF(CELL("contents",INDEX(C:C,ROW()))="Flat",
CHOOSE(MATCH(CELL("contents",INDEX(D:D,ROW())),{1919,1945,1965,1981},1),flat1919to1944!$L$17,flat1945to1964!$L$17,flat1965to1980!$L$17,flatpost1980!$L$17),
IF(CELL("contents",INDEX(C:C,ROW()))="House",
CHOOSE(MATCH(CELL("contents",INDEX(D:D,ROW())),{1919,1945,1965,1981},1),house1919to1944!$L$17,house1945to1964!$L$17,house1965to1980!$L$17,housepost1980!$L$17),
IF(CELL("contents",INDEX(C:C,ROW()))="Bungalow",
CHOOSE(MATCH(CELL("contents",INDEX(D:D,ROW())),{1945,1965,1981},1),bungalow1945to1964!$L$17,bungalow1965to1980!$L$17,bungalowpost1980!$L$17),
""
)
))</f>
        <v>26.607567567567568</v>
      </c>
      <c r="Y234" s="15" cm="1">
        <f t="array" aca="1" ref="Y234" ca="1">IF(CELL("contents",INDEX(C:C,ROW()))="Flat",
IF(AND(CELL("contents",INDEX(E:E,ROW()))="glazing - single glazed"),CELL("contents",CentralLineMethodTable!$K$48),
IF(AND(CELL("contents",INDEX(E:E,ROW()))="glazing - double glazed"),CELL("contents",CentralLineMethodTable!$M$48),"")),
IF(OR(CELL("contents",INDEX(C:C,ROW()))="House", CELL("contents",INDEX(C:C,ROW()))="Bungalow"),
IF(AND(CELL("contents",INDEX(E:E,ROW()))="glazing - single glazed"),CELL("contents",CentralLineMethodTable!$O$48),
IF(AND(CELL("contents",INDEX(E:E,ROW()))="glazing - double glazed"),CELL("contents",CentralLineMethodTable!$Q$48),"")),""))</f>
        <v>75</v>
      </c>
      <c r="Z234" s="15" cm="1">
        <f t="array" aca="1" ref="Z234" ca="1">IF(CELL("contents",INDEX(C:C,ROW()))="Flat",
   IF(CELL("contents",INDEX(F:F,ROW()))="upvc", CentralLineMethodTable!$K$49,
      IF(CELL("contents",INDEX(F:F,ROW()))="wood", 0,
         IF(CELL("contents",INDEX(F:F,ROW()))&lt;&gt;"", CentralLineMethodTable!$K$51, ""))),
   IF(OR(CELL("contents",INDEX(C:C,ROW()))="House", CELL("contents",INDEX(C:C,ROW()))="Bungalow"),
      IF(CELL("contents",INDEX(F:F,ROW()))="upvc", CentralLineMethodTable!$M$49,
         IF(CELL("contents",INDEX(F:F,ROW()))="wood", 0,
            IF(CELL("contents",INDEX(F:F,ROW()))&lt;&gt;"", CentralLineMethodTable!$M$51, ""))),""))</f>
        <v>4.0754999999999981</v>
      </c>
      <c r="AA234" s="15" cm="1">
        <f t="array" aca="1" ref="AA234" ca="1">IF(CELL("contents",INDEX(C:C,ROW()))="Flat",
   IF(CELL("contents",INDEX(F:F,ROW()))="upvc", 0,
      IF(CELL("contents",INDEX(F:F,ROW()))="wood", CentralLineMethodTable!$K$50,
         IF(CELL("contents",INDEX(F:F,ROW()))&lt;&gt;"", CentralLineMethodTable!$K$51, ""))),
   IF(OR(CELL("contents",INDEX(C:C,ROW()))="House", CELL("contents",INDEX(C:C,ROW()))="Bungalow"),
      IF(CELL("contents",INDEX(F:F,ROW()))="upvc", 0,
         IF(CELL("contents",INDEX(F:F,ROW()))="wood", CentralLineMethodTable!$M$50,
            IF(CELL("contents",INDEX(F:F,ROW()))&lt;&gt;"", CentralLineMethodTable!$M$51, ""))),""))</f>
        <v>0</v>
      </c>
      <c r="AB234" s="15" cm="1">
        <f t="array" aca="1" ref="AB234" ca="1">IF(CELL("contents",INDEX(C:C,ROW()))="Flat",
   IF(CELL("contents",INDEX(G:G,ROW()))="upvc", CentralLineMethodTable!$K$53,
      IF(CELL("contents",INDEX(F:F,ROW()))="wood", 0,
         IF(CELL("contents",INDEX(G:G,ROW()))&lt;&gt;"", CentralLineMethodTable!$K$55, ""))),
   IF(OR(CELL("contents",INDEX(C:C,ROW()))="House", CELL("contents",INDEX(C:C,ROW()))="Bungalow"),
      IF(CELL("contents",INDEX(G:G,ROW()))="upvc", CentralLineMethodTable!$M$53,
         IF(CELL("contents",INDEX(G:G,ROW()))="wood", 0,
            IF(CELL("contents",INDEX(G:G,ROW()))&lt;&gt;"", CentralLineMethodTable!$M$55, ""))),""))</f>
        <v>27.5184</v>
      </c>
      <c r="AC234" s="15" cm="1">
        <f t="array" aca="1" ref="AC234" ca="1">IF(CELL("contents",INDEX(C:C,ROW()))="Flat",
   IF(CELL("contents",INDEX(G:G,ROW()))="upvc", 0,
      IF(CELL("contents",INDEX(G:G,ROW()))="wood", CentralLineMethodTable!$K$54,
         IF(CELL("contents",INDEX(G:G,ROW()))&lt;&gt;"", CentralLineMethodTable!$K$55, ""))),
   IF(OR(CELL("contents",INDEX(C:C,ROW()))="House", CELL("contents",INDEX(C:C,ROW()))="Bungalow"),
      IF(CELL("contents",INDEX(G:G,ROW()))="upvc", 0,
         IF(CELL("contents",INDEX(G:G,ROW()))="wood", CentralLineMethodTable!$M$54,
            IF(CELL("contents",INDEX(G:G,ROW()))&lt;&gt;"", CentralLineMethodTable!$M$55, ""))),""))</f>
        <v>27.5184</v>
      </c>
      <c r="AD234" s="15">
        <f t="shared" ca="1" si="35"/>
        <v>31.593899999999998</v>
      </c>
    </row>
  </sheetData>
  <mergeCells count="1">
    <mergeCell ref="I1:AD1"/>
  </mergeCells>
  <pageMargins left="0.7" right="0.7" top="0.75" bottom="0.75" header="0.3" footer="0.3"/>
  <pageSetup paperSize="9" orientation="portrait" horizontalDpi="0" verticalDpi="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A96EE-BE07-854F-B2B4-361CCFFA1F6B}">
  <sheetPr>
    <tabColor theme="5" tint="0.59999389629810485"/>
  </sheetPr>
  <dimension ref="A1:N44"/>
  <sheetViews>
    <sheetView workbookViewId="0">
      <selection activeCell="L16" sqref="L16"/>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4" s="6" customFormat="1" x14ac:dyDescent="0.2">
      <c r="A1" s="50" t="s">
        <v>14</v>
      </c>
      <c r="B1" s="50"/>
      <c r="C1" s="50"/>
      <c r="D1" s="50"/>
      <c r="E1" s="50"/>
      <c r="F1" s="50"/>
      <c r="G1" s="50"/>
      <c r="H1" s="50"/>
      <c r="I1" s="50"/>
      <c r="J1" s="19"/>
      <c r="K1" s="63" t="s">
        <v>87</v>
      </c>
      <c r="L1" s="63"/>
    </row>
    <row r="2" spans="1:14" s="8" customFormat="1" ht="62" customHeight="1" x14ac:dyDescent="0.2">
      <c r="A2" s="8" t="s">
        <v>27</v>
      </c>
      <c r="B2" s="24" t="s">
        <v>16</v>
      </c>
      <c r="C2" s="24" t="s">
        <v>10</v>
      </c>
      <c r="D2" s="24" t="s">
        <v>11</v>
      </c>
      <c r="E2" s="24" t="s">
        <v>12</v>
      </c>
      <c r="F2" s="24" t="s">
        <v>13</v>
      </c>
      <c r="G2" s="24" t="s">
        <v>15</v>
      </c>
      <c r="H2" s="24" t="s">
        <v>40</v>
      </c>
      <c r="I2" s="25" t="s">
        <v>37</v>
      </c>
      <c r="J2" s="26"/>
      <c r="K2" s="63"/>
      <c r="L2" s="63"/>
    </row>
    <row r="3" spans="1:14" ht="18" customHeight="1" x14ac:dyDescent="0.2">
      <c r="K3" s="6" t="s">
        <v>86</v>
      </c>
      <c r="L3" s="1" t="s">
        <v>98</v>
      </c>
    </row>
    <row r="4" spans="1:14" ht="19" customHeight="1" x14ac:dyDescent="0.2">
      <c r="A4" s="57" t="s">
        <v>26</v>
      </c>
      <c r="B4" s="4">
        <v>2</v>
      </c>
      <c r="C4" s="2" t="s">
        <v>34</v>
      </c>
      <c r="D4" s="4"/>
      <c r="I4" s="1">
        <v>2400</v>
      </c>
      <c r="K4" s="1" t="s">
        <v>74</v>
      </c>
      <c r="L4" s="1">
        <v>45</v>
      </c>
      <c r="M4" s="1" t="s">
        <v>93</v>
      </c>
      <c r="N4" s="1">
        <v>2.8</v>
      </c>
    </row>
    <row r="5" spans="1:14" ht="13" customHeight="1" x14ac:dyDescent="0.2">
      <c r="A5" s="57"/>
      <c r="B5" s="4"/>
      <c r="C5" s="2" t="s">
        <v>59</v>
      </c>
      <c r="D5" s="4">
        <v>1</v>
      </c>
      <c r="F5" s="1">
        <v>0.6</v>
      </c>
      <c r="G5" s="1">
        <v>0.22500000000000001</v>
      </c>
      <c r="H5" s="1">
        <f>L6*F5*G5</f>
        <v>1.8225</v>
      </c>
      <c r="L5" s="23"/>
      <c r="M5"/>
      <c r="N5" s="21"/>
    </row>
    <row r="6" spans="1:14" ht="13" customHeight="1" x14ac:dyDescent="0.2">
      <c r="A6" s="57"/>
      <c r="B6" s="4"/>
      <c r="C6" s="2"/>
      <c r="D6" s="4"/>
      <c r="K6" s="1" t="s">
        <v>96</v>
      </c>
      <c r="L6" s="1">
        <v>13.5</v>
      </c>
    </row>
    <row r="7" spans="1:14" ht="13" customHeight="1" x14ac:dyDescent="0.2">
      <c r="A7" s="57"/>
      <c r="B7" s="4"/>
      <c r="C7" s="5"/>
      <c r="D7" s="4"/>
    </row>
    <row r="8" spans="1:14" ht="20" customHeight="1" x14ac:dyDescent="0.2">
      <c r="A8" s="57"/>
      <c r="B8" s="4">
        <v>3</v>
      </c>
      <c r="C8" s="3" t="s">
        <v>35</v>
      </c>
      <c r="D8" s="4"/>
      <c r="I8" s="1">
        <v>1000</v>
      </c>
    </row>
    <row r="9" spans="1:14" x14ac:dyDescent="0.2">
      <c r="A9" s="57"/>
      <c r="B9" s="4"/>
      <c r="C9" s="1" t="s">
        <v>19</v>
      </c>
      <c r="D9" s="4">
        <v>1</v>
      </c>
      <c r="F9" s="1">
        <v>0.6</v>
      </c>
      <c r="G9" s="1">
        <v>0.2</v>
      </c>
      <c r="H9" s="1">
        <f>L6*G9*F9</f>
        <v>1.62</v>
      </c>
      <c r="K9" s="6" t="s">
        <v>85</v>
      </c>
      <c r="L9" s="1" t="s">
        <v>79</v>
      </c>
    </row>
    <row r="10" spans="1:14" x14ac:dyDescent="0.2">
      <c r="A10" s="57"/>
      <c r="C10" s="1" t="s">
        <v>20</v>
      </c>
      <c r="D10" s="4">
        <v>1</v>
      </c>
      <c r="F10" s="1">
        <v>0.5</v>
      </c>
      <c r="G10" s="1">
        <v>0.2</v>
      </c>
      <c r="H10" s="1">
        <f>L6*G10*F10</f>
        <v>1.35</v>
      </c>
      <c r="K10" s="1" t="s">
        <v>75</v>
      </c>
      <c r="L10" s="22">
        <f>(H42*I42)/L4</f>
        <v>3.0375000000000001</v>
      </c>
    </row>
    <row r="11" spans="1:14" x14ac:dyDescent="0.2">
      <c r="A11" s="57"/>
      <c r="C11" s="1" t="s">
        <v>83</v>
      </c>
      <c r="D11" s="4">
        <v>1</v>
      </c>
      <c r="F11" s="1">
        <v>0.4</v>
      </c>
      <c r="G11" s="1">
        <v>0.6</v>
      </c>
      <c r="H11" s="1">
        <f>L6*G11*F11</f>
        <v>3.24</v>
      </c>
      <c r="K11" s="1" t="s">
        <v>76</v>
      </c>
      <c r="L11" s="22">
        <f>(H44*I44+H30*I29)/L4</f>
        <v>20.628</v>
      </c>
    </row>
    <row r="12" spans="1:14" x14ac:dyDescent="0.2">
      <c r="K12" s="1" t="s">
        <v>77</v>
      </c>
      <c r="L12" s="22">
        <f>(H23*I22)/L4</f>
        <v>69.000000000000014</v>
      </c>
    </row>
    <row r="13" spans="1:14" x14ac:dyDescent="0.2">
      <c r="K13" s="1" t="s">
        <v>3</v>
      </c>
      <c r="L13" s="22">
        <f>(H5*I4+H33*I33)/L4</f>
        <v>525.20000000000005</v>
      </c>
    </row>
    <row r="14" spans="1:14" x14ac:dyDescent="0.2">
      <c r="A14" s="57" t="s">
        <v>28</v>
      </c>
      <c r="B14" s="4">
        <v>5</v>
      </c>
      <c r="C14" s="1" t="s">
        <v>36</v>
      </c>
      <c r="I14" s="1">
        <v>1000</v>
      </c>
      <c r="K14" s="1" t="s">
        <v>78</v>
      </c>
      <c r="L14" s="22">
        <f>(H9+H10+H11+H15+H16)*1000/L4</f>
        <v>138.00000000000003</v>
      </c>
    </row>
    <row r="15" spans="1:14" x14ac:dyDescent="0.2">
      <c r="A15" s="57"/>
      <c r="C15" s="1" t="s">
        <v>99</v>
      </c>
      <c r="D15" s="4">
        <v>1</v>
      </c>
      <c r="F15" s="1">
        <v>0.125</v>
      </c>
      <c r="G15" s="1">
        <v>2.8</v>
      </c>
      <c r="H15" s="1">
        <f>P4*G15*F15</f>
        <v>0</v>
      </c>
      <c r="K15" s="1" t="s">
        <v>68</v>
      </c>
      <c r="L15" s="22">
        <f>(H27*I26)/L4</f>
        <v>14.757119999999999</v>
      </c>
    </row>
    <row r="16" spans="1:14" x14ac:dyDescent="0.2">
      <c r="A16" s="57"/>
      <c r="C16" s="1" t="s">
        <v>100</v>
      </c>
      <c r="D16" s="4"/>
      <c r="F16" s="1">
        <v>0.125</v>
      </c>
      <c r="G16" s="1">
        <v>2.8</v>
      </c>
      <c r="H16" s="1">
        <f>P5*G16*F16</f>
        <v>0</v>
      </c>
      <c r="K16" s="1" t="s">
        <v>69</v>
      </c>
      <c r="L16" s="22">
        <f>(H39*I38)/L4</f>
        <v>34.125</v>
      </c>
    </row>
    <row r="17" spans="1:12" x14ac:dyDescent="0.2">
      <c r="A17" s="57"/>
      <c r="C17" s="1" t="s">
        <v>89</v>
      </c>
      <c r="D17" s="4"/>
      <c r="K17" s="1" t="s">
        <v>70</v>
      </c>
      <c r="L17" s="22">
        <f>(H20*I19)/L4</f>
        <v>33.6</v>
      </c>
    </row>
    <row r="18" spans="1:12" x14ac:dyDescent="0.2">
      <c r="A18" s="57"/>
      <c r="D18" s="4"/>
    </row>
    <row r="19" spans="1:12" x14ac:dyDescent="0.2">
      <c r="A19" s="57"/>
      <c r="C19" s="14" t="s">
        <v>47</v>
      </c>
      <c r="I19" s="1">
        <v>160</v>
      </c>
    </row>
    <row r="20" spans="1:12" x14ac:dyDescent="0.2">
      <c r="A20" s="57"/>
      <c r="D20" s="4">
        <v>1</v>
      </c>
      <c r="F20" s="1">
        <v>0.25</v>
      </c>
      <c r="G20" s="1">
        <v>2.8</v>
      </c>
      <c r="H20" s="1">
        <f>L6*G20*F20</f>
        <v>9.4499999999999993</v>
      </c>
    </row>
    <row r="21" spans="1:12" x14ac:dyDescent="0.2">
      <c r="A21" s="57"/>
    </row>
    <row r="22" spans="1:12" ht="34" x14ac:dyDescent="0.2">
      <c r="A22" s="57"/>
      <c r="C22" s="2" t="s">
        <v>46</v>
      </c>
      <c r="I22" s="1">
        <v>2000</v>
      </c>
    </row>
    <row r="23" spans="1:12" x14ac:dyDescent="0.2">
      <c r="A23" s="57"/>
      <c r="C23" s="1" t="s">
        <v>90</v>
      </c>
      <c r="D23" s="4">
        <v>1</v>
      </c>
      <c r="H23" s="1">
        <f>(H9+H10+H11+H15+H16)/4</f>
        <v>1.5525000000000002</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0.9071999999999999</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0.189</v>
      </c>
    </row>
    <row r="31" spans="1:12" x14ac:dyDescent="0.2">
      <c r="A31" s="7"/>
      <c r="D31" s="4"/>
    </row>
    <row r="32" spans="1:12" x14ac:dyDescent="0.2">
      <c r="A32" s="7"/>
      <c r="C32" s="1" t="s">
        <v>57</v>
      </c>
      <c r="D32" s="4"/>
    </row>
    <row r="33" spans="1:9" x14ac:dyDescent="0.2">
      <c r="A33" s="7"/>
      <c r="C33" s="1" t="s">
        <v>82</v>
      </c>
      <c r="D33" s="4">
        <v>1</v>
      </c>
      <c r="E33" s="10"/>
      <c r="F33" s="1">
        <v>0.2</v>
      </c>
      <c r="H33" s="1">
        <f>F33*L4</f>
        <v>9</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3.375</v>
      </c>
    </row>
    <row r="40" spans="1:9" x14ac:dyDescent="0.2">
      <c r="A40" s="4"/>
      <c r="C40" s="1" t="s">
        <v>92</v>
      </c>
    </row>
    <row r="42" spans="1:9" ht="136" customHeight="1" x14ac:dyDescent="0.2">
      <c r="A42" s="12" t="s">
        <v>30</v>
      </c>
      <c r="C42" s="11" t="s">
        <v>31</v>
      </c>
      <c r="H42" s="1">
        <f>0.01*(H5)</f>
        <v>1.8225000000000002E-2</v>
      </c>
      <c r="I42" s="1">
        <v>7500</v>
      </c>
    </row>
    <row r="44" spans="1:9" ht="119" x14ac:dyDescent="0.2">
      <c r="A44" s="12" t="s">
        <v>32</v>
      </c>
      <c r="C44" s="2" t="s">
        <v>45</v>
      </c>
      <c r="H44" s="1">
        <f>((H5/4))</f>
        <v>0.455625</v>
      </c>
      <c r="I44" s="1">
        <v>1440</v>
      </c>
    </row>
  </sheetData>
  <mergeCells count="5">
    <mergeCell ref="K1:L2"/>
    <mergeCell ref="A4:A11"/>
    <mergeCell ref="A1:I1"/>
    <mergeCell ref="A14:A27"/>
    <mergeCell ref="A38:A39"/>
  </mergeCells>
  <hyperlinks>
    <hyperlink ref="I2" r:id="rId1" location="bib0150" xr:uid="{042036E2-CC5B-0F4B-AE7D-7F6FBC57D38A}"/>
  </hyperlink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A5DE-858F-7845-B4F4-0AB3F33B3777}">
  <sheetPr>
    <tabColor theme="5" tint="0.59999389629810485"/>
  </sheetPr>
  <dimension ref="A1:O44"/>
  <sheetViews>
    <sheetView topLeftCell="B1" zoomScaleNormal="100" workbookViewId="0">
      <selection activeCell="L10" sqref="L10"/>
    </sheetView>
  </sheetViews>
  <sheetFormatPr baseColWidth="10" defaultRowHeight="16" x14ac:dyDescent="0.2"/>
  <cols>
    <col min="1" max="1" width="14" style="1" customWidth="1"/>
    <col min="2" max="2" width="6.83203125" style="1" customWidth="1"/>
    <col min="3" max="3" width="34.83203125" style="1" customWidth="1"/>
    <col min="4" max="4" width="5.83203125" style="1" customWidth="1"/>
    <col min="5" max="5" width="7.1640625" style="1" customWidth="1"/>
    <col min="6" max="6" width="10.83203125" style="1" customWidth="1"/>
    <col min="7" max="7" width="10.5" style="1" customWidth="1"/>
    <col min="8" max="8" width="8.1640625" style="1" customWidth="1"/>
    <col min="9" max="9" width="9.83203125" style="1" customWidth="1"/>
    <col min="10" max="10" width="2.83203125" style="20" customWidth="1"/>
    <col min="11" max="11" width="16.83203125" style="1" customWidth="1"/>
    <col min="12" max="12" width="13.6640625" style="1" customWidth="1"/>
    <col min="13" max="13" width="15.5" style="1" customWidth="1"/>
    <col min="14" max="15" width="10.83203125" style="1"/>
    <col min="16" max="16" width="7.83203125" style="1" customWidth="1"/>
    <col min="17" max="16384" width="10.83203125" style="1"/>
  </cols>
  <sheetData>
    <row r="1" spans="1:15" s="6" customFormat="1" x14ac:dyDescent="0.2">
      <c r="A1" s="50" t="s">
        <v>14</v>
      </c>
      <c r="B1" s="50"/>
      <c r="C1" s="50"/>
      <c r="D1" s="50"/>
      <c r="E1" s="50"/>
      <c r="F1" s="50"/>
      <c r="G1" s="50"/>
      <c r="H1" s="50"/>
      <c r="I1" s="50"/>
      <c r="J1" s="19"/>
      <c r="K1" s="63" t="s">
        <v>87</v>
      </c>
      <c r="L1" s="63"/>
    </row>
    <row r="2" spans="1:15" s="8" customFormat="1" ht="60" customHeight="1" x14ac:dyDescent="0.2">
      <c r="A2" s="8" t="s">
        <v>27</v>
      </c>
      <c r="B2" s="24" t="s">
        <v>16</v>
      </c>
      <c r="C2" s="24" t="s">
        <v>10</v>
      </c>
      <c r="D2" s="24" t="s">
        <v>11</v>
      </c>
      <c r="E2" s="24" t="s">
        <v>12</v>
      </c>
      <c r="F2" s="24" t="s">
        <v>13</v>
      </c>
      <c r="G2" s="24" t="s">
        <v>15</v>
      </c>
      <c r="H2" s="24" t="s">
        <v>40</v>
      </c>
      <c r="I2" s="25" t="s">
        <v>37</v>
      </c>
      <c r="J2" s="26"/>
      <c r="K2" s="63"/>
      <c r="L2" s="63"/>
    </row>
    <row r="3" spans="1:15" ht="18" customHeight="1" x14ac:dyDescent="0.2">
      <c r="K3" s="6" t="s">
        <v>86</v>
      </c>
      <c r="L3" s="1" t="s">
        <v>94</v>
      </c>
    </row>
    <row r="4" spans="1:15" ht="19" customHeight="1" x14ac:dyDescent="0.2">
      <c r="A4" s="57" t="s">
        <v>26</v>
      </c>
      <c r="B4" s="4">
        <v>2</v>
      </c>
      <c r="C4" s="2" t="s">
        <v>34</v>
      </c>
      <c r="D4" s="4"/>
      <c r="I4" s="1">
        <v>2400</v>
      </c>
      <c r="K4" s="1" t="s">
        <v>74</v>
      </c>
      <c r="L4" s="1">
        <v>38.5</v>
      </c>
      <c r="M4" s="1" t="s">
        <v>93</v>
      </c>
      <c r="N4" s="1">
        <v>2.8</v>
      </c>
    </row>
    <row r="5" spans="1:15" ht="13" customHeight="1" x14ac:dyDescent="0.2">
      <c r="A5" s="57"/>
      <c r="B5" s="4"/>
      <c r="C5" s="2" t="s">
        <v>59</v>
      </c>
      <c r="D5" s="4">
        <v>1</v>
      </c>
      <c r="F5" s="1">
        <v>0.6</v>
      </c>
      <c r="G5" s="1">
        <v>0.22500000000000001</v>
      </c>
      <c r="H5" s="1">
        <f>L6*F5*G5</f>
        <v>1.7009999999999998</v>
      </c>
      <c r="L5" s="23"/>
      <c r="M5" t="s">
        <v>81</v>
      </c>
      <c r="N5" s="21"/>
      <c r="O5" s="1" t="s">
        <v>84</v>
      </c>
    </row>
    <row r="6" spans="1:15" ht="13" customHeight="1" x14ac:dyDescent="0.2">
      <c r="A6" s="57"/>
      <c r="B6" s="4"/>
      <c r="C6" s="2"/>
      <c r="D6" s="4"/>
      <c r="K6" s="1" t="s">
        <v>80</v>
      </c>
      <c r="L6" s="1">
        <v>12.6</v>
      </c>
    </row>
    <row r="7" spans="1:15" ht="13" customHeight="1" x14ac:dyDescent="0.2">
      <c r="A7" s="57"/>
      <c r="B7" s="4"/>
      <c r="C7" s="5"/>
      <c r="D7" s="4"/>
    </row>
    <row r="8" spans="1:15" ht="20" customHeight="1" x14ac:dyDescent="0.2">
      <c r="A8" s="57"/>
      <c r="B8" s="4">
        <v>3</v>
      </c>
      <c r="C8" s="3" t="s">
        <v>35</v>
      </c>
      <c r="D8" s="4"/>
      <c r="I8" s="1">
        <v>1000</v>
      </c>
    </row>
    <row r="9" spans="1:15" x14ac:dyDescent="0.2">
      <c r="A9" s="57"/>
      <c r="B9" s="4"/>
      <c r="C9" s="1" t="s">
        <v>19</v>
      </c>
      <c r="D9" s="4">
        <v>1</v>
      </c>
      <c r="F9" s="1">
        <v>0.6</v>
      </c>
      <c r="G9" s="1">
        <v>0.2</v>
      </c>
      <c r="H9" s="1">
        <f>L6*G9*F9</f>
        <v>1.512</v>
      </c>
      <c r="K9" s="6" t="s">
        <v>85</v>
      </c>
      <c r="L9" s="1" t="s">
        <v>79</v>
      </c>
    </row>
    <row r="10" spans="1:15" x14ac:dyDescent="0.2">
      <c r="A10" s="57"/>
      <c r="C10" s="1" t="s">
        <v>20</v>
      </c>
      <c r="D10" s="4">
        <v>1</v>
      </c>
      <c r="F10" s="1">
        <v>0.5</v>
      </c>
      <c r="G10" s="1">
        <v>0.2</v>
      </c>
      <c r="H10" s="1">
        <f>L6*G10*F10</f>
        <v>1.26</v>
      </c>
      <c r="K10" s="1" t="s">
        <v>75</v>
      </c>
      <c r="L10" s="22">
        <f>(H42*I42)/L4</f>
        <v>3.313636363636363</v>
      </c>
    </row>
    <row r="11" spans="1:15" x14ac:dyDescent="0.2">
      <c r="A11" s="57"/>
      <c r="C11" s="1" t="s">
        <v>83</v>
      </c>
      <c r="D11" s="4">
        <v>1</v>
      </c>
      <c r="F11" s="1">
        <v>0.4</v>
      </c>
      <c r="G11" s="1">
        <v>0.6</v>
      </c>
      <c r="H11" s="1">
        <f>L6*G11*F11</f>
        <v>3.024</v>
      </c>
      <c r="K11" s="1" t="s">
        <v>76</v>
      </c>
      <c r="L11" s="22">
        <f>(H44*I44+H30*I29)/L4</f>
        <v>22.503272727272723</v>
      </c>
    </row>
    <row r="12" spans="1:15" x14ac:dyDescent="0.2">
      <c r="K12" s="1" t="s">
        <v>77</v>
      </c>
      <c r="L12" s="22">
        <f>(H23*I22)/L4</f>
        <v>132.54545454545453</v>
      </c>
    </row>
    <row r="13" spans="1:15" x14ac:dyDescent="0.2">
      <c r="K13" s="1" t="s">
        <v>3</v>
      </c>
      <c r="L13" s="22">
        <f>(H5*I4+H33*I33)/L4</f>
        <v>534.03636363636372</v>
      </c>
    </row>
    <row r="14" spans="1:15" x14ac:dyDescent="0.2">
      <c r="A14" s="57" t="s">
        <v>28</v>
      </c>
      <c r="B14" s="4">
        <v>5</v>
      </c>
      <c r="C14" s="1" t="s">
        <v>36</v>
      </c>
      <c r="I14" s="1">
        <v>1000</v>
      </c>
      <c r="K14" s="1" t="s">
        <v>78</v>
      </c>
      <c r="L14" s="22">
        <f>(H9+H10+H11+H15+H16)*1000/L4</f>
        <v>265.09090909090907</v>
      </c>
    </row>
    <row r="15" spans="1:15" x14ac:dyDescent="0.2">
      <c r="A15" s="57"/>
      <c r="C15" s="1" t="s">
        <v>91</v>
      </c>
      <c r="D15" s="4">
        <v>1</v>
      </c>
      <c r="F15" s="1">
        <v>0.125</v>
      </c>
      <c r="G15" s="1">
        <v>2.8</v>
      </c>
      <c r="H15" s="1">
        <f>L6*G15*F15</f>
        <v>4.4099999999999993</v>
      </c>
      <c r="K15" s="1" t="s">
        <v>68</v>
      </c>
      <c r="L15" s="22">
        <f>(H27*I26)/L4</f>
        <v>16.098676363636365</v>
      </c>
    </row>
    <row r="16" spans="1:15" x14ac:dyDescent="0.2">
      <c r="A16" s="57"/>
      <c r="C16" s="1" t="s">
        <v>89</v>
      </c>
      <c r="D16" s="4"/>
      <c r="K16" s="1" t="s">
        <v>69</v>
      </c>
      <c r="L16" s="22">
        <f>(H39*I38)/L4</f>
        <v>34.124999999999993</v>
      </c>
    </row>
    <row r="17" spans="1:12" x14ac:dyDescent="0.2">
      <c r="A17" s="57"/>
      <c r="D17" s="4"/>
      <c r="K17" s="1" t="s">
        <v>70</v>
      </c>
      <c r="L17" s="22">
        <f>(H20*I19)/L4</f>
        <v>36.654545454545449</v>
      </c>
    </row>
    <row r="18" spans="1:12" x14ac:dyDescent="0.2">
      <c r="A18" s="57"/>
      <c r="D18" s="4"/>
    </row>
    <row r="19" spans="1:12" x14ac:dyDescent="0.2">
      <c r="A19" s="57"/>
      <c r="C19" s="14" t="s">
        <v>47</v>
      </c>
      <c r="I19" s="1">
        <v>160</v>
      </c>
    </row>
    <row r="20" spans="1:12" x14ac:dyDescent="0.2">
      <c r="A20" s="57"/>
      <c r="D20" s="4">
        <v>1</v>
      </c>
      <c r="F20" s="1">
        <v>0.25</v>
      </c>
      <c r="G20" s="1">
        <v>2.8</v>
      </c>
      <c r="H20" s="1">
        <f>L6*G20*F20</f>
        <v>8.8199999999999985</v>
      </c>
    </row>
    <row r="21" spans="1:12" x14ac:dyDescent="0.2">
      <c r="A21" s="57"/>
    </row>
    <row r="22" spans="1:12" ht="34" x14ac:dyDescent="0.2">
      <c r="A22" s="57"/>
      <c r="C22" s="2" t="s">
        <v>46</v>
      </c>
      <c r="I22" s="1">
        <v>2000</v>
      </c>
    </row>
    <row r="23" spans="1:12" x14ac:dyDescent="0.2">
      <c r="A23" s="57"/>
      <c r="C23" s="1" t="s">
        <v>90</v>
      </c>
      <c r="D23" s="4">
        <v>1</v>
      </c>
      <c r="H23" s="1">
        <f>(H9+H10+H11+H15+H16)/4</f>
        <v>2.5514999999999999</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0.84671999999999992</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0.17639999999999997</v>
      </c>
    </row>
    <row r="31" spans="1:12" x14ac:dyDescent="0.2">
      <c r="A31" s="7"/>
      <c r="D31" s="4"/>
    </row>
    <row r="32" spans="1:12" x14ac:dyDescent="0.2">
      <c r="A32" s="7"/>
      <c r="C32" s="1" t="s">
        <v>57</v>
      </c>
      <c r="D32" s="4"/>
    </row>
    <row r="33" spans="1:9" x14ac:dyDescent="0.2">
      <c r="A33" s="7"/>
      <c r="C33" s="1" t="s">
        <v>82</v>
      </c>
      <c r="D33" s="4">
        <v>1</v>
      </c>
      <c r="E33" s="10"/>
      <c r="F33" s="1">
        <v>0.2</v>
      </c>
      <c r="H33" s="1">
        <f>F33*L4</f>
        <v>7.7</v>
      </c>
      <c r="I33" s="1">
        <v>2140</v>
      </c>
    </row>
    <row r="34" spans="1:9" ht="34"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2.8874999999999997</v>
      </c>
    </row>
    <row r="40" spans="1:9" x14ac:dyDescent="0.2">
      <c r="A40" s="4"/>
      <c r="C40" s="1" t="s">
        <v>92</v>
      </c>
    </row>
    <row r="42" spans="1:9" ht="136" customHeight="1" x14ac:dyDescent="0.2">
      <c r="A42" s="12" t="s">
        <v>30</v>
      </c>
      <c r="C42" s="11" t="s">
        <v>31</v>
      </c>
      <c r="H42" s="1">
        <f>0.01*(H5)</f>
        <v>1.7009999999999997E-2</v>
      </c>
      <c r="I42" s="1">
        <v>7500</v>
      </c>
    </row>
    <row r="44" spans="1:9" ht="119" x14ac:dyDescent="0.2">
      <c r="A44" s="12" t="s">
        <v>32</v>
      </c>
      <c r="C44" s="2" t="s">
        <v>45</v>
      </c>
      <c r="H44" s="1">
        <f>((H5/4))</f>
        <v>0.42524999999999996</v>
      </c>
      <c r="I44" s="1">
        <v>1440</v>
      </c>
    </row>
  </sheetData>
  <mergeCells count="5">
    <mergeCell ref="A4:A11"/>
    <mergeCell ref="A14:A27"/>
    <mergeCell ref="A38:A39"/>
    <mergeCell ref="K1:L2"/>
    <mergeCell ref="A1:I1"/>
  </mergeCells>
  <hyperlinks>
    <hyperlink ref="I2" r:id="rId1" location="bib0150" xr:uid="{3866DC7D-A503-3545-9D16-664D22BFCD0F}"/>
  </hyperlinks>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6A392-1FEE-2246-BA28-EFECC5B00143}">
  <sheetPr>
    <tabColor theme="5" tint="0.59999389629810485"/>
  </sheetPr>
  <dimension ref="A1:O44"/>
  <sheetViews>
    <sheetView workbookViewId="0">
      <selection activeCell="L10" sqref="L10"/>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5" width="10.83203125" style="1"/>
    <col min="16" max="16" width="7.83203125" style="1" customWidth="1"/>
    <col min="17" max="16384" width="10.83203125" style="1"/>
  </cols>
  <sheetData>
    <row r="1" spans="1:15" s="6" customFormat="1" x14ac:dyDescent="0.2">
      <c r="A1" s="50" t="s">
        <v>14</v>
      </c>
      <c r="B1" s="50"/>
      <c r="C1" s="50"/>
      <c r="D1" s="50"/>
      <c r="E1" s="50"/>
      <c r="F1" s="50"/>
      <c r="G1" s="50"/>
      <c r="H1" s="50"/>
      <c r="I1" s="50"/>
      <c r="J1" s="19"/>
      <c r="K1" s="63" t="s">
        <v>87</v>
      </c>
      <c r="L1" s="63"/>
    </row>
    <row r="2" spans="1:15" s="8" customFormat="1" ht="62" customHeight="1" x14ac:dyDescent="0.2">
      <c r="A2" s="8" t="s">
        <v>27</v>
      </c>
      <c r="B2" s="24" t="s">
        <v>16</v>
      </c>
      <c r="C2" s="24" t="s">
        <v>10</v>
      </c>
      <c r="D2" s="24" t="s">
        <v>11</v>
      </c>
      <c r="E2" s="24" t="s">
        <v>12</v>
      </c>
      <c r="F2" s="24" t="s">
        <v>13</v>
      </c>
      <c r="G2" s="24" t="s">
        <v>15</v>
      </c>
      <c r="H2" s="24" t="s">
        <v>40</v>
      </c>
      <c r="I2" s="25" t="s">
        <v>37</v>
      </c>
      <c r="J2" s="26"/>
      <c r="K2" s="63"/>
      <c r="L2" s="63"/>
    </row>
    <row r="3" spans="1:15" ht="18" customHeight="1" x14ac:dyDescent="0.2">
      <c r="K3" s="6" t="s">
        <v>86</v>
      </c>
      <c r="L3" s="1" t="s">
        <v>95</v>
      </c>
    </row>
    <row r="4" spans="1:15" ht="19" customHeight="1" x14ac:dyDescent="0.2">
      <c r="A4" s="57" t="s">
        <v>26</v>
      </c>
      <c r="B4" s="4">
        <v>2</v>
      </c>
      <c r="C4" s="2" t="s">
        <v>34</v>
      </c>
      <c r="D4" s="4"/>
      <c r="I4" s="1">
        <v>2400</v>
      </c>
      <c r="K4" s="1" t="s">
        <v>74</v>
      </c>
      <c r="L4" s="1">
        <v>48</v>
      </c>
      <c r="M4" s="1" t="s">
        <v>93</v>
      </c>
      <c r="N4" s="1">
        <v>2.8</v>
      </c>
    </row>
    <row r="5" spans="1:15" ht="13" customHeight="1" x14ac:dyDescent="0.2">
      <c r="A5" s="57"/>
      <c r="B5" s="4"/>
      <c r="C5" s="2" t="s">
        <v>59</v>
      </c>
      <c r="D5" s="4">
        <v>1</v>
      </c>
      <c r="F5" s="1">
        <v>0.6</v>
      </c>
      <c r="G5" s="1">
        <v>0.22500000000000001</v>
      </c>
      <c r="H5" s="1">
        <f>L6*F5*G5</f>
        <v>1.8900000000000001</v>
      </c>
      <c r="L5" s="23"/>
      <c r="M5"/>
      <c r="N5" s="21"/>
      <c r="O5" s="1" t="s">
        <v>84</v>
      </c>
    </row>
    <row r="6" spans="1:15" ht="13" customHeight="1" x14ac:dyDescent="0.2">
      <c r="A6" s="57"/>
      <c r="B6" s="4"/>
      <c r="C6" s="2"/>
      <c r="D6" s="4"/>
      <c r="K6" s="1" t="s">
        <v>96</v>
      </c>
      <c r="L6" s="1">
        <v>14</v>
      </c>
    </row>
    <row r="7" spans="1:15" ht="13" customHeight="1" x14ac:dyDescent="0.2">
      <c r="A7" s="57"/>
      <c r="B7" s="4"/>
      <c r="C7" s="5"/>
      <c r="D7" s="4"/>
    </row>
    <row r="8" spans="1:15" ht="20" customHeight="1" x14ac:dyDescent="0.2">
      <c r="A8" s="57"/>
      <c r="B8" s="4">
        <v>3</v>
      </c>
      <c r="C8" s="3" t="s">
        <v>35</v>
      </c>
      <c r="D8" s="4"/>
      <c r="I8" s="1">
        <v>1000</v>
      </c>
    </row>
    <row r="9" spans="1:15" x14ac:dyDescent="0.2">
      <c r="A9" s="57"/>
      <c r="B9" s="4"/>
      <c r="C9" s="1" t="s">
        <v>19</v>
      </c>
      <c r="D9" s="4">
        <v>1</v>
      </c>
      <c r="F9" s="1">
        <v>0.6</v>
      </c>
      <c r="G9" s="1">
        <v>0.2</v>
      </c>
      <c r="H9" s="1">
        <f>L6*G9*F9</f>
        <v>1.6800000000000002</v>
      </c>
      <c r="K9" s="6" t="s">
        <v>85</v>
      </c>
      <c r="L9" s="1" t="s">
        <v>79</v>
      </c>
    </row>
    <row r="10" spans="1:15" x14ac:dyDescent="0.2">
      <c r="A10" s="57"/>
      <c r="C10" s="1" t="s">
        <v>20</v>
      </c>
      <c r="D10" s="4">
        <v>1</v>
      </c>
      <c r="F10" s="1">
        <v>0.5</v>
      </c>
      <c r="G10" s="1">
        <v>0.2</v>
      </c>
      <c r="H10" s="1">
        <f>L6*G10*F10</f>
        <v>1.4000000000000001</v>
      </c>
      <c r="K10" s="1" t="s">
        <v>75</v>
      </c>
      <c r="L10" s="22">
        <f>(H42*I42)/L4</f>
        <v>2.953125</v>
      </c>
    </row>
    <row r="11" spans="1:15" x14ac:dyDescent="0.2">
      <c r="A11" s="57"/>
      <c r="C11" s="1" t="s">
        <v>83</v>
      </c>
      <c r="D11" s="4">
        <v>1</v>
      </c>
      <c r="F11" s="1">
        <v>0.4</v>
      </c>
      <c r="G11" s="1">
        <v>0.6</v>
      </c>
      <c r="H11" s="1">
        <f>L6*G11*F11</f>
        <v>3.3600000000000003</v>
      </c>
      <c r="K11" s="1" t="s">
        <v>76</v>
      </c>
      <c r="L11" s="22">
        <f>(H44*I44+H30*I29)/L4</f>
        <v>20.055000000000003</v>
      </c>
    </row>
    <row r="12" spans="1:15" x14ac:dyDescent="0.2">
      <c r="K12" s="1" t="s">
        <v>77</v>
      </c>
      <c r="L12" s="22">
        <f>(H23*I22)/L4</f>
        <v>118.125</v>
      </c>
    </row>
    <row r="13" spans="1:15" x14ac:dyDescent="0.2">
      <c r="K13" s="1" t="s">
        <v>3</v>
      </c>
      <c r="L13" s="22">
        <f>(H5*I4+H33*I33)/L4</f>
        <v>522.50000000000011</v>
      </c>
    </row>
    <row r="14" spans="1:15" x14ac:dyDescent="0.2">
      <c r="A14" s="57" t="s">
        <v>28</v>
      </c>
      <c r="B14" s="4">
        <v>5</v>
      </c>
      <c r="C14" s="1" t="s">
        <v>36</v>
      </c>
      <c r="I14" s="1">
        <v>1000</v>
      </c>
      <c r="K14" s="1" t="s">
        <v>78</v>
      </c>
      <c r="L14" s="22">
        <f>(H9+H10+H11+H15+H16)*1000/L4</f>
        <v>236.25</v>
      </c>
    </row>
    <row r="15" spans="1:15" x14ac:dyDescent="0.2">
      <c r="A15" s="57"/>
      <c r="C15" s="1" t="s">
        <v>91</v>
      </c>
      <c r="D15" s="4">
        <v>1</v>
      </c>
      <c r="F15" s="1">
        <v>0.125</v>
      </c>
      <c r="G15" s="1">
        <v>2.8</v>
      </c>
      <c r="H15" s="1">
        <f>L6*G15*F15</f>
        <v>4.8999999999999995</v>
      </c>
      <c r="K15" s="1" t="s">
        <v>68</v>
      </c>
      <c r="L15" s="22">
        <f>(H27*I26)/L4</f>
        <v>14.347199999999999</v>
      </c>
    </row>
    <row r="16" spans="1:15" x14ac:dyDescent="0.2">
      <c r="A16" s="57"/>
      <c r="C16" s="1" t="s">
        <v>89</v>
      </c>
      <c r="D16" s="4"/>
      <c r="K16" s="1" t="s">
        <v>69</v>
      </c>
      <c r="L16" s="22">
        <f>(H39*I38)/L4</f>
        <v>34.124999999999993</v>
      </c>
    </row>
    <row r="17" spans="1:12" x14ac:dyDescent="0.2">
      <c r="A17" s="57"/>
      <c r="D17" s="4"/>
      <c r="K17" s="1" t="s">
        <v>70</v>
      </c>
      <c r="L17" s="22">
        <f>(H20*I19)/L4</f>
        <v>32.666666666666664</v>
      </c>
    </row>
    <row r="18" spans="1:12" x14ac:dyDescent="0.2">
      <c r="A18" s="57"/>
      <c r="D18" s="4"/>
    </row>
    <row r="19" spans="1:12" x14ac:dyDescent="0.2">
      <c r="A19" s="57"/>
      <c r="C19" s="14" t="s">
        <v>47</v>
      </c>
      <c r="I19" s="1">
        <v>160</v>
      </c>
    </row>
    <row r="20" spans="1:12" x14ac:dyDescent="0.2">
      <c r="A20" s="57"/>
      <c r="D20" s="4">
        <v>1</v>
      </c>
      <c r="F20" s="1">
        <v>0.25</v>
      </c>
      <c r="G20" s="1">
        <v>2.8</v>
      </c>
      <c r="H20" s="1">
        <f>L6*G20*F20</f>
        <v>9.7999999999999989</v>
      </c>
    </row>
    <row r="21" spans="1:12" x14ac:dyDescent="0.2">
      <c r="A21" s="57"/>
    </row>
    <row r="22" spans="1:12" ht="34" x14ac:dyDescent="0.2">
      <c r="A22" s="57"/>
      <c r="C22" s="2" t="s">
        <v>46</v>
      </c>
      <c r="I22" s="1">
        <v>2000</v>
      </c>
    </row>
    <row r="23" spans="1:12" x14ac:dyDescent="0.2">
      <c r="A23" s="57"/>
      <c r="C23" s="1" t="s">
        <v>90</v>
      </c>
      <c r="D23" s="4">
        <v>1</v>
      </c>
      <c r="H23" s="1">
        <f>(H9+H10+H11+H15+H16)/4</f>
        <v>2.835</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0.94079999999999997</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0.19599999999999998</v>
      </c>
    </row>
    <row r="31" spans="1:12" x14ac:dyDescent="0.2">
      <c r="A31" s="7"/>
      <c r="D31" s="4"/>
    </row>
    <row r="32" spans="1:12" x14ac:dyDescent="0.2">
      <c r="A32" s="7"/>
      <c r="C32" s="1" t="s">
        <v>57</v>
      </c>
      <c r="D32" s="4"/>
    </row>
    <row r="33" spans="1:9" x14ac:dyDescent="0.2">
      <c r="A33" s="7"/>
      <c r="C33" s="1" t="s">
        <v>82</v>
      </c>
      <c r="D33" s="4">
        <v>1</v>
      </c>
      <c r="E33" s="10"/>
      <c r="F33" s="1">
        <v>0.2</v>
      </c>
      <c r="H33" s="1">
        <f>F33*L4</f>
        <v>9.6000000000000014</v>
      </c>
      <c r="I33" s="1">
        <v>2140</v>
      </c>
    </row>
    <row r="34" spans="1:9" ht="34"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3.5999999999999996</v>
      </c>
    </row>
    <row r="40" spans="1:9" x14ac:dyDescent="0.2">
      <c r="A40" s="4"/>
      <c r="C40" s="1" t="s">
        <v>92</v>
      </c>
    </row>
    <row r="42" spans="1:9" ht="136" customHeight="1" x14ac:dyDescent="0.2">
      <c r="A42" s="12" t="s">
        <v>30</v>
      </c>
      <c r="C42" s="11" t="s">
        <v>31</v>
      </c>
      <c r="H42" s="1">
        <f>0.01*(H5)</f>
        <v>1.89E-2</v>
      </c>
      <c r="I42" s="1">
        <v>7500</v>
      </c>
    </row>
    <row r="44" spans="1:9" ht="119" x14ac:dyDescent="0.2">
      <c r="A44" s="12" t="s">
        <v>32</v>
      </c>
      <c r="C44" s="2" t="s">
        <v>45</v>
      </c>
      <c r="H44" s="1">
        <f>((H5/4))</f>
        <v>0.47250000000000003</v>
      </c>
      <c r="I44" s="1">
        <v>1440</v>
      </c>
    </row>
  </sheetData>
  <mergeCells count="5">
    <mergeCell ref="K1:L2"/>
    <mergeCell ref="A4:A11"/>
    <mergeCell ref="A14:A27"/>
    <mergeCell ref="A38:A39"/>
    <mergeCell ref="A1:I1"/>
  </mergeCells>
  <hyperlinks>
    <hyperlink ref="I2" r:id="rId1" location="bib0150" xr:uid="{9ACAEE65-02E2-FE44-BBAA-DE75CF275168}"/>
  </hyperlinks>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62F7-77CF-034B-B4F5-87C42BD2016B}">
  <sheetPr>
    <tabColor theme="5" tint="0.59999389629810485"/>
  </sheetPr>
  <dimension ref="A1:O44"/>
  <sheetViews>
    <sheetView workbookViewId="0">
      <selection activeCell="L10" sqref="L10"/>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5" width="10.83203125" style="1"/>
    <col min="16" max="16" width="7.83203125" style="1" customWidth="1"/>
    <col min="17" max="16384" width="10.83203125" style="1"/>
  </cols>
  <sheetData>
    <row r="1" spans="1:15" s="6" customFormat="1" x14ac:dyDescent="0.2">
      <c r="A1" s="50" t="s">
        <v>14</v>
      </c>
      <c r="B1" s="50"/>
      <c r="C1" s="50"/>
      <c r="D1" s="50"/>
      <c r="E1" s="50"/>
      <c r="F1" s="50"/>
      <c r="G1" s="50"/>
      <c r="H1" s="50"/>
      <c r="I1" s="50"/>
      <c r="J1" s="19"/>
      <c r="K1" s="63" t="s">
        <v>87</v>
      </c>
      <c r="L1" s="63"/>
    </row>
    <row r="2" spans="1:15" s="8" customFormat="1" ht="62" customHeight="1" x14ac:dyDescent="0.2">
      <c r="A2" s="8" t="s">
        <v>27</v>
      </c>
      <c r="B2" s="24" t="s">
        <v>16</v>
      </c>
      <c r="C2" s="24" t="s">
        <v>10</v>
      </c>
      <c r="D2" s="24" t="s">
        <v>11</v>
      </c>
      <c r="E2" s="24" t="s">
        <v>12</v>
      </c>
      <c r="F2" s="24" t="s">
        <v>13</v>
      </c>
      <c r="G2" s="24" t="s">
        <v>15</v>
      </c>
      <c r="H2" s="24" t="s">
        <v>40</v>
      </c>
      <c r="I2" s="25" t="s">
        <v>37</v>
      </c>
      <c r="J2" s="26"/>
      <c r="K2" s="63"/>
      <c r="L2" s="63"/>
    </row>
    <row r="3" spans="1:15" ht="18" customHeight="1" x14ac:dyDescent="0.2">
      <c r="K3" s="6" t="s">
        <v>86</v>
      </c>
      <c r="L3" s="1" t="s">
        <v>97</v>
      </c>
    </row>
    <row r="4" spans="1:15" ht="19" customHeight="1" x14ac:dyDescent="0.2">
      <c r="A4" s="57" t="s">
        <v>26</v>
      </c>
      <c r="B4" s="4">
        <v>2</v>
      </c>
      <c r="C4" s="2" t="s">
        <v>34</v>
      </c>
      <c r="D4" s="4"/>
      <c r="I4" s="1">
        <v>2400</v>
      </c>
      <c r="K4" s="1" t="s">
        <v>74</v>
      </c>
      <c r="L4" s="1">
        <v>44.6</v>
      </c>
      <c r="M4" s="1" t="s">
        <v>93</v>
      </c>
      <c r="N4" s="1">
        <v>2.8</v>
      </c>
    </row>
    <row r="5" spans="1:15" ht="13" customHeight="1" x14ac:dyDescent="0.2">
      <c r="A5" s="57"/>
      <c r="B5" s="4"/>
      <c r="C5" s="2" t="s">
        <v>59</v>
      </c>
      <c r="D5" s="4">
        <v>1</v>
      </c>
      <c r="F5" s="1">
        <v>0.6</v>
      </c>
      <c r="G5" s="1">
        <v>0.22500000000000001</v>
      </c>
      <c r="H5" s="1">
        <f>L6*F5*G5</f>
        <v>1.8360000000000001</v>
      </c>
      <c r="L5" s="23"/>
      <c r="M5"/>
      <c r="N5" s="21"/>
      <c r="O5" s="1" t="s">
        <v>84</v>
      </c>
    </row>
    <row r="6" spans="1:15" ht="13" customHeight="1" x14ac:dyDescent="0.2">
      <c r="A6" s="57"/>
      <c r="B6" s="4"/>
      <c r="C6" s="2"/>
      <c r="D6" s="4"/>
      <c r="K6" s="1" t="s">
        <v>96</v>
      </c>
      <c r="L6" s="1">
        <v>13.6</v>
      </c>
    </row>
    <row r="7" spans="1:15" ht="13" customHeight="1" x14ac:dyDescent="0.2">
      <c r="A7" s="57"/>
      <c r="B7" s="4"/>
      <c r="C7" s="5"/>
      <c r="D7" s="4"/>
    </row>
    <row r="8" spans="1:15" ht="20" customHeight="1" x14ac:dyDescent="0.2">
      <c r="A8" s="57"/>
      <c r="B8" s="4">
        <v>3</v>
      </c>
      <c r="C8" s="3" t="s">
        <v>35</v>
      </c>
      <c r="D8" s="4"/>
      <c r="I8" s="1">
        <v>1000</v>
      </c>
    </row>
    <row r="9" spans="1:15" x14ac:dyDescent="0.2">
      <c r="A9" s="57"/>
      <c r="B9" s="4"/>
      <c r="C9" s="1" t="s">
        <v>19</v>
      </c>
      <c r="D9" s="4">
        <v>1</v>
      </c>
      <c r="F9" s="1">
        <v>0.6</v>
      </c>
      <c r="G9" s="1">
        <v>0.2</v>
      </c>
      <c r="H9" s="1">
        <f>L6*G9*F9</f>
        <v>1.6320000000000001</v>
      </c>
      <c r="K9" s="6" t="s">
        <v>85</v>
      </c>
      <c r="L9" s="1" t="s">
        <v>79</v>
      </c>
    </row>
    <row r="10" spans="1:15" x14ac:dyDescent="0.2">
      <c r="A10" s="57"/>
      <c r="C10" s="1" t="s">
        <v>20</v>
      </c>
      <c r="D10" s="4">
        <v>1</v>
      </c>
      <c r="F10" s="1">
        <v>0.5</v>
      </c>
      <c r="G10" s="1">
        <v>0.2</v>
      </c>
      <c r="H10" s="1">
        <f>L6*G10*F10</f>
        <v>1.36</v>
      </c>
      <c r="K10" s="1" t="s">
        <v>75</v>
      </c>
      <c r="L10" s="22">
        <f>(H42*I42)/L4</f>
        <v>3.0874439461883409</v>
      </c>
    </row>
    <row r="11" spans="1:15" x14ac:dyDescent="0.2">
      <c r="A11" s="57"/>
      <c r="C11" s="1" t="s">
        <v>83</v>
      </c>
      <c r="D11" s="4">
        <v>1</v>
      </c>
      <c r="F11" s="1">
        <v>0.4</v>
      </c>
      <c r="G11" s="1">
        <v>0.6</v>
      </c>
      <c r="H11" s="1">
        <f>L6*G11*F11</f>
        <v>3.2640000000000002</v>
      </c>
      <c r="K11" s="1" t="s">
        <v>76</v>
      </c>
      <c r="L11" s="22">
        <f>(H44*I44+H30*I29)/L4</f>
        <v>20.967174887892376</v>
      </c>
    </row>
    <row r="12" spans="1:15" x14ac:dyDescent="0.2">
      <c r="K12" s="1" t="s">
        <v>77</v>
      </c>
      <c r="L12" s="22">
        <f>(H23*I22)/L4</f>
        <v>123.49775784753363</v>
      </c>
    </row>
    <row r="13" spans="1:15" x14ac:dyDescent="0.2">
      <c r="K13" s="1" t="s">
        <v>3</v>
      </c>
      <c r="L13" s="22">
        <f>(H5*I4+H33*I33)/L4</f>
        <v>526.7982062780269</v>
      </c>
    </row>
    <row r="14" spans="1:15" x14ac:dyDescent="0.2">
      <c r="A14" s="57" t="s">
        <v>28</v>
      </c>
      <c r="B14" s="4">
        <v>5</v>
      </c>
      <c r="C14" s="1" t="s">
        <v>36</v>
      </c>
      <c r="I14" s="1">
        <v>1000</v>
      </c>
      <c r="K14" s="1" t="s">
        <v>78</v>
      </c>
      <c r="L14" s="22">
        <f>(H9+H10+H11+H15+H16)*1000/L4</f>
        <v>246.99551569506727</v>
      </c>
    </row>
    <row r="15" spans="1:15" x14ac:dyDescent="0.2">
      <c r="A15" s="57"/>
      <c r="C15" s="1" t="s">
        <v>91</v>
      </c>
      <c r="D15" s="4">
        <v>1</v>
      </c>
      <c r="F15" s="1">
        <v>0.125</v>
      </c>
      <c r="G15" s="1">
        <v>2.8</v>
      </c>
      <c r="H15" s="1">
        <f>L6*G15*F15</f>
        <v>4.76</v>
      </c>
      <c r="K15" s="1" t="s">
        <v>68</v>
      </c>
      <c r="L15" s="22">
        <f>(H27*I26)/L4</f>
        <v>14.99976322869955</v>
      </c>
    </row>
    <row r="16" spans="1:15" x14ac:dyDescent="0.2">
      <c r="A16" s="57"/>
      <c r="C16" s="1" t="s">
        <v>89</v>
      </c>
      <c r="D16" s="4"/>
      <c r="K16" s="1" t="s">
        <v>69</v>
      </c>
      <c r="L16" s="22">
        <f>(H39*I38)/L4</f>
        <v>34.125</v>
      </c>
    </row>
    <row r="17" spans="1:12" x14ac:dyDescent="0.2">
      <c r="A17" s="57"/>
      <c r="D17" s="4"/>
      <c r="K17" s="1" t="s">
        <v>70</v>
      </c>
      <c r="L17" s="22">
        <f>(H20*I19)/L4</f>
        <v>34.152466367712996</v>
      </c>
    </row>
    <row r="18" spans="1:12" x14ac:dyDescent="0.2">
      <c r="A18" s="57"/>
      <c r="D18" s="4"/>
    </row>
    <row r="19" spans="1:12" x14ac:dyDescent="0.2">
      <c r="A19" s="57"/>
      <c r="C19" s="14" t="s">
        <v>47</v>
      </c>
      <c r="I19" s="1">
        <v>160</v>
      </c>
    </row>
    <row r="20" spans="1:12" x14ac:dyDescent="0.2">
      <c r="A20" s="57"/>
      <c r="D20" s="4">
        <v>1</v>
      </c>
      <c r="F20" s="1">
        <v>0.25</v>
      </c>
      <c r="G20" s="1">
        <v>2.8</v>
      </c>
      <c r="H20" s="1">
        <f>L6*G20*F20</f>
        <v>9.52</v>
      </c>
    </row>
    <row r="21" spans="1:12" x14ac:dyDescent="0.2">
      <c r="A21" s="57"/>
    </row>
    <row r="22" spans="1:12" ht="34" x14ac:dyDescent="0.2">
      <c r="A22" s="57"/>
      <c r="C22" s="2" t="s">
        <v>46</v>
      </c>
      <c r="I22" s="1">
        <v>2000</v>
      </c>
    </row>
    <row r="23" spans="1:12" x14ac:dyDescent="0.2">
      <c r="A23" s="57"/>
      <c r="C23" s="1" t="s">
        <v>90</v>
      </c>
      <c r="D23" s="4">
        <v>1</v>
      </c>
      <c r="H23" s="1">
        <f>(H9+H10+H11+H15+H16)/4</f>
        <v>2.754</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0.91391999999999995</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0.19039999999999999</v>
      </c>
    </row>
    <row r="31" spans="1:12" x14ac:dyDescent="0.2">
      <c r="A31" s="7"/>
      <c r="D31" s="4"/>
    </row>
    <row r="32" spans="1:12" x14ac:dyDescent="0.2">
      <c r="A32" s="7"/>
      <c r="C32" s="1" t="s">
        <v>57</v>
      </c>
      <c r="D32" s="4"/>
    </row>
    <row r="33" spans="1:9" x14ac:dyDescent="0.2">
      <c r="A33" s="7"/>
      <c r="C33" s="1" t="s">
        <v>82</v>
      </c>
      <c r="D33" s="4">
        <v>1</v>
      </c>
      <c r="E33" s="10"/>
      <c r="F33" s="1">
        <v>0.2</v>
      </c>
      <c r="H33" s="1">
        <f>F33*L4</f>
        <v>8.92</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3.3450000000000002</v>
      </c>
    </row>
    <row r="40" spans="1:9" x14ac:dyDescent="0.2">
      <c r="A40" s="4"/>
      <c r="C40" s="1" t="s">
        <v>92</v>
      </c>
    </row>
    <row r="42" spans="1:9" ht="136" customHeight="1" x14ac:dyDescent="0.2">
      <c r="A42" s="12" t="s">
        <v>30</v>
      </c>
      <c r="C42" s="11" t="s">
        <v>31</v>
      </c>
      <c r="H42" s="1">
        <f>0.01*(H5)</f>
        <v>1.8360000000000001E-2</v>
      </c>
      <c r="I42" s="1">
        <v>7500</v>
      </c>
    </row>
    <row r="44" spans="1:9" ht="119" x14ac:dyDescent="0.2">
      <c r="A44" s="12" t="s">
        <v>32</v>
      </c>
      <c r="C44" s="2" t="s">
        <v>45</v>
      </c>
      <c r="H44" s="1">
        <f>((H5/4))</f>
        <v>0.45900000000000002</v>
      </c>
      <c r="I44" s="1">
        <v>1440</v>
      </c>
    </row>
  </sheetData>
  <mergeCells count="5">
    <mergeCell ref="K1:L2"/>
    <mergeCell ref="A4:A11"/>
    <mergeCell ref="A1:I1"/>
    <mergeCell ref="A14:A27"/>
    <mergeCell ref="A38:A39"/>
  </mergeCells>
  <hyperlinks>
    <hyperlink ref="I2" r:id="rId1" location="bib0150" xr:uid="{7CDD96BA-A1C2-7143-A424-332D351636C7}"/>
  </hyperlinks>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30CE-ABD0-084B-8D2C-A7959C3B094B}">
  <sheetPr>
    <tabColor theme="7" tint="0.59999389629810485"/>
  </sheetPr>
  <dimension ref="A1:R44"/>
  <sheetViews>
    <sheetView workbookViewId="0">
      <selection activeCell="O18" sqref="O18"/>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8" s="6" customFormat="1" x14ac:dyDescent="0.2">
      <c r="A1" s="50" t="s">
        <v>14</v>
      </c>
      <c r="B1" s="50"/>
      <c r="C1" s="50"/>
      <c r="D1" s="50"/>
      <c r="E1" s="50"/>
      <c r="F1" s="50"/>
      <c r="G1" s="50"/>
      <c r="H1" s="50"/>
      <c r="I1" s="50"/>
      <c r="J1" s="19"/>
      <c r="K1" s="63" t="s">
        <v>87</v>
      </c>
      <c r="L1" s="63"/>
    </row>
    <row r="2" spans="1:18" s="8" customFormat="1" ht="62" customHeight="1" x14ac:dyDescent="0.2">
      <c r="A2" s="8" t="s">
        <v>27</v>
      </c>
      <c r="B2" s="24" t="s">
        <v>16</v>
      </c>
      <c r="C2" s="24" t="s">
        <v>10</v>
      </c>
      <c r="D2" s="24" t="s">
        <v>11</v>
      </c>
      <c r="E2" s="24" t="s">
        <v>12</v>
      </c>
      <c r="F2" s="24" t="s">
        <v>13</v>
      </c>
      <c r="G2" s="24" t="s">
        <v>15</v>
      </c>
      <c r="H2" s="24" t="s">
        <v>40</v>
      </c>
      <c r="I2" s="25" t="s">
        <v>37</v>
      </c>
      <c r="J2" s="26"/>
      <c r="K2" s="63"/>
      <c r="L2" s="63"/>
    </row>
    <row r="3" spans="1:18" ht="18" customHeight="1" x14ac:dyDescent="0.2">
      <c r="K3" s="6" t="s">
        <v>86</v>
      </c>
      <c r="L3" s="1" t="s">
        <v>102</v>
      </c>
    </row>
    <row r="4" spans="1:18" ht="19" customHeight="1" x14ac:dyDescent="0.2">
      <c r="A4" s="57" t="s">
        <v>26</v>
      </c>
      <c r="B4" s="4">
        <v>2</v>
      </c>
      <c r="C4" s="2" t="s">
        <v>34</v>
      </c>
      <c r="D4" s="4"/>
      <c r="I4" s="1">
        <v>2400</v>
      </c>
      <c r="K4" s="1" t="s">
        <v>74</v>
      </c>
      <c r="L4" s="1">
        <v>67.7</v>
      </c>
      <c r="M4" s="1" t="s">
        <v>93</v>
      </c>
      <c r="N4" s="1">
        <v>2.8</v>
      </c>
      <c r="O4" s="1" t="s">
        <v>101</v>
      </c>
      <c r="P4" s="1">
        <v>6.35</v>
      </c>
      <c r="Q4" s="1" t="s">
        <v>103</v>
      </c>
      <c r="R4" s="1">
        <v>2</v>
      </c>
    </row>
    <row r="5" spans="1:18" ht="13" customHeight="1" x14ac:dyDescent="0.2">
      <c r="A5" s="57"/>
      <c r="B5" s="4"/>
      <c r="C5" s="2" t="s">
        <v>59</v>
      </c>
      <c r="D5" s="4">
        <v>1</v>
      </c>
      <c r="F5" s="1">
        <v>0.6</v>
      </c>
      <c r="G5" s="1">
        <v>0.22500000000000001</v>
      </c>
      <c r="H5" s="1">
        <f>L6*F5*G5</f>
        <v>2.3206499999999997</v>
      </c>
      <c r="L5" s="23"/>
      <c r="M5"/>
      <c r="N5" s="21"/>
      <c r="O5" s="1" t="s">
        <v>100</v>
      </c>
      <c r="P5" s="1">
        <v>5.42</v>
      </c>
    </row>
    <row r="6" spans="1:18" ht="13" customHeight="1" x14ac:dyDescent="0.2">
      <c r="A6" s="57"/>
      <c r="B6" s="4"/>
      <c r="C6" s="2"/>
      <c r="D6" s="4"/>
      <c r="K6" s="1" t="s">
        <v>96</v>
      </c>
      <c r="L6" s="1">
        <f>(P4+P5)*2-P4</f>
        <v>17.189999999999998</v>
      </c>
    </row>
    <row r="7" spans="1:18" ht="13" customHeight="1" x14ac:dyDescent="0.2">
      <c r="A7" s="57"/>
      <c r="B7" s="4"/>
      <c r="C7" s="5"/>
      <c r="D7" s="4"/>
    </row>
    <row r="8" spans="1:18" ht="20" customHeight="1" x14ac:dyDescent="0.2">
      <c r="A8" s="57"/>
      <c r="B8" s="4">
        <v>3</v>
      </c>
      <c r="C8" s="3" t="s">
        <v>35</v>
      </c>
      <c r="D8" s="4"/>
      <c r="I8" s="1">
        <v>1000</v>
      </c>
    </row>
    <row r="9" spans="1:18" x14ac:dyDescent="0.2">
      <c r="A9" s="57"/>
      <c r="B9" s="4"/>
      <c r="C9" s="1" t="s">
        <v>19</v>
      </c>
      <c r="D9" s="4">
        <v>1</v>
      </c>
      <c r="F9" s="1">
        <v>0.6</v>
      </c>
      <c r="G9" s="1">
        <v>0.2</v>
      </c>
      <c r="H9" s="1">
        <f>L6*G9*F9</f>
        <v>2.0627999999999997</v>
      </c>
      <c r="K9" s="6" t="s">
        <v>85</v>
      </c>
      <c r="L9" s="1" t="s">
        <v>79</v>
      </c>
    </row>
    <row r="10" spans="1:18" x14ac:dyDescent="0.2">
      <c r="A10" s="57"/>
      <c r="C10" s="1" t="s">
        <v>20</v>
      </c>
      <c r="D10" s="4">
        <v>1</v>
      </c>
      <c r="F10" s="1">
        <v>0.5</v>
      </c>
      <c r="G10" s="1">
        <v>0.2</v>
      </c>
      <c r="H10" s="1">
        <f>L6*G10*F10</f>
        <v>1.7189999999999999</v>
      </c>
      <c r="K10" s="1" t="s">
        <v>75</v>
      </c>
      <c r="L10" s="22">
        <f>(H42*I42)/L4</f>
        <v>2.5708825701624813</v>
      </c>
    </row>
    <row r="11" spans="1:18" x14ac:dyDescent="0.2">
      <c r="A11" s="57"/>
      <c r="C11" s="1" t="s">
        <v>83</v>
      </c>
      <c r="D11" s="4">
        <v>1</v>
      </c>
      <c r="F11" s="1">
        <v>0.4</v>
      </c>
      <c r="G11" s="1">
        <v>0.6</v>
      </c>
      <c r="H11" s="1">
        <f>L6*G11*F11</f>
        <v>4.1255999999999995</v>
      </c>
      <c r="K11" s="1" t="s">
        <v>76</v>
      </c>
      <c r="L11" s="22">
        <f>(H44*I44+H30*I29)/L4</f>
        <v>17.459149187592317</v>
      </c>
    </row>
    <row r="12" spans="1:18" x14ac:dyDescent="0.2">
      <c r="K12" s="1" t="s">
        <v>77</v>
      </c>
      <c r="L12" s="22">
        <f>(H23*I22)/L4</f>
        <v>119.24963072378138</v>
      </c>
    </row>
    <row r="13" spans="1:18" x14ac:dyDescent="0.2">
      <c r="K13" s="1" t="s">
        <v>3</v>
      </c>
      <c r="L13" s="22">
        <f>(H5*I4+H33*I33)/L4</f>
        <v>510.26824224519942</v>
      </c>
    </row>
    <row r="14" spans="1:18" x14ac:dyDescent="0.2">
      <c r="A14" s="57" t="s">
        <v>28</v>
      </c>
      <c r="B14" s="4">
        <v>5</v>
      </c>
      <c r="C14" s="1" t="s">
        <v>36</v>
      </c>
      <c r="I14" s="1">
        <v>1000</v>
      </c>
      <c r="K14" s="1" t="s">
        <v>78</v>
      </c>
      <c r="L14" s="22">
        <f>(H9+H10+H11+H15+H16)*1000/L4</f>
        <v>238.49926144756276</v>
      </c>
    </row>
    <row r="15" spans="1:18" x14ac:dyDescent="0.2">
      <c r="A15" s="57"/>
      <c r="C15" s="1" t="s">
        <v>99</v>
      </c>
      <c r="D15" s="4">
        <v>1</v>
      </c>
      <c r="F15" s="1">
        <v>0.125</v>
      </c>
      <c r="G15" s="1">
        <f>2.8*2</f>
        <v>5.6</v>
      </c>
      <c r="H15" s="1">
        <f>P4*G15*F15</f>
        <v>4.4449999999999994</v>
      </c>
      <c r="K15" s="1" t="s">
        <v>68</v>
      </c>
      <c r="L15" s="22">
        <f>(H27*I26)/L4</f>
        <v>12.490147355982272</v>
      </c>
    </row>
    <row r="16" spans="1:18" x14ac:dyDescent="0.2">
      <c r="A16" s="57"/>
      <c r="C16" s="1" t="s">
        <v>100</v>
      </c>
      <c r="D16" s="4"/>
      <c r="F16" s="1">
        <v>0.125</v>
      </c>
      <c r="G16" s="1">
        <f>2.8*2</f>
        <v>5.6</v>
      </c>
      <c r="H16" s="1">
        <f>P5*G16*F16</f>
        <v>3.7939999999999996</v>
      </c>
      <c r="K16" s="1" t="s">
        <v>69</v>
      </c>
      <c r="L16" s="22">
        <f>(H39*I38)/L4</f>
        <v>34.124999999999993</v>
      </c>
    </row>
    <row r="17" spans="1:12" x14ac:dyDescent="0.2">
      <c r="A17" s="57"/>
      <c r="C17" s="1" t="s">
        <v>89</v>
      </c>
      <c r="D17" s="4"/>
      <c r="K17" s="1" t="s">
        <v>70</v>
      </c>
      <c r="L17" s="22">
        <f>(H20*I19)/L4</f>
        <v>28.438404726735595</v>
      </c>
    </row>
    <row r="18" spans="1:12" x14ac:dyDescent="0.2">
      <c r="A18" s="57"/>
      <c r="D18" s="4"/>
    </row>
    <row r="19" spans="1:12" x14ac:dyDescent="0.2">
      <c r="A19" s="57"/>
      <c r="C19" s="14" t="s">
        <v>47</v>
      </c>
      <c r="I19" s="1">
        <v>160</v>
      </c>
    </row>
    <row r="20" spans="1:12" x14ac:dyDescent="0.2">
      <c r="A20" s="57"/>
      <c r="D20" s="4">
        <v>1</v>
      </c>
      <c r="F20" s="1">
        <v>0.25</v>
      </c>
      <c r="G20" s="1">
        <v>2.8</v>
      </c>
      <c r="H20" s="1">
        <f>L6*G20*F20</f>
        <v>12.032999999999998</v>
      </c>
    </row>
    <row r="21" spans="1:12" x14ac:dyDescent="0.2">
      <c r="A21" s="57"/>
    </row>
    <row r="22" spans="1:12" ht="34" x14ac:dyDescent="0.2">
      <c r="A22" s="57"/>
      <c r="C22" s="2" t="s">
        <v>46</v>
      </c>
      <c r="I22" s="1">
        <v>2000</v>
      </c>
    </row>
    <row r="23" spans="1:12" x14ac:dyDescent="0.2">
      <c r="A23" s="57"/>
      <c r="C23" s="1" t="s">
        <v>90</v>
      </c>
      <c r="D23" s="4">
        <v>1</v>
      </c>
      <c r="H23" s="1">
        <f>(H9+H10+H11+H15+H16)/4</f>
        <v>4.0366</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1.1551679999999998</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0.24065999999999996</v>
      </c>
    </row>
    <row r="31" spans="1:12" x14ac:dyDescent="0.2">
      <c r="A31" s="7"/>
      <c r="D31" s="4"/>
    </row>
    <row r="32" spans="1:12" x14ac:dyDescent="0.2">
      <c r="A32" s="7"/>
      <c r="C32" s="1" t="s">
        <v>57</v>
      </c>
      <c r="D32" s="4"/>
    </row>
    <row r="33" spans="1:9" x14ac:dyDescent="0.2">
      <c r="A33" s="7"/>
      <c r="C33" s="1" t="s">
        <v>82</v>
      </c>
      <c r="D33" s="4">
        <v>1</v>
      </c>
      <c r="E33" s="10"/>
      <c r="F33" s="1">
        <v>0.2</v>
      </c>
      <c r="H33" s="1">
        <f>F33*L4</f>
        <v>13.540000000000001</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5.0774999999999997</v>
      </c>
    </row>
    <row r="40" spans="1:9" x14ac:dyDescent="0.2">
      <c r="A40" s="4"/>
      <c r="C40" s="1" t="s">
        <v>92</v>
      </c>
    </row>
    <row r="42" spans="1:9" ht="136" customHeight="1" x14ac:dyDescent="0.2">
      <c r="A42" s="12" t="s">
        <v>30</v>
      </c>
      <c r="C42" s="11" t="s">
        <v>31</v>
      </c>
      <c r="H42" s="1">
        <f>0.01*(H5)</f>
        <v>2.3206499999999998E-2</v>
      </c>
      <c r="I42" s="1">
        <v>7500</v>
      </c>
    </row>
    <row r="44" spans="1:9" ht="119" x14ac:dyDescent="0.2">
      <c r="A44" s="12" t="s">
        <v>32</v>
      </c>
      <c r="C44" s="2" t="s">
        <v>45</v>
      </c>
      <c r="H44" s="1">
        <f>((H5/4))</f>
        <v>0.58016249999999991</v>
      </c>
      <c r="I44" s="1">
        <v>1440</v>
      </c>
    </row>
  </sheetData>
  <mergeCells count="5">
    <mergeCell ref="K1:L2"/>
    <mergeCell ref="A4:A11"/>
    <mergeCell ref="A1:I1"/>
    <mergeCell ref="A14:A27"/>
    <mergeCell ref="A38:A39"/>
  </mergeCells>
  <hyperlinks>
    <hyperlink ref="I2" r:id="rId1" location="bib0150" xr:uid="{10B2772C-2DD9-E044-B93C-7EE2EC849DF0}"/>
  </hyperlinks>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FC0C-DC27-0A41-BB6B-9A7EA559CD95}">
  <sheetPr>
    <tabColor theme="7" tint="0.59999389629810485"/>
  </sheetPr>
  <dimension ref="A1:R44"/>
  <sheetViews>
    <sheetView workbookViewId="0">
      <selection activeCell="O19" sqref="O19"/>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8" s="6" customFormat="1" x14ac:dyDescent="0.2">
      <c r="A1" s="50" t="s">
        <v>14</v>
      </c>
      <c r="B1" s="50"/>
      <c r="C1" s="50"/>
      <c r="D1" s="50"/>
      <c r="E1" s="50"/>
      <c r="F1" s="50"/>
      <c r="G1" s="50"/>
      <c r="H1" s="50"/>
      <c r="I1" s="50"/>
      <c r="J1" s="19"/>
      <c r="K1" s="63" t="s">
        <v>87</v>
      </c>
      <c r="L1" s="63"/>
    </row>
    <row r="2" spans="1:18" s="8" customFormat="1" ht="62" customHeight="1" x14ac:dyDescent="0.2">
      <c r="A2" s="8" t="s">
        <v>27</v>
      </c>
      <c r="B2" s="24" t="s">
        <v>16</v>
      </c>
      <c r="C2" s="24" t="s">
        <v>10</v>
      </c>
      <c r="D2" s="24" t="s">
        <v>11</v>
      </c>
      <c r="E2" s="24" t="s">
        <v>12</v>
      </c>
      <c r="F2" s="24" t="s">
        <v>13</v>
      </c>
      <c r="G2" s="24" t="s">
        <v>15</v>
      </c>
      <c r="H2" s="24" t="s">
        <v>40</v>
      </c>
      <c r="I2" s="25" t="s">
        <v>37</v>
      </c>
      <c r="J2" s="26"/>
      <c r="K2" s="63"/>
      <c r="L2" s="63"/>
    </row>
    <row r="3" spans="1:18" ht="18" customHeight="1" x14ac:dyDescent="0.2">
      <c r="K3" s="6" t="s">
        <v>86</v>
      </c>
      <c r="L3" s="1" t="s">
        <v>104</v>
      </c>
    </row>
    <row r="4" spans="1:18" ht="19" customHeight="1" x14ac:dyDescent="0.2">
      <c r="A4" s="57" t="s">
        <v>26</v>
      </c>
      <c r="B4" s="4">
        <v>2</v>
      </c>
      <c r="C4" s="2" t="s">
        <v>34</v>
      </c>
      <c r="D4" s="4"/>
      <c r="I4" s="1">
        <v>2400</v>
      </c>
      <c r="K4" s="1" t="s">
        <v>74</v>
      </c>
      <c r="L4" s="1">
        <v>58.3</v>
      </c>
      <c r="M4" s="1" t="s">
        <v>93</v>
      </c>
      <c r="N4" s="1">
        <v>2.8</v>
      </c>
      <c r="O4" s="1" t="s">
        <v>101</v>
      </c>
      <c r="P4" s="1">
        <v>6.3</v>
      </c>
      <c r="Q4" s="1" t="s">
        <v>103</v>
      </c>
      <c r="R4" s="1">
        <v>2</v>
      </c>
    </row>
    <row r="5" spans="1:18" ht="13" customHeight="1" x14ac:dyDescent="0.2">
      <c r="A5" s="57"/>
      <c r="B5" s="4"/>
      <c r="C5" s="2" t="s">
        <v>59</v>
      </c>
      <c r="D5" s="4">
        <v>1</v>
      </c>
      <c r="F5" s="1">
        <v>0.6</v>
      </c>
      <c r="G5" s="1">
        <v>0.22500000000000001</v>
      </c>
      <c r="H5" s="1">
        <f>L6*F5*G5</f>
        <v>2.0385</v>
      </c>
      <c r="L5" s="23"/>
      <c r="M5"/>
      <c r="N5" s="21"/>
      <c r="O5" s="1" t="s">
        <v>100</v>
      </c>
      <c r="P5" s="1">
        <v>4.4000000000000004</v>
      </c>
    </row>
    <row r="6" spans="1:18" ht="13" customHeight="1" x14ac:dyDescent="0.2">
      <c r="A6" s="57"/>
      <c r="B6" s="4"/>
      <c r="C6" s="2"/>
      <c r="D6" s="4"/>
      <c r="K6" s="1" t="s">
        <v>96</v>
      </c>
      <c r="L6" s="1">
        <f>(P4+P5)*2-P4</f>
        <v>15.099999999999998</v>
      </c>
    </row>
    <row r="7" spans="1:18" ht="13" customHeight="1" x14ac:dyDescent="0.2">
      <c r="A7" s="57"/>
      <c r="B7" s="4"/>
      <c r="C7" s="5"/>
      <c r="D7" s="4"/>
    </row>
    <row r="8" spans="1:18" ht="20" customHeight="1" x14ac:dyDescent="0.2">
      <c r="A8" s="57"/>
      <c r="B8" s="4">
        <v>3</v>
      </c>
      <c r="C8" s="3" t="s">
        <v>35</v>
      </c>
      <c r="D8" s="4"/>
      <c r="I8" s="1">
        <v>1000</v>
      </c>
    </row>
    <row r="9" spans="1:18" x14ac:dyDescent="0.2">
      <c r="A9" s="57"/>
      <c r="B9" s="4"/>
      <c r="C9" s="1" t="s">
        <v>19</v>
      </c>
      <c r="D9" s="4">
        <v>1</v>
      </c>
      <c r="F9" s="1">
        <v>0.6</v>
      </c>
      <c r="G9" s="1">
        <v>0.2</v>
      </c>
      <c r="H9" s="1">
        <f>L6*G9*F9</f>
        <v>1.8119999999999996</v>
      </c>
      <c r="K9" s="6" t="s">
        <v>85</v>
      </c>
      <c r="L9" s="1" t="s">
        <v>79</v>
      </c>
    </row>
    <row r="10" spans="1:18" x14ac:dyDescent="0.2">
      <c r="A10" s="57"/>
      <c r="C10" s="1" t="s">
        <v>20</v>
      </c>
      <c r="D10" s="4">
        <v>1</v>
      </c>
      <c r="F10" s="1">
        <v>0.5</v>
      </c>
      <c r="G10" s="1">
        <v>0.2</v>
      </c>
      <c r="H10" s="1">
        <f>L6*G10*F10</f>
        <v>1.5099999999999998</v>
      </c>
      <c r="K10" s="1" t="s">
        <v>75</v>
      </c>
      <c r="L10" s="22">
        <f>(H42*I42)/L4</f>
        <v>2.6224271012006861</v>
      </c>
    </row>
    <row r="11" spans="1:18" x14ac:dyDescent="0.2">
      <c r="A11" s="57"/>
      <c r="C11" s="1" t="s">
        <v>83</v>
      </c>
      <c r="D11" s="4">
        <v>1</v>
      </c>
      <c r="F11" s="1">
        <v>0.4</v>
      </c>
      <c r="G11" s="1">
        <v>0.6</v>
      </c>
      <c r="H11" s="1">
        <f>L6*G11*F11</f>
        <v>3.6239999999999997</v>
      </c>
      <c r="K11" s="1" t="s">
        <v>76</v>
      </c>
      <c r="L11" s="22">
        <f>(H44*I44+H30*I29)/L4</f>
        <v>17.809193825042879</v>
      </c>
    </row>
    <row r="12" spans="1:18" x14ac:dyDescent="0.2">
      <c r="K12" s="1" t="s">
        <v>77</v>
      </c>
      <c r="L12" s="22">
        <f>(H23*I22)/L4</f>
        <v>123.80789022298455</v>
      </c>
    </row>
    <row r="13" spans="1:18" x14ac:dyDescent="0.2">
      <c r="K13" s="1" t="s">
        <v>3</v>
      </c>
      <c r="L13" s="22">
        <f>(H5*I4+H33*I33)/L4</f>
        <v>511.91766723842204</v>
      </c>
    </row>
    <row r="14" spans="1:18" x14ac:dyDescent="0.2">
      <c r="A14" s="57" t="s">
        <v>28</v>
      </c>
      <c r="B14" s="4">
        <v>5</v>
      </c>
      <c r="C14" s="1" t="s">
        <v>36</v>
      </c>
      <c r="I14" s="1">
        <v>1000</v>
      </c>
      <c r="K14" s="1" t="s">
        <v>78</v>
      </c>
      <c r="L14" s="22">
        <f>(H9+H10+H11+H15+H16)*1000/L4</f>
        <v>247.61578044596911</v>
      </c>
    </row>
    <row r="15" spans="1:18" x14ac:dyDescent="0.2">
      <c r="A15" s="57"/>
      <c r="C15" s="1" t="s">
        <v>99</v>
      </c>
      <c r="D15" s="4">
        <v>1</v>
      </c>
      <c r="F15" s="1">
        <v>0.125</v>
      </c>
      <c r="G15" s="1">
        <f>2.8*2</f>
        <v>5.6</v>
      </c>
      <c r="H15" s="1">
        <f>P4*G15*F15</f>
        <v>4.4099999999999993</v>
      </c>
      <c r="K15" s="1" t="s">
        <v>68</v>
      </c>
      <c r="L15" s="22">
        <f>(H27*I26)/L4</f>
        <v>12.740566723842194</v>
      </c>
    </row>
    <row r="16" spans="1:18" x14ac:dyDescent="0.2">
      <c r="A16" s="57"/>
      <c r="C16" s="1" t="s">
        <v>100</v>
      </c>
      <c r="D16" s="4"/>
      <c r="F16" s="1">
        <v>0.125</v>
      </c>
      <c r="G16" s="1">
        <f>2.8*2</f>
        <v>5.6</v>
      </c>
      <c r="H16" s="1">
        <f>P5*G16*F16</f>
        <v>3.08</v>
      </c>
      <c r="K16" s="1" t="s">
        <v>69</v>
      </c>
      <c r="L16" s="22">
        <f>(H39*I38)/L4</f>
        <v>34.125</v>
      </c>
    </row>
    <row r="17" spans="1:12" x14ac:dyDescent="0.2">
      <c r="A17" s="57"/>
      <c r="C17" s="1" t="s">
        <v>89</v>
      </c>
      <c r="D17" s="4"/>
      <c r="K17" s="1" t="s">
        <v>70</v>
      </c>
      <c r="L17" s="22">
        <f>(H20*I19)/L4</f>
        <v>29.008576329331046</v>
      </c>
    </row>
    <row r="18" spans="1:12" x14ac:dyDescent="0.2">
      <c r="A18" s="57"/>
      <c r="D18" s="4"/>
    </row>
    <row r="19" spans="1:12" x14ac:dyDescent="0.2">
      <c r="A19" s="57"/>
      <c r="C19" s="14" t="s">
        <v>47</v>
      </c>
      <c r="I19" s="1">
        <v>160</v>
      </c>
    </row>
    <row r="20" spans="1:12" x14ac:dyDescent="0.2">
      <c r="A20" s="57"/>
      <c r="D20" s="4">
        <v>1</v>
      </c>
      <c r="F20" s="1">
        <v>0.25</v>
      </c>
      <c r="G20" s="1">
        <v>2.8</v>
      </c>
      <c r="H20" s="1">
        <f>L6*G20*F20</f>
        <v>10.569999999999999</v>
      </c>
    </row>
    <row r="21" spans="1:12" x14ac:dyDescent="0.2">
      <c r="A21" s="57"/>
    </row>
    <row r="22" spans="1:12" ht="34" x14ac:dyDescent="0.2">
      <c r="A22" s="57"/>
      <c r="C22" s="2" t="s">
        <v>46</v>
      </c>
      <c r="I22" s="1">
        <v>2000</v>
      </c>
    </row>
    <row r="23" spans="1:12" x14ac:dyDescent="0.2">
      <c r="A23" s="57"/>
      <c r="C23" s="1" t="s">
        <v>90</v>
      </c>
      <c r="D23" s="4">
        <v>1</v>
      </c>
      <c r="H23" s="1">
        <f>(H9+H10+H11+H15+H16)/4</f>
        <v>3.6089999999999995</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1.0147199999999998</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0.21139999999999998</v>
      </c>
    </row>
    <row r="31" spans="1:12" x14ac:dyDescent="0.2">
      <c r="A31" s="7"/>
      <c r="D31" s="4"/>
    </row>
    <row r="32" spans="1:12" x14ac:dyDescent="0.2">
      <c r="A32" s="7"/>
      <c r="C32" s="1" t="s">
        <v>57</v>
      </c>
      <c r="D32" s="4"/>
    </row>
    <row r="33" spans="1:9" x14ac:dyDescent="0.2">
      <c r="A33" s="7"/>
      <c r="C33" s="1" t="s">
        <v>82</v>
      </c>
      <c r="D33" s="4">
        <v>1</v>
      </c>
      <c r="E33" s="10"/>
      <c r="F33" s="1">
        <v>0.2</v>
      </c>
      <c r="H33" s="1">
        <f>F33*L4</f>
        <v>11.66</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4.3724999999999996</v>
      </c>
    </row>
    <row r="40" spans="1:9" x14ac:dyDescent="0.2">
      <c r="A40" s="4"/>
      <c r="C40" s="1" t="s">
        <v>92</v>
      </c>
    </row>
    <row r="42" spans="1:9" ht="136" customHeight="1" x14ac:dyDescent="0.2">
      <c r="A42" s="12" t="s">
        <v>30</v>
      </c>
      <c r="C42" s="11" t="s">
        <v>31</v>
      </c>
      <c r="H42" s="1">
        <f>0.01*(H5)</f>
        <v>2.0385E-2</v>
      </c>
      <c r="I42" s="1">
        <v>7500</v>
      </c>
    </row>
    <row r="44" spans="1:9" ht="119" x14ac:dyDescent="0.2">
      <c r="A44" s="12" t="s">
        <v>32</v>
      </c>
      <c r="C44" s="2" t="s">
        <v>45</v>
      </c>
      <c r="H44" s="1">
        <f>((H5/4))</f>
        <v>0.50962499999999999</v>
      </c>
      <c r="I44" s="1">
        <v>1440</v>
      </c>
    </row>
  </sheetData>
  <mergeCells count="5">
    <mergeCell ref="K1:L2"/>
    <mergeCell ref="A4:A11"/>
    <mergeCell ref="A1:I1"/>
    <mergeCell ref="A14:A27"/>
    <mergeCell ref="A38:A39"/>
  </mergeCells>
  <hyperlinks>
    <hyperlink ref="I2" r:id="rId1" location="bib0150" xr:uid="{1402B40D-FDB2-3442-81B5-7DD98760BB09}"/>
  </hyperlinks>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9AA42-0C72-0944-82C7-30F03C743263}">
  <sheetPr>
    <tabColor theme="7" tint="0.59999389629810485"/>
  </sheetPr>
  <dimension ref="A1:R44"/>
  <sheetViews>
    <sheetView topLeftCell="A33" workbookViewId="0">
      <selection activeCell="F39" sqref="F39"/>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8" s="6" customFormat="1" x14ac:dyDescent="0.2">
      <c r="A1" s="50" t="s">
        <v>14</v>
      </c>
      <c r="B1" s="50"/>
      <c r="C1" s="50"/>
      <c r="D1" s="50"/>
      <c r="E1" s="50"/>
      <c r="F1" s="50"/>
      <c r="G1" s="50"/>
      <c r="H1" s="50"/>
      <c r="I1" s="50"/>
      <c r="J1" s="19"/>
      <c r="K1" s="63" t="s">
        <v>87</v>
      </c>
      <c r="L1" s="63"/>
    </row>
    <row r="2" spans="1:18" s="8" customFormat="1" ht="62" customHeight="1" x14ac:dyDescent="0.2">
      <c r="A2" s="8" t="s">
        <v>27</v>
      </c>
      <c r="B2" s="24" t="s">
        <v>16</v>
      </c>
      <c r="C2" s="24" t="s">
        <v>10</v>
      </c>
      <c r="D2" s="24" t="s">
        <v>11</v>
      </c>
      <c r="E2" s="24" t="s">
        <v>12</v>
      </c>
      <c r="F2" s="24" t="s">
        <v>13</v>
      </c>
      <c r="G2" s="24" t="s">
        <v>15</v>
      </c>
      <c r="H2" s="24" t="s">
        <v>40</v>
      </c>
      <c r="I2" s="25" t="s">
        <v>37</v>
      </c>
      <c r="J2" s="26"/>
      <c r="K2" s="63"/>
      <c r="L2" s="63"/>
    </row>
    <row r="3" spans="1:18" ht="18" customHeight="1" x14ac:dyDescent="0.2">
      <c r="K3" s="6" t="s">
        <v>86</v>
      </c>
      <c r="L3" s="1" t="s">
        <v>104</v>
      </c>
    </row>
    <row r="4" spans="1:18" ht="19" customHeight="1" x14ac:dyDescent="0.2">
      <c r="A4" s="57" t="s">
        <v>26</v>
      </c>
      <c r="B4" s="4">
        <v>2</v>
      </c>
      <c r="C4" s="2" t="s">
        <v>34</v>
      </c>
      <c r="D4" s="4"/>
      <c r="I4" s="1">
        <v>2400</v>
      </c>
      <c r="K4" s="1" t="s">
        <v>74</v>
      </c>
      <c r="L4" s="1">
        <v>74</v>
      </c>
      <c r="M4" s="1" t="s">
        <v>93</v>
      </c>
      <c r="N4" s="1">
        <v>2.8</v>
      </c>
      <c r="O4" s="1" t="s">
        <v>101</v>
      </c>
      <c r="P4" s="1">
        <v>6.56</v>
      </c>
      <c r="Q4" s="1" t="s">
        <v>103</v>
      </c>
      <c r="R4" s="1">
        <v>2</v>
      </c>
    </row>
    <row r="5" spans="1:18" ht="13" customHeight="1" x14ac:dyDescent="0.2">
      <c r="A5" s="57"/>
      <c r="B5" s="4"/>
      <c r="C5" s="2" t="s">
        <v>59</v>
      </c>
      <c r="D5" s="4">
        <v>1</v>
      </c>
      <c r="F5" s="1">
        <v>0.6</v>
      </c>
      <c r="G5" s="1">
        <v>0.22500000000000001</v>
      </c>
      <c r="H5" s="1">
        <f>L6*F5*G5</f>
        <v>2.3733</v>
      </c>
      <c r="K5" s="1" t="s">
        <v>73</v>
      </c>
      <c r="L5" s="23" t="s">
        <v>105</v>
      </c>
      <c r="M5" t="s">
        <v>81</v>
      </c>
      <c r="N5" s="21"/>
      <c r="O5" s="1" t="s">
        <v>100</v>
      </c>
      <c r="P5" s="1">
        <v>5.51</v>
      </c>
    </row>
    <row r="6" spans="1:18" ht="13" customHeight="1" x14ac:dyDescent="0.2">
      <c r="A6" s="57"/>
      <c r="B6" s="4"/>
      <c r="C6" s="2"/>
      <c r="D6" s="4"/>
      <c r="K6" s="1" t="s">
        <v>96</v>
      </c>
      <c r="L6" s="1">
        <f>(P4+P5)*2-P4</f>
        <v>17.580000000000002</v>
      </c>
    </row>
    <row r="7" spans="1:18" ht="13" customHeight="1" x14ac:dyDescent="0.2">
      <c r="A7" s="57"/>
      <c r="B7" s="4"/>
      <c r="C7" s="5"/>
      <c r="D7" s="4"/>
    </row>
    <row r="8" spans="1:18" ht="20" customHeight="1" x14ac:dyDescent="0.2">
      <c r="A8" s="57"/>
      <c r="B8" s="4">
        <v>3</v>
      </c>
      <c r="C8" s="3" t="s">
        <v>35</v>
      </c>
      <c r="D8" s="4"/>
      <c r="I8" s="1">
        <v>1000</v>
      </c>
    </row>
    <row r="9" spans="1:18" x14ac:dyDescent="0.2">
      <c r="A9" s="57"/>
      <c r="B9" s="4"/>
      <c r="C9" s="1" t="s">
        <v>19</v>
      </c>
      <c r="D9" s="4">
        <v>1</v>
      </c>
      <c r="F9" s="1">
        <v>0.6</v>
      </c>
      <c r="G9" s="1">
        <v>0.2</v>
      </c>
      <c r="H9" s="1">
        <f>L6*G9*F9</f>
        <v>2.1096000000000004</v>
      </c>
      <c r="K9" s="6" t="s">
        <v>85</v>
      </c>
      <c r="L9" s="1" t="s">
        <v>79</v>
      </c>
    </row>
    <row r="10" spans="1:18" x14ac:dyDescent="0.2">
      <c r="A10" s="57"/>
      <c r="C10" s="1" t="s">
        <v>20</v>
      </c>
      <c r="D10" s="4">
        <v>1</v>
      </c>
      <c r="F10" s="1">
        <v>0.5</v>
      </c>
      <c r="G10" s="1">
        <v>0.2</v>
      </c>
      <c r="H10" s="1">
        <f>L6*G10*F10</f>
        <v>1.7580000000000002</v>
      </c>
      <c r="K10" s="1" t="s">
        <v>75</v>
      </c>
      <c r="L10" s="22">
        <f>(H42*I42)/L4</f>
        <v>2.4053716216216214</v>
      </c>
    </row>
    <row r="11" spans="1:18" x14ac:dyDescent="0.2">
      <c r="A11" s="57"/>
      <c r="C11" s="1" t="s">
        <v>83</v>
      </c>
      <c r="D11" s="4">
        <v>1</v>
      </c>
      <c r="F11" s="1">
        <v>0.4</v>
      </c>
      <c r="G11" s="1">
        <v>0.6</v>
      </c>
      <c r="H11" s="1">
        <f>L6*G11*F11</f>
        <v>4.2191999999999998</v>
      </c>
      <c r="K11" s="1" t="s">
        <v>76</v>
      </c>
      <c r="L11" s="22">
        <f>(H44*I44+H30*I29)/L4</f>
        <v>16.335145945945946</v>
      </c>
    </row>
    <row r="12" spans="1:18" x14ac:dyDescent="0.2">
      <c r="K12" s="1" t="s">
        <v>77</v>
      </c>
      <c r="L12" s="22">
        <f>(H23*I22)/L4</f>
        <v>111.72837837837838</v>
      </c>
    </row>
    <row r="13" spans="1:18" x14ac:dyDescent="0.2">
      <c r="K13" s="1" t="s">
        <v>3</v>
      </c>
      <c r="L13" s="22">
        <f>(H5*I4+H33*I33)/L4</f>
        <v>504.97189189189186</v>
      </c>
    </row>
    <row r="14" spans="1:18" x14ac:dyDescent="0.2">
      <c r="A14" s="57" t="s">
        <v>28</v>
      </c>
      <c r="B14" s="4">
        <v>5</v>
      </c>
      <c r="C14" s="1" t="s">
        <v>36</v>
      </c>
      <c r="I14" s="1">
        <v>1000</v>
      </c>
      <c r="K14" s="1" t="s">
        <v>78</v>
      </c>
      <c r="L14" s="22">
        <f>(H9+H10+H11+H15+H16)*1000/L4</f>
        <v>223.45675675675676</v>
      </c>
    </row>
    <row r="15" spans="1:18" x14ac:dyDescent="0.2">
      <c r="A15" s="57"/>
      <c r="C15" s="1" t="s">
        <v>99</v>
      </c>
      <c r="D15" s="4">
        <v>1</v>
      </c>
      <c r="F15" s="1">
        <v>0.125</v>
      </c>
      <c r="G15" s="1">
        <f>2.8*2</f>
        <v>5.6</v>
      </c>
      <c r="H15" s="1">
        <f>P4*G15*F15</f>
        <v>4.5919999999999996</v>
      </c>
      <c r="K15" s="1" t="s">
        <v>68</v>
      </c>
      <c r="L15" s="22">
        <f>(H27*I26)/L4</f>
        <v>11.686043675675677</v>
      </c>
    </row>
    <row r="16" spans="1:18" x14ac:dyDescent="0.2">
      <c r="A16" s="57"/>
      <c r="C16" s="1" t="s">
        <v>100</v>
      </c>
      <c r="D16" s="4"/>
      <c r="F16" s="1">
        <v>0.125</v>
      </c>
      <c r="G16" s="1">
        <f>2.8*2</f>
        <v>5.6</v>
      </c>
      <c r="H16" s="1">
        <f>P5*G16*F16</f>
        <v>3.8569999999999998</v>
      </c>
      <c r="K16" s="1" t="s">
        <v>69</v>
      </c>
      <c r="L16" s="22">
        <f>(H39*I38)/L4</f>
        <v>34.125</v>
      </c>
    </row>
    <row r="17" spans="1:12" x14ac:dyDescent="0.2">
      <c r="A17" s="57"/>
      <c r="C17" s="1" t="s">
        <v>89</v>
      </c>
      <c r="D17" s="4"/>
      <c r="K17" s="1" t="s">
        <v>70</v>
      </c>
      <c r="L17" s="22">
        <f>(H20*I19)/L4</f>
        <v>26.607567567567568</v>
      </c>
    </row>
    <row r="18" spans="1:12" x14ac:dyDescent="0.2">
      <c r="A18" s="57"/>
      <c r="D18" s="4"/>
    </row>
    <row r="19" spans="1:12" x14ac:dyDescent="0.2">
      <c r="A19" s="57"/>
      <c r="C19" s="14" t="s">
        <v>47</v>
      </c>
      <c r="I19" s="1">
        <v>160</v>
      </c>
    </row>
    <row r="20" spans="1:12" x14ac:dyDescent="0.2">
      <c r="A20" s="57"/>
      <c r="D20" s="4">
        <v>1</v>
      </c>
      <c r="F20" s="1">
        <v>0.25</v>
      </c>
      <c r="G20" s="1">
        <v>2.8</v>
      </c>
      <c r="H20" s="1">
        <f>L6*G20*F20</f>
        <v>12.306000000000001</v>
      </c>
    </row>
    <row r="21" spans="1:12" x14ac:dyDescent="0.2">
      <c r="A21" s="57"/>
    </row>
    <row r="22" spans="1:12" ht="34" x14ac:dyDescent="0.2">
      <c r="A22" s="57"/>
      <c r="C22" s="2" t="s">
        <v>46</v>
      </c>
      <c r="I22" s="1">
        <v>2000</v>
      </c>
    </row>
    <row r="23" spans="1:12" x14ac:dyDescent="0.2">
      <c r="A23" s="57"/>
      <c r="C23" s="1" t="s">
        <v>90</v>
      </c>
      <c r="D23" s="4">
        <v>1</v>
      </c>
      <c r="H23" s="1">
        <f>(H9+H10+H11+H15+H16)/4</f>
        <v>4.1339499999999996</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1.1813760000000002</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0.24612000000000003</v>
      </c>
    </row>
    <row r="31" spans="1:12" x14ac:dyDescent="0.2">
      <c r="A31" s="7"/>
      <c r="D31" s="4"/>
    </row>
    <row r="32" spans="1:12" x14ac:dyDescent="0.2">
      <c r="A32" s="7"/>
      <c r="C32" s="1" t="s">
        <v>57</v>
      </c>
      <c r="D32" s="4"/>
    </row>
    <row r="33" spans="1:9" x14ac:dyDescent="0.2">
      <c r="A33" s="7"/>
      <c r="C33" s="1" t="s">
        <v>82</v>
      </c>
      <c r="D33" s="4">
        <v>1</v>
      </c>
      <c r="E33" s="10"/>
      <c r="F33" s="1">
        <v>0.2</v>
      </c>
      <c r="H33" s="1">
        <f>F33*L4</f>
        <v>14.8</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5.55</v>
      </c>
    </row>
    <row r="40" spans="1:9" x14ac:dyDescent="0.2">
      <c r="A40" s="4"/>
      <c r="C40" s="1" t="s">
        <v>92</v>
      </c>
    </row>
    <row r="42" spans="1:9" ht="136" customHeight="1" x14ac:dyDescent="0.2">
      <c r="A42" s="12" t="s">
        <v>30</v>
      </c>
      <c r="C42" s="11" t="s">
        <v>31</v>
      </c>
      <c r="H42" s="1">
        <f>0.01*(H5)</f>
        <v>2.3733000000000001E-2</v>
      </c>
      <c r="I42" s="1">
        <v>7500</v>
      </c>
    </row>
    <row r="44" spans="1:9" ht="119" x14ac:dyDescent="0.2">
      <c r="A44" s="12" t="s">
        <v>32</v>
      </c>
      <c r="C44" s="2" t="s">
        <v>45</v>
      </c>
      <c r="H44" s="1">
        <f>((H5/4))</f>
        <v>0.59332499999999999</v>
      </c>
      <c r="I44" s="1">
        <v>1440</v>
      </c>
    </row>
  </sheetData>
  <mergeCells count="5">
    <mergeCell ref="K1:L2"/>
    <mergeCell ref="A4:A11"/>
    <mergeCell ref="A1:I1"/>
    <mergeCell ref="A14:A27"/>
    <mergeCell ref="A38:A39"/>
  </mergeCells>
  <hyperlinks>
    <hyperlink ref="I2" r:id="rId1" location="bib0150" xr:uid="{3432B0A7-5A71-2C48-B5F6-0E51F62605E2}"/>
    <hyperlink ref="L5" r:id="rId2" location="/" xr:uid="{3C23ED86-0ACC-3648-9D62-07D625E18FD9}"/>
  </hyperlinks>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C9469-310D-1447-BE5C-25EBF0996F02}">
  <sheetPr>
    <tabColor theme="5" tint="0.59999389629810485"/>
  </sheetPr>
  <dimension ref="A1:R44"/>
  <sheetViews>
    <sheetView workbookViewId="0">
      <selection activeCell="S18" sqref="S18"/>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8" s="6" customFormat="1" x14ac:dyDescent="0.2">
      <c r="A1" s="50" t="s">
        <v>14</v>
      </c>
      <c r="B1" s="50"/>
      <c r="C1" s="50"/>
      <c r="D1" s="50"/>
      <c r="E1" s="50"/>
      <c r="F1" s="50"/>
      <c r="G1" s="50"/>
      <c r="H1" s="50"/>
      <c r="I1" s="50"/>
      <c r="J1" s="19"/>
      <c r="K1" s="63" t="s">
        <v>87</v>
      </c>
      <c r="L1" s="63"/>
    </row>
    <row r="2" spans="1:18" s="8" customFormat="1" ht="62" customHeight="1" x14ac:dyDescent="0.2">
      <c r="A2" s="8" t="s">
        <v>27</v>
      </c>
      <c r="B2" s="24" t="s">
        <v>16</v>
      </c>
      <c r="C2" s="24" t="s">
        <v>10</v>
      </c>
      <c r="D2" s="24" t="s">
        <v>11</v>
      </c>
      <c r="E2" s="24" t="s">
        <v>12</v>
      </c>
      <c r="F2" s="24" t="s">
        <v>13</v>
      </c>
      <c r="G2" s="24" t="s">
        <v>15</v>
      </c>
      <c r="H2" s="24" t="s">
        <v>40</v>
      </c>
      <c r="I2" s="25" t="s">
        <v>37</v>
      </c>
      <c r="J2" s="26"/>
      <c r="K2" s="63"/>
      <c r="L2" s="63"/>
    </row>
    <row r="3" spans="1:18" ht="18" customHeight="1" x14ac:dyDescent="0.2">
      <c r="K3" s="6" t="s">
        <v>86</v>
      </c>
      <c r="L3" s="1" t="s">
        <v>104</v>
      </c>
    </row>
    <row r="4" spans="1:18" ht="19" customHeight="1" x14ac:dyDescent="0.2">
      <c r="A4" s="57" t="s">
        <v>26</v>
      </c>
      <c r="B4" s="4">
        <v>2</v>
      </c>
      <c r="C4" s="2" t="s">
        <v>34</v>
      </c>
      <c r="D4" s="4"/>
      <c r="I4" s="1">
        <v>2400</v>
      </c>
      <c r="K4" s="1" t="s">
        <v>74</v>
      </c>
      <c r="L4" s="1">
        <v>74</v>
      </c>
      <c r="M4" s="1" t="s">
        <v>93</v>
      </c>
      <c r="N4" s="1">
        <v>2.8</v>
      </c>
      <c r="O4" s="1" t="s">
        <v>101</v>
      </c>
      <c r="P4" s="1">
        <v>6.56</v>
      </c>
      <c r="Q4" s="1" t="s">
        <v>103</v>
      </c>
      <c r="R4" s="1">
        <v>2</v>
      </c>
    </row>
    <row r="5" spans="1:18" ht="13" customHeight="1" x14ac:dyDescent="0.2">
      <c r="A5" s="57"/>
      <c r="B5" s="4"/>
      <c r="C5" s="2" t="s">
        <v>59</v>
      </c>
      <c r="D5" s="4">
        <v>1</v>
      </c>
      <c r="F5" s="1">
        <v>0.6</v>
      </c>
      <c r="G5" s="1">
        <v>0.22500000000000001</v>
      </c>
      <c r="H5" s="1">
        <f>L6*F5*G5</f>
        <v>2.3733</v>
      </c>
      <c r="K5" s="1" t="s">
        <v>73</v>
      </c>
      <c r="L5" s="23" t="s">
        <v>105</v>
      </c>
      <c r="M5" t="s">
        <v>81</v>
      </c>
      <c r="N5" s="21"/>
      <c r="O5" s="1" t="s">
        <v>100</v>
      </c>
      <c r="P5" s="1">
        <v>5.51</v>
      </c>
    </row>
    <row r="6" spans="1:18" ht="13" customHeight="1" x14ac:dyDescent="0.2">
      <c r="A6" s="57"/>
      <c r="B6" s="4"/>
      <c r="C6" s="2"/>
      <c r="D6" s="4"/>
      <c r="K6" s="1" t="s">
        <v>96</v>
      </c>
      <c r="L6" s="1">
        <f>(P4+P5)*2-P4</f>
        <v>17.580000000000002</v>
      </c>
    </row>
    <row r="7" spans="1:18" ht="13" customHeight="1" x14ac:dyDescent="0.2">
      <c r="A7" s="57"/>
      <c r="B7" s="4"/>
      <c r="C7" s="5"/>
      <c r="D7" s="4"/>
    </row>
    <row r="8" spans="1:18" ht="20" customHeight="1" x14ac:dyDescent="0.2">
      <c r="A8" s="57"/>
      <c r="B8" s="4">
        <v>3</v>
      </c>
      <c r="C8" s="3" t="s">
        <v>35</v>
      </c>
      <c r="D8" s="4"/>
      <c r="I8" s="1">
        <v>1000</v>
      </c>
    </row>
    <row r="9" spans="1:18" x14ac:dyDescent="0.2">
      <c r="A9" s="57"/>
      <c r="B9" s="4"/>
      <c r="C9" s="1" t="s">
        <v>19</v>
      </c>
      <c r="D9" s="4">
        <v>1</v>
      </c>
      <c r="F9" s="1">
        <v>0.6</v>
      </c>
      <c r="G9" s="1">
        <v>0.2</v>
      </c>
      <c r="H9" s="1">
        <f>L6*G9*F9</f>
        <v>2.1096000000000004</v>
      </c>
      <c r="K9" s="6" t="s">
        <v>85</v>
      </c>
      <c r="L9" s="1" t="s">
        <v>79</v>
      </c>
    </row>
    <row r="10" spans="1:18" x14ac:dyDescent="0.2">
      <c r="A10" s="57"/>
      <c r="C10" s="1" t="s">
        <v>20</v>
      </c>
      <c r="D10" s="4">
        <v>1</v>
      </c>
      <c r="F10" s="1">
        <v>0.5</v>
      </c>
      <c r="G10" s="1">
        <v>0.2</v>
      </c>
      <c r="H10" s="1">
        <f>L6*G10*F10</f>
        <v>1.7580000000000002</v>
      </c>
      <c r="K10" s="1" t="s">
        <v>75</v>
      </c>
      <c r="L10" s="22">
        <f>(H42*I42)/L4</f>
        <v>2.4053716216216214</v>
      </c>
    </row>
    <row r="11" spans="1:18" x14ac:dyDescent="0.2">
      <c r="A11" s="57"/>
      <c r="C11" s="1" t="s">
        <v>83</v>
      </c>
      <c r="D11" s="4">
        <v>1</v>
      </c>
      <c r="F11" s="1">
        <v>0.4</v>
      </c>
      <c r="G11" s="1">
        <v>0.6</v>
      </c>
      <c r="H11" s="1">
        <f>L6*G11*F11</f>
        <v>4.2191999999999998</v>
      </c>
      <c r="K11" s="1" t="s">
        <v>76</v>
      </c>
      <c r="L11" s="22">
        <f>(H44*I44+H30*I29)/L4</f>
        <v>16.335145945945946</v>
      </c>
    </row>
    <row r="12" spans="1:18" x14ac:dyDescent="0.2">
      <c r="K12" s="1" t="s">
        <v>77</v>
      </c>
      <c r="L12" s="22">
        <f>(H23*I22)/L4</f>
        <v>111.72837837837838</v>
      </c>
    </row>
    <row r="13" spans="1:18" x14ac:dyDescent="0.2">
      <c r="K13" s="1" t="s">
        <v>3</v>
      </c>
      <c r="L13" s="22">
        <f>(H5*I4+H33*I33)/L4</f>
        <v>504.97189189189186</v>
      </c>
    </row>
    <row r="14" spans="1:18" x14ac:dyDescent="0.2">
      <c r="A14" s="57" t="s">
        <v>28</v>
      </c>
      <c r="B14" s="4">
        <v>5</v>
      </c>
      <c r="C14" s="1" t="s">
        <v>36</v>
      </c>
      <c r="I14" s="1">
        <v>1000</v>
      </c>
      <c r="K14" s="1" t="s">
        <v>78</v>
      </c>
      <c r="L14" s="22">
        <f>(H9+H10+H11+H15+H16)*1000/L4</f>
        <v>223.45675675675676</v>
      </c>
    </row>
    <row r="15" spans="1:18" x14ac:dyDescent="0.2">
      <c r="A15" s="57"/>
      <c r="C15" s="1" t="s">
        <v>99</v>
      </c>
      <c r="D15" s="4">
        <v>1</v>
      </c>
      <c r="F15" s="1">
        <v>0.125</v>
      </c>
      <c r="G15" s="1">
        <f>2.8*2</f>
        <v>5.6</v>
      </c>
      <c r="H15" s="1">
        <f>P4*G15*F15</f>
        <v>4.5919999999999996</v>
      </c>
      <c r="K15" s="1" t="s">
        <v>68</v>
      </c>
      <c r="L15" s="22">
        <f>(H27*I26)/L4</f>
        <v>11.686043675675677</v>
      </c>
    </row>
    <row r="16" spans="1:18" x14ac:dyDescent="0.2">
      <c r="A16" s="57"/>
      <c r="C16" s="1" t="s">
        <v>100</v>
      </c>
      <c r="D16" s="4"/>
      <c r="F16" s="1">
        <v>0.125</v>
      </c>
      <c r="G16" s="1">
        <f>2.8*2</f>
        <v>5.6</v>
      </c>
      <c r="H16" s="1">
        <f>P5*G16*F16</f>
        <v>3.8569999999999998</v>
      </c>
      <c r="K16" s="1" t="s">
        <v>69</v>
      </c>
      <c r="L16" s="22">
        <f>(H39*I38)/L4</f>
        <v>34.125</v>
      </c>
    </row>
    <row r="17" spans="1:12" x14ac:dyDescent="0.2">
      <c r="A17" s="57"/>
      <c r="C17" s="1" t="s">
        <v>89</v>
      </c>
      <c r="D17" s="4"/>
      <c r="K17" s="1" t="s">
        <v>70</v>
      </c>
      <c r="L17" s="22">
        <f>(H20*I19)/L4</f>
        <v>26.607567567567568</v>
      </c>
    </row>
    <row r="18" spans="1:12" x14ac:dyDescent="0.2">
      <c r="A18" s="57"/>
      <c r="D18" s="4"/>
    </row>
    <row r="19" spans="1:12" x14ac:dyDescent="0.2">
      <c r="A19" s="57"/>
      <c r="C19" s="14" t="s">
        <v>47</v>
      </c>
      <c r="I19" s="1">
        <v>160</v>
      </c>
    </row>
    <row r="20" spans="1:12" x14ac:dyDescent="0.2">
      <c r="A20" s="57"/>
      <c r="D20" s="4">
        <v>1</v>
      </c>
      <c r="F20" s="1">
        <v>0.25</v>
      </c>
      <c r="G20" s="1">
        <v>2.8</v>
      </c>
      <c r="H20" s="1">
        <f>L6*G20*F20</f>
        <v>12.306000000000001</v>
      </c>
    </row>
    <row r="21" spans="1:12" x14ac:dyDescent="0.2">
      <c r="A21" s="57"/>
    </row>
    <row r="22" spans="1:12" ht="34" x14ac:dyDescent="0.2">
      <c r="A22" s="57"/>
      <c r="C22" s="2" t="s">
        <v>46</v>
      </c>
      <c r="I22" s="1">
        <v>2000</v>
      </c>
    </row>
    <row r="23" spans="1:12" x14ac:dyDescent="0.2">
      <c r="A23" s="57"/>
      <c r="C23" s="1" t="s">
        <v>90</v>
      </c>
      <c r="D23" s="4">
        <v>1</v>
      </c>
      <c r="H23" s="1">
        <f>(H9+H10+H11+H15+H16)/4</f>
        <v>4.1339499999999996</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1.1813760000000002</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0.24612000000000003</v>
      </c>
    </row>
    <row r="31" spans="1:12" x14ac:dyDescent="0.2">
      <c r="A31" s="7"/>
      <c r="D31" s="4"/>
    </row>
    <row r="32" spans="1:12" x14ac:dyDescent="0.2">
      <c r="A32" s="7"/>
      <c r="C32" s="1" t="s">
        <v>57</v>
      </c>
      <c r="D32" s="4"/>
    </row>
    <row r="33" spans="1:9" x14ac:dyDescent="0.2">
      <c r="A33" s="7"/>
      <c r="C33" s="1" t="s">
        <v>82</v>
      </c>
      <c r="D33" s="4">
        <v>1</v>
      </c>
      <c r="E33" s="10"/>
      <c r="F33" s="1">
        <v>0.2</v>
      </c>
      <c r="H33" s="1">
        <f>F33*L4</f>
        <v>14.8</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5.55</v>
      </c>
    </row>
    <row r="40" spans="1:9" x14ac:dyDescent="0.2">
      <c r="A40" s="4"/>
      <c r="C40" s="1" t="s">
        <v>92</v>
      </c>
    </row>
    <row r="42" spans="1:9" ht="136" customHeight="1" x14ac:dyDescent="0.2">
      <c r="A42" s="12" t="s">
        <v>30</v>
      </c>
      <c r="C42" s="11" t="s">
        <v>31</v>
      </c>
      <c r="H42" s="1">
        <f>0.01*(H5)</f>
        <v>2.3733000000000001E-2</v>
      </c>
      <c r="I42" s="1">
        <v>7500</v>
      </c>
    </row>
    <row r="44" spans="1:9" ht="119" x14ac:dyDescent="0.2">
      <c r="A44" s="12" t="s">
        <v>32</v>
      </c>
      <c r="C44" s="2" t="s">
        <v>45</v>
      </c>
      <c r="H44" s="1">
        <f>((H5/4))</f>
        <v>0.59332499999999999</v>
      </c>
      <c r="I44" s="1">
        <v>1440</v>
      </c>
    </row>
  </sheetData>
  <mergeCells count="5">
    <mergeCell ref="K1:L2"/>
    <mergeCell ref="A4:A11"/>
    <mergeCell ref="A1:I1"/>
    <mergeCell ref="A14:A27"/>
    <mergeCell ref="A38:A39"/>
  </mergeCells>
  <hyperlinks>
    <hyperlink ref="I2" r:id="rId1" location="bib0150" xr:uid="{30D69480-E28A-414A-8EF5-F6DA1F721BB7}"/>
    <hyperlink ref="L5" r:id="rId2" location="/" xr:uid="{30E61748-D09F-9F41-AE14-70F3B3BFD493}"/>
  </hyperlinks>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FD0C6-3903-1647-AC5C-E7A63F0310FB}">
  <sheetPr>
    <tabColor theme="5" tint="0.39997558519241921"/>
  </sheetPr>
  <dimension ref="A1:P44"/>
  <sheetViews>
    <sheetView workbookViewId="0">
      <selection activeCell="X22" sqref="X22"/>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6" s="6" customFormat="1" x14ac:dyDescent="0.2">
      <c r="A1" s="50" t="s">
        <v>14</v>
      </c>
      <c r="B1" s="50"/>
      <c r="C1" s="50"/>
      <c r="D1" s="50"/>
      <c r="E1" s="50"/>
      <c r="F1" s="50"/>
      <c r="G1" s="50"/>
      <c r="H1" s="50"/>
      <c r="I1" s="50"/>
      <c r="J1" s="19"/>
      <c r="K1" s="63" t="s">
        <v>87</v>
      </c>
      <c r="L1" s="63"/>
    </row>
    <row r="2" spans="1:16" s="8" customFormat="1" ht="85" x14ac:dyDescent="0.2">
      <c r="A2" s="8" t="s">
        <v>27</v>
      </c>
      <c r="B2" s="24" t="s">
        <v>16</v>
      </c>
      <c r="C2" s="24" t="s">
        <v>10</v>
      </c>
      <c r="D2" s="24" t="s">
        <v>11</v>
      </c>
      <c r="E2" s="24" t="s">
        <v>12</v>
      </c>
      <c r="F2" s="24" t="s">
        <v>13</v>
      </c>
      <c r="G2" s="24" t="s">
        <v>15</v>
      </c>
      <c r="H2" s="24" t="s">
        <v>40</v>
      </c>
      <c r="I2" s="25" t="s">
        <v>37</v>
      </c>
      <c r="J2" s="26"/>
      <c r="K2" s="63"/>
      <c r="L2" s="63"/>
    </row>
    <row r="3" spans="1:16" ht="18" customHeight="1" x14ac:dyDescent="0.2">
      <c r="K3" s="6" t="s">
        <v>86</v>
      </c>
      <c r="L3" s="1" t="s">
        <v>98</v>
      </c>
    </row>
    <row r="4" spans="1:16" ht="17" x14ac:dyDescent="0.2">
      <c r="A4" s="57" t="s">
        <v>26</v>
      </c>
      <c r="B4" s="4">
        <v>2</v>
      </c>
      <c r="C4" s="2" t="s">
        <v>34</v>
      </c>
      <c r="D4" s="4"/>
      <c r="I4" s="1">
        <v>2400</v>
      </c>
      <c r="K4" s="1" t="s">
        <v>74</v>
      </c>
      <c r="L4" s="1">
        <v>62</v>
      </c>
      <c r="M4" s="1" t="s">
        <v>93</v>
      </c>
      <c r="N4" s="1">
        <v>2.8</v>
      </c>
      <c r="O4" s="1" t="s">
        <v>101</v>
      </c>
      <c r="P4" s="1">
        <v>8.75</v>
      </c>
    </row>
    <row r="5" spans="1:16" ht="68" x14ac:dyDescent="0.2">
      <c r="A5" s="57"/>
      <c r="B5" s="4"/>
      <c r="C5" s="2" t="s">
        <v>59</v>
      </c>
      <c r="D5" s="4">
        <v>1</v>
      </c>
      <c r="F5" s="1">
        <v>0.6</v>
      </c>
      <c r="G5" s="1">
        <v>0.22500000000000001</v>
      </c>
      <c r="H5" s="1">
        <f>L6*F5*G5</f>
        <v>3.9743999999999997</v>
      </c>
      <c r="L5" s="23"/>
      <c r="M5"/>
      <c r="N5" s="21"/>
      <c r="O5" s="1" t="s">
        <v>100</v>
      </c>
      <c r="P5" s="1">
        <v>5.97</v>
      </c>
    </row>
    <row r="6" spans="1:16" ht="13" customHeight="1" x14ac:dyDescent="0.2">
      <c r="A6" s="57"/>
      <c r="B6" s="4"/>
      <c r="C6" s="2"/>
      <c r="D6" s="4"/>
      <c r="K6" s="1" t="s">
        <v>96</v>
      </c>
      <c r="L6" s="1">
        <f>(P4+P5)*2</f>
        <v>29.439999999999998</v>
      </c>
    </row>
    <row r="7" spans="1:16" ht="13" customHeight="1" x14ac:dyDescent="0.2">
      <c r="A7" s="57"/>
      <c r="B7" s="4"/>
      <c r="C7" s="5"/>
      <c r="D7" s="4"/>
    </row>
    <row r="8" spans="1:16" ht="34" x14ac:dyDescent="0.2">
      <c r="A8" s="57"/>
      <c r="B8" s="4">
        <v>3</v>
      </c>
      <c r="C8" s="3" t="s">
        <v>35</v>
      </c>
      <c r="D8" s="4"/>
      <c r="I8" s="1">
        <v>1000</v>
      </c>
    </row>
    <row r="9" spans="1:16" x14ac:dyDescent="0.2">
      <c r="A9" s="57"/>
      <c r="B9" s="4"/>
      <c r="C9" s="1" t="s">
        <v>19</v>
      </c>
      <c r="D9" s="4">
        <v>1</v>
      </c>
      <c r="F9" s="1">
        <v>0.6</v>
      </c>
      <c r="G9" s="1">
        <v>0.2</v>
      </c>
      <c r="H9" s="1">
        <f>L6*G9*F9</f>
        <v>3.5327999999999999</v>
      </c>
      <c r="K9" s="6" t="s">
        <v>85</v>
      </c>
      <c r="L9" s="1" t="s">
        <v>79</v>
      </c>
    </row>
    <row r="10" spans="1:16" x14ac:dyDescent="0.2">
      <c r="A10" s="57"/>
      <c r="C10" s="1" t="s">
        <v>20</v>
      </c>
      <c r="D10" s="4">
        <v>1</v>
      </c>
      <c r="F10" s="1">
        <v>0.5</v>
      </c>
      <c r="G10" s="1">
        <v>0.2</v>
      </c>
      <c r="H10" s="1">
        <f>L6*G10*F10</f>
        <v>2.944</v>
      </c>
      <c r="K10" s="1" t="s">
        <v>75</v>
      </c>
      <c r="L10" s="22">
        <f>(H42*I42)/L4</f>
        <v>4.8077419354838709</v>
      </c>
    </row>
    <row r="11" spans="1:16" x14ac:dyDescent="0.2">
      <c r="A11" s="57"/>
      <c r="C11" s="1" t="s">
        <v>83</v>
      </c>
      <c r="D11" s="4">
        <v>1</v>
      </c>
      <c r="F11" s="1">
        <v>0.4</v>
      </c>
      <c r="G11" s="1">
        <v>0.6</v>
      </c>
      <c r="H11" s="1">
        <f>L6*G11*F11</f>
        <v>7.0655999999999999</v>
      </c>
      <c r="K11" s="1" t="s">
        <v>76</v>
      </c>
      <c r="L11" s="22">
        <f>(H44*I44+H30*I29)/L4</f>
        <v>32.649909677419352</v>
      </c>
    </row>
    <row r="12" spans="1:16" x14ac:dyDescent="0.2">
      <c r="K12" s="1" t="s">
        <v>77</v>
      </c>
      <c r="L12" s="22">
        <f>(H23*I22)/L4</f>
        <v>150.76129032258066</v>
      </c>
    </row>
    <row r="13" spans="1:16" x14ac:dyDescent="0.2">
      <c r="K13" s="1" t="s">
        <v>3</v>
      </c>
      <c r="L13" s="22">
        <f>(H5*I4+H33*I33)/L4</f>
        <v>581.84774193548378</v>
      </c>
    </row>
    <row r="14" spans="1:16" x14ac:dyDescent="0.2">
      <c r="A14" s="57" t="s">
        <v>28</v>
      </c>
      <c r="B14" s="4">
        <v>5</v>
      </c>
      <c r="C14" s="1" t="s">
        <v>36</v>
      </c>
      <c r="I14" s="1">
        <v>1000</v>
      </c>
      <c r="K14" s="1" t="s">
        <v>78</v>
      </c>
      <c r="L14" s="22">
        <f>(H9+H10+H11+H15+H16)*1000/L4</f>
        <v>301.52258064516133</v>
      </c>
    </row>
    <row r="15" spans="1:16" x14ac:dyDescent="0.2">
      <c r="A15" s="57"/>
      <c r="C15" s="1" t="s">
        <v>99</v>
      </c>
      <c r="D15" s="4">
        <v>1</v>
      </c>
      <c r="F15" s="1">
        <v>0.125</v>
      </c>
      <c r="G15" s="1">
        <v>2.8</v>
      </c>
      <c r="H15" s="1">
        <f>P4*G15*F15</f>
        <v>3.0625</v>
      </c>
      <c r="K15" s="1" t="s">
        <v>68</v>
      </c>
      <c r="L15" s="22">
        <f>(H27*I26)/L4</f>
        <v>23.357506064516123</v>
      </c>
    </row>
    <row r="16" spans="1:16" x14ac:dyDescent="0.2">
      <c r="A16" s="57"/>
      <c r="C16" s="1" t="s">
        <v>100</v>
      </c>
      <c r="D16" s="4"/>
      <c r="F16" s="1">
        <v>0.125</v>
      </c>
      <c r="G16" s="1">
        <v>2.8</v>
      </c>
      <c r="H16" s="1">
        <f>P5*G16*F16</f>
        <v>2.0894999999999997</v>
      </c>
      <c r="K16" s="1" t="s">
        <v>69</v>
      </c>
      <c r="L16" s="22">
        <f>(H39*I38)/L4</f>
        <v>34.124999999999993</v>
      </c>
    </row>
    <row r="17" spans="1:12" x14ac:dyDescent="0.2">
      <c r="A17" s="57"/>
      <c r="C17" s="1" t="s">
        <v>89</v>
      </c>
      <c r="D17" s="4"/>
      <c r="K17" s="1" t="s">
        <v>70</v>
      </c>
      <c r="L17" s="22">
        <f>(H20*I19)/L4</f>
        <v>53.181935483870966</v>
      </c>
    </row>
    <row r="18" spans="1:12" x14ac:dyDescent="0.2">
      <c r="A18" s="57"/>
      <c r="D18" s="4"/>
    </row>
    <row r="19" spans="1:12" x14ac:dyDescent="0.2">
      <c r="A19" s="57"/>
      <c r="C19" s="14" t="s">
        <v>47</v>
      </c>
      <c r="I19" s="1">
        <v>160</v>
      </c>
    </row>
    <row r="20" spans="1:12" x14ac:dyDescent="0.2">
      <c r="A20" s="57"/>
      <c r="D20" s="4">
        <v>1</v>
      </c>
      <c r="F20" s="1">
        <v>0.25</v>
      </c>
      <c r="G20" s="1">
        <v>2.8</v>
      </c>
      <c r="H20" s="1">
        <f>L6*G20*F20</f>
        <v>20.607999999999997</v>
      </c>
    </row>
    <row r="21" spans="1:12" x14ac:dyDescent="0.2">
      <c r="A21" s="57"/>
    </row>
    <row r="22" spans="1:12" ht="34" x14ac:dyDescent="0.2">
      <c r="A22" s="57"/>
      <c r="C22" s="2" t="s">
        <v>46</v>
      </c>
      <c r="I22" s="1">
        <v>2000</v>
      </c>
    </row>
    <row r="23" spans="1:12" x14ac:dyDescent="0.2">
      <c r="A23" s="57"/>
      <c r="C23" s="1" t="s">
        <v>90</v>
      </c>
      <c r="D23" s="4">
        <v>1</v>
      </c>
      <c r="H23" s="1">
        <f>(H9+H10+H11+H15+H16)/4</f>
        <v>4.6736000000000004</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1.9783679999999997</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0.41215999999999997</v>
      </c>
    </row>
    <row r="31" spans="1:12" x14ac:dyDescent="0.2">
      <c r="A31" s="7"/>
      <c r="D31" s="4"/>
    </row>
    <row r="32" spans="1:12" x14ac:dyDescent="0.2">
      <c r="A32" s="7"/>
      <c r="C32" s="1" t="s">
        <v>57</v>
      </c>
      <c r="D32" s="4"/>
    </row>
    <row r="33" spans="1:9" x14ac:dyDescent="0.2">
      <c r="A33" s="7"/>
      <c r="C33" s="1" t="s">
        <v>82</v>
      </c>
      <c r="D33" s="4">
        <v>1</v>
      </c>
      <c r="E33" s="10"/>
      <c r="F33" s="1">
        <v>0.2</v>
      </c>
      <c r="H33" s="1">
        <f>F33*L4</f>
        <v>12.4</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4.6499999999999995</v>
      </c>
    </row>
    <row r="40" spans="1:9" x14ac:dyDescent="0.2">
      <c r="A40" s="4"/>
      <c r="C40" s="1" t="s">
        <v>92</v>
      </c>
    </row>
    <row r="42" spans="1:9" ht="170" x14ac:dyDescent="0.2">
      <c r="A42" s="12" t="s">
        <v>30</v>
      </c>
      <c r="C42" s="11" t="s">
        <v>31</v>
      </c>
      <c r="H42" s="1">
        <f>0.01*(H5)</f>
        <v>3.9743999999999995E-2</v>
      </c>
      <c r="I42" s="1">
        <v>7500</v>
      </c>
    </row>
    <row r="44" spans="1:9" ht="119" x14ac:dyDescent="0.2">
      <c r="A44" s="12" t="s">
        <v>32</v>
      </c>
      <c r="C44" s="2" t="s">
        <v>45</v>
      </c>
      <c r="H44" s="1">
        <f>((H5/4))</f>
        <v>0.99359999999999993</v>
      </c>
      <c r="I44" s="1">
        <v>1440</v>
      </c>
    </row>
  </sheetData>
  <mergeCells count="5">
    <mergeCell ref="A1:I1"/>
    <mergeCell ref="K1:L2"/>
    <mergeCell ref="A4:A11"/>
    <mergeCell ref="A14:A27"/>
    <mergeCell ref="A38:A39"/>
  </mergeCells>
  <hyperlinks>
    <hyperlink ref="I2" r:id="rId1" location="bib0150" xr:uid="{0BB4DE05-5928-6D41-8BEA-AE7548938A62}"/>
  </hyperlinks>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4E66C-715D-8D4C-A390-FC28B24E248B}">
  <sheetPr>
    <tabColor theme="5" tint="0.39997558519241921"/>
  </sheetPr>
  <dimension ref="A1:P44"/>
  <sheetViews>
    <sheetView workbookViewId="0">
      <selection sqref="A1:XFD1048576"/>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6" s="6" customFormat="1" x14ac:dyDescent="0.2">
      <c r="A1" s="50" t="s">
        <v>14</v>
      </c>
      <c r="B1" s="50"/>
      <c r="C1" s="50"/>
      <c r="D1" s="50"/>
      <c r="E1" s="50"/>
      <c r="F1" s="50"/>
      <c r="G1" s="50"/>
      <c r="H1" s="50"/>
      <c r="I1" s="50"/>
      <c r="J1" s="19"/>
      <c r="K1" s="63" t="s">
        <v>87</v>
      </c>
      <c r="L1" s="63"/>
    </row>
    <row r="2" spans="1:16" s="8" customFormat="1" ht="85" x14ac:dyDescent="0.2">
      <c r="A2" s="8" t="s">
        <v>27</v>
      </c>
      <c r="B2" s="24" t="s">
        <v>16</v>
      </c>
      <c r="C2" s="24" t="s">
        <v>10</v>
      </c>
      <c r="D2" s="24" t="s">
        <v>11</v>
      </c>
      <c r="E2" s="24" t="s">
        <v>12</v>
      </c>
      <c r="F2" s="24" t="s">
        <v>13</v>
      </c>
      <c r="G2" s="24" t="s">
        <v>15</v>
      </c>
      <c r="H2" s="24" t="s">
        <v>40</v>
      </c>
      <c r="I2" s="25" t="s">
        <v>37</v>
      </c>
      <c r="J2" s="26"/>
      <c r="K2" s="63"/>
      <c r="L2" s="63"/>
    </row>
    <row r="3" spans="1:16" ht="18" customHeight="1" x14ac:dyDescent="0.2">
      <c r="K3" s="6" t="s">
        <v>86</v>
      </c>
      <c r="L3" s="1" t="s">
        <v>165</v>
      </c>
    </row>
    <row r="4" spans="1:16" ht="17" x14ac:dyDescent="0.2">
      <c r="A4" s="57" t="s">
        <v>26</v>
      </c>
      <c r="B4" s="4">
        <v>2</v>
      </c>
      <c r="C4" s="2" t="s">
        <v>34</v>
      </c>
      <c r="D4" s="4"/>
      <c r="I4" s="1">
        <v>2400</v>
      </c>
      <c r="K4" s="1" t="s">
        <v>74</v>
      </c>
      <c r="L4" s="1">
        <f>100.1-23.7</f>
        <v>76.399999999999991</v>
      </c>
      <c r="M4" s="1" t="s">
        <v>93</v>
      </c>
      <c r="N4" s="1">
        <v>2.8</v>
      </c>
      <c r="O4" s="1" t="s">
        <v>101</v>
      </c>
      <c r="P4" s="1">
        <v>9.07</v>
      </c>
    </row>
    <row r="5" spans="1:16" ht="68" x14ac:dyDescent="0.2">
      <c r="A5" s="57"/>
      <c r="B5" s="4"/>
      <c r="C5" s="2" t="s">
        <v>59</v>
      </c>
      <c r="D5" s="4">
        <v>1</v>
      </c>
      <c r="F5" s="1">
        <v>0.6</v>
      </c>
      <c r="G5" s="1">
        <v>0.22500000000000001</v>
      </c>
      <c r="H5" s="1">
        <f>L6*F5*G5</f>
        <v>4.0959000000000003</v>
      </c>
      <c r="L5" s="23"/>
      <c r="M5"/>
      <c r="N5" s="21"/>
      <c r="O5" s="1" t="s">
        <v>100</v>
      </c>
      <c r="P5" s="1">
        <v>6.1</v>
      </c>
    </row>
    <row r="6" spans="1:16" ht="13" customHeight="1" x14ac:dyDescent="0.2">
      <c r="A6" s="57"/>
      <c r="B6" s="4"/>
      <c r="C6" s="2"/>
      <c r="D6" s="4"/>
      <c r="K6" s="1" t="s">
        <v>96</v>
      </c>
      <c r="L6" s="1">
        <f>(P4+P5)*2</f>
        <v>30.34</v>
      </c>
    </row>
    <row r="7" spans="1:16" ht="13" customHeight="1" x14ac:dyDescent="0.2">
      <c r="A7" s="57"/>
      <c r="B7" s="4"/>
      <c r="C7" s="5"/>
      <c r="D7" s="4"/>
    </row>
    <row r="8" spans="1:16" ht="34" x14ac:dyDescent="0.2">
      <c r="A8" s="57"/>
      <c r="B8" s="4">
        <v>3</v>
      </c>
      <c r="C8" s="3" t="s">
        <v>35</v>
      </c>
      <c r="D8" s="4"/>
      <c r="I8" s="1">
        <v>1000</v>
      </c>
    </row>
    <row r="9" spans="1:16" x14ac:dyDescent="0.2">
      <c r="A9" s="57"/>
      <c r="B9" s="4"/>
      <c r="C9" s="1" t="s">
        <v>19</v>
      </c>
      <c r="D9" s="4">
        <v>1</v>
      </c>
      <c r="F9" s="1">
        <v>0.6</v>
      </c>
      <c r="G9" s="1">
        <v>0.2</v>
      </c>
      <c r="H9" s="1">
        <f>L6*G9*F9</f>
        <v>3.6408</v>
      </c>
      <c r="K9" s="6" t="s">
        <v>85</v>
      </c>
      <c r="L9" s="1" t="s">
        <v>79</v>
      </c>
    </row>
    <row r="10" spans="1:16" x14ac:dyDescent="0.2">
      <c r="A10" s="57"/>
      <c r="C10" s="1" t="s">
        <v>20</v>
      </c>
      <c r="D10" s="4">
        <v>1</v>
      </c>
      <c r="F10" s="1">
        <v>0.5</v>
      </c>
      <c r="G10" s="1">
        <v>0.2</v>
      </c>
      <c r="H10" s="1">
        <f>L6*G10*F10</f>
        <v>3.0340000000000003</v>
      </c>
      <c r="K10" s="1" t="s">
        <v>75</v>
      </c>
      <c r="L10" s="22">
        <f>(H42*I42)/L4</f>
        <v>4.0208442408376968</v>
      </c>
    </row>
    <row r="11" spans="1:16" x14ac:dyDescent="0.2">
      <c r="A11" s="57"/>
      <c r="C11" s="1" t="s">
        <v>83</v>
      </c>
      <c r="D11" s="4">
        <v>1</v>
      </c>
      <c r="F11" s="1">
        <v>0.4</v>
      </c>
      <c r="G11" s="1">
        <v>0.6</v>
      </c>
      <c r="H11" s="1">
        <f>L6*G11*F11</f>
        <v>7.281600000000001</v>
      </c>
      <c r="K11" s="1" t="s">
        <v>76</v>
      </c>
      <c r="L11" s="22">
        <f>(H44*I44+H30*I29)/L4</f>
        <v>27.306000000000004</v>
      </c>
    </row>
    <row r="12" spans="1:16" x14ac:dyDescent="0.2">
      <c r="K12" s="1" t="s">
        <v>77</v>
      </c>
      <c r="L12" s="22">
        <f>(H23*I22)/L4</f>
        <v>126.08573298429322</v>
      </c>
    </row>
    <row r="13" spans="1:16" x14ac:dyDescent="0.2">
      <c r="K13" s="1" t="s">
        <v>3</v>
      </c>
      <c r="L13" s="22">
        <f>(H5*I4+H33*I33)/L4</f>
        <v>556.6670157068063</v>
      </c>
    </row>
    <row r="14" spans="1:16" x14ac:dyDescent="0.2">
      <c r="A14" s="57" t="s">
        <v>28</v>
      </c>
      <c r="B14" s="4">
        <v>5</v>
      </c>
      <c r="C14" s="1" t="s">
        <v>36</v>
      </c>
      <c r="I14" s="1">
        <v>1000</v>
      </c>
      <c r="K14" s="1" t="s">
        <v>78</v>
      </c>
      <c r="L14" s="22">
        <f>(H9+H10+H11+H15+H16)*1000/L4</f>
        <v>252.17146596858643</v>
      </c>
    </row>
    <row r="15" spans="1:16" x14ac:dyDescent="0.2">
      <c r="A15" s="57"/>
      <c r="C15" s="1" t="s">
        <v>99</v>
      </c>
      <c r="D15" s="4">
        <v>1</v>
      </c>
      <c r="F15" s="1">
        <v>0.125</v>
      </c>
      <c r="G15" s="1">
        <v>2.8</v>
      </c>
      <c r="H15" s="1">
        <f>P4*G15*F15</f>
        <v>3.1745000000000001</v>
      </c>
      <c r="K15" s="1" t="s">
        <v>68</v>
      </c>
      <c r="L15" s="22">
        <f>(H27*I26)/L4</f>
        <v>19.534512251308904</v>
      </c>
    </row>
    <row r="16" spans="1:16" x14ac:dyDescent="0.2">
      <c r="A16" s="57"/>
      <c r="C16" s="1" t="s">
        <v>100</v>
      </c>
      <c r="D16" s="4"/>
      <c r="F16" s="1">
        <v>0.125</v>
      </c>
      <c r="G16" s="1">
        <v>2.8</v>
      </c>
      <c r="H16" s="1">
        <f>P5*G16*F16</f>
        <v>2.1349999999999998</v>
      </c>
      <c r="K16" s="1" t="s">
        <v>69</v>
      </c>
      <c r="L16" s="22">
        <f>(H39*I38)/L4</f>
        <v>34.125</v>
      </c>
    </row>
    <row r="17" spans="1:12" x14ac:dyDescent="0.2">
      <c r="A17" s="57"/>
      <c r="C17" s="1" t="s">
        <v>89</v>
      </c>
      <c r="D17" s="4"/>
      <c r="K17" s="1" t="s">
        <v>70</v>
      </c>
      <c r="L17" s="22">
        <f>(H20*I19)/L4</f>
        <v>44.47748691099477</v>
      </c>
    </row>
    <row r="18" spans="1:12" x14ac:dyDescent="0.2">
      <c r="A18" s="57"/>
      <c r="D18" s="4"/>
    </row>
    <row r="19" spans="1:12" x14ac:dyDescent="0.2">
      <c r="A19" s="57"/>
      <c r="C19" s="14" t="s">
        <v>47</v>
      </c>
      <c r="I19" s="1">
        <v>160</v>
      </c>
    </row>
    <row r="20" spans="1:12" x14ac:dyDescent="0.2">
      <c r="A20" s="57"/>
      <c r="D20" s="4">
        <v>1</v>
      </c>
      <c r="F20" s="1">
        <v>0.25</v>
      </c>
      <c r="G20" s="1">
        <v>2.8</v>
      </c>
      <c r="H20" s="1">
        <f>L6*G20*F20</f>
        <v>21.238</v>
      </c>
    </row>
    <row r="21" spans="1:12" x14ac:dyDescent="0.2">
      <c r="A21" s="57"/>
    </row>
    <row r="22" spans="1:12" ht="34" x14ac:dyDescent="0.2">
      <c r="A22" s="57"/>
      <c r="C22" s="2" t="s">
        <v>46</v>
      </c>
      <c r="I22" s="1">
        <v>2000</v>
      </c>
    </row>
    <row r="23" spans="1:12" x14ac:dyDescent="0.2">
      <c r="A23" s="57"/>
      <c r="C23" s="1" t="s">
        <v>90</v>
      </c>
      <c r="D23" s="4">
        <v>1</v>
      </c>
      <c r="H23" s="1">
        <f>(H9+H10+H11+H15+H16)/4</f>
        <v>4.8164750000000005</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2.0388480000000002</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0.42476000000000003</v>
      </c>
    </row>
    <row r="31" spans="1:12" x14ac:dyDescent="0.2">
      <c r="A31" s="7"/>
      <c r="D31" s="4"/>
    </row>
    <row r="32" spans="1:12" x14ac:dyDescent="0.2">
      <c r="A32" s="7"/>
      <c r="C32" s="1" t="s">
        <v>57</v>
      </c>
      <c r="D32" s="4"/>
    </row>
    <row r="33" spans="1:9" x14ac:dyDescent="0.2">
      <c r="A33" s="7"/>
      <c r="C33" s="1" t="s">
        <v>82</v>
      </c>
      <c r="D33" s="4">
        <v>1</v>
      </c>
      <c r="E33" s="10"/>
      <c r="F33" s="1">
        <v>0.2</v>
      </c>
      <c r="H33" s="1">
        <f>F33*L4</f>
        <v>15.28</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5.7299999999999995</v>
      </c>
    </row>
    <row r="40" spans="1:9" x14ac:dyDescent="0.2">
      <c r="A40" s="4"/>
      <c r="C40" s="1" t="s">
        <v>92</v>
      </c>
    </row>
    <row r="42" spans="1:9" ht="170" x14ac:dyDescent="0.2">
      <c r="A42" s="12" t="s">
        <v>30</v>
      </c>
      <c r="C42" s="11" t="s">
        <v>31</v>
      </c>
      <c r="H42" s="1">
        <f>0.01*(H5)</f>
        <v>4.0959000000000002E-2</v>
      </c>
      <c r="I42" s="1">
        <v>7500</v>
      </c>
    </row>
    <row r="44" spans="1:9" ht="119" x14ac:dyDescent="0.2">
      <c r="A44" s="12" t="s">
        <v>32</v>
      </c>
      <c r="C44" s="2" t="s">
        <v>45</v>
      </c>
      <c r="H44" s="1">
        <f>((H5/4))</f>
        <v>1.0239750000000001</v>
      </c>
      <c r="I44" s="1">
        <v>1440</v>
      </c>
    </row>
  </sheetData>
  <mergeCells count="5">
    <mergeCell ref="A1:I1"/>
    <mergeCell ref="K1:L2"/>
    <mergeCell ref="A4:A11"/>
    <mergeCell ref="A14:A27"/>
    <mergeCell ref="A38:A39"/>
  </mergeCells>
  <hyperlinks>
    <hyperlink ref="I2" r:id="rId1" location="bib0150" xr:uid="{7992CFDD-39EF-5C42-838C-97329CEF2924}"/>
  </hyperlinks>
  <pageMargins left="0.7" right="0.7" top="0.75" bottom="0.75" header="0.3" footer="0.3"/>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F916-0C87-B24F-996A-77F877DD8F92}">
  <sheetPr>
    <tabColor theme="5" tint="0.39997558519241921"/>
  </sheetPr>
  <dimension ref="A1:P44"/>
  <sheetViews>
    <sheetView topLeftCell="A2" workbookViewId="0">
      <selection activeCell="AB8" sqref="AB8"/>
    </sheetView>
  </sheetViews>
  <sheetFormatPr baseColWidth="10" defaultRowHeight="16" x14ac:dyDescent="0.2"/>
  <cols>
    <col min="1" max="1" width="14" style="1" customWidth="1"/>
    <col min="2" max="2" width="6.83203125" style="1" customWidth="1"/>
    <col min="3" max="3" width="30.6640625" style="1" customWidth="1"/>
    <col min="4" max="4" width="5.83203125" style="1" customWidth="1"/>
    <col min="5" max="5" width="7.1640625" style="1" customWidth="1"/>
    <col min="6" max="6" width="9" style="1" customWidth="1"/>
    <col min="7" max="8" width="9.33203125" style="1" customWidth="1"/>
    <col min="9" max="9" width="7" style="1" customWidth="1"/>
    <col min="10" max="10" width="5.33203125" style="20" customWidth="1"/>
    <col min="11" max="11" width="16.83203125" style="1" customWidth="1"/>
    <col min="12" max="12" width="13.6640625" style="1" customWidth="1"/>
    <col min="13" max="13" width="7.5" style="1" customWidth="1"/>
    <col min="14" max="14" width="6.6640625" style="1" customWidth="1"/>
    <col min="15" max="15" width="10.83203125" style="1"/>
    <col min="16" max="16" width="7.83203125" style="1" customWidth="1"/>
    <col min="17" max="16384" width="10.83203125" style="1"/>
  </cols>
  <sheetData>
    <row r="1" spans="1:16" s="6" customFormat="1" x14ac:dyDescent="0.2">
      <c r="A1" s="50" t="s">
        <v>14</v>
      </c>
      <c r="B1" s="50"/>
      <c r="C1" s="50"/>
      <c r="D1" s="50"/>
      <c r="E1" s="50"/>
      <c r="F1" s="50"/>
      <c r="G1" s="50"/>
      <c r="H1" s="50"/>
      <c r="I1" s="50"/>
      <c r="J1" s="19"/>
      <c r="K1" s="63" t="s">
        <v>87</v>
      </c>
      <c r="L1" s="63"/>
    </row>
    <row r="2" spans="1:16" s="8" customFormat="1" ht="85" x14ac:dyDescent="0.2">
      <c r="A2" s="8" t="s">
        <v>27</v>
      </c>
      <c r="B2" s="24" t="s">
        <v>16</v>
      </c>
      <c r="C2" s="24" t="s">
        <v>10</v>
      </c>
      <c r="D2" s="24" t="s">
        <v>11</v>
      </c>
      <c r="E2" s="24" t="s">
        <v>12</v>
      </c>
      <c r="F2" s="24" t="s">
        <v>13</v>
      </c>
      <c r="G2" s="24" t="s">
        <v>15</v>
      </c>
      <c r="H2" s="24" t="s">
        <v>40</v>
      </c>
      <c r="I2" s="25" t="s">
        <v>37</v>
      </c>
      <c r="J2" s="26"/>
      <c r="K2" s="63"/>
      <c r="L2" s="63"/>
    </row>
    <row r="3" spans="1:16" ht="18" customHeight="1" x14ac:dyDescent="0.2">
      <c r="K3" s="6" t="s">
        <v>86</v>
      </c>
      <c r="L3" s="1" t="s">
        <v>166</v>
      </c>
    </row>
    <row r="4" spans="1:16" ht="17" x14ac:dyDescent="0.2">
      <c r="A4" s="57" t="s">
        <v>26</v>
      </c>
      <c r="B4" s="4">
        <v>2</v>
      </c>
      <c r="C4" s="2" t="s">
        <v>34</v>
      </c>
      <c r="D4" s="4"/>
      <c r="I4" s="1">
        <v>2400</v>
      </c>
      <c r="K4" s="1" t="s">
        <v>74</v>
      </c>
      <c r="L4" s="1">
        <v>80.599999999999994</v>
      </c>
      <c r="M4" s="1" t="s">
        <v>93</v>
      </c>
      <c r="N4" s="1">
        <v>2.8</v>
      </c>
      <c r="O4" s="1" t="s">
        <v>101</v>
      </c>
      <c r="P4" s="1">
        <v>11.37</v>
      </c>
    </row>
    <row r="5" spans="1:16" ht="68" x14ac:dyDescent="0.2">
      <c r="A5" s="57"/>
      <c r="B5" s="4"/>
      <c r="C5" s="2" t="s">
        <v>59</v>
      </c>
      <c r="D5" s="4">
        <v>1</v>
      </c>
      <c r="F5" s="1">
        <v>0.6</v>
      </c>
      <c r="G5" s="1">
        <v>0.22500000000000001</v>
      </c>
      <c r="H5" s="1">
        <f>L6*F5*G5</f>
        <v>5.0975999999999999</v>
      </c>
      <c r="L5" s="23"/>
      <c r="M5"/>
      <c r="N5" s="21"/>
      <c r="O5" s="1" t="s">
        <v>100</v>
      </c>
      <c r="P5" s="1">
        <v>7.51</v>
      </c>
    </row>
    <row r="6" spans="1:16" ht="13" customHeight="1" x14ac:dyDescent="0.2">
      <c r="A6" s="57"/>
      <c r="B6" s="4"/>
      <c r="C6" s="2"/>
      <c r="D6" s="4"/>
      <c r="K6" s="1" t="s">
        <v>96</v>
      </c>
      <c r="L6" s="1">
        <f>(P4+P5)*2</f>
        <v>37.76</v>
      </c>
    </row>
    <row r="7" spans="1:16" ht="13" customHeight="1" x14ac:dyDescent="0.2">
      <c r="A7" s="57"/>
      <c r="B7" s="4"/>
      <c r="C7" s="5"/>
      <c r="D7" s="4"/>
    </row>
    <row r="8" spans="1:16" ht="34" x14ac:dyDescent="0.2">
      <c r="A8" s="57"/>
      <c r="B8" s="4">
        <v>3</v>
      </c>
      <c r="C8" s="3" t="s">
        <v>35</v>
      </c>
      <c r="D8" s="4"/>
      <c r="I8" s="1">
        <v>1000</v>
      </c>
    </row>
    <row r="9" spans="1:16" x14ac:dyDescent="0.2">
      <c r="A9" s="57"/>
      <c r="B9" s="4"/>
      <c r="C9" s="1" t="s">
        <v>19</v>
      </c>
      <c r="D9" s="4">
        <v>1</v>
      </c>
      <c r="F9" s="1">
        <v>0.6</v>
      </c>
      <c r="G9" s="1">
        <v>0.2</v>
      </c>
      <c r="H9" s="1">
        <f>L6*G9*F9</f>
        <v>4.5311999999999992</v>
      </c>
      <c r="K9" s="6" t="s">
        <v>85</v>
      </c>
      <c r="L9" s="1" t="s">
        <v>79</v>
      </c>
    </row>
    <row r="10" spans="1:16" x14ac:dyDescent="0.2">
      <c r="A10" s="57"/>
      <c r="C10" s="1" t="s">
        <v>20</v>
      </c>
      <c r="D10" s="4">
        <v>1</v>
      </c>
      <c r="F10" s="1">
        <v>0.5</v>
      </c>
      <c r="G10" s="1">
        <v>0.2</v>
      </c>
      <c r="H10" s="1">
        <f>L6*G10*F10</f>
        <v>3.7759999999999998</v>
      </c>
      <c r="K10" s="1" t="s">
        <v>75</v>
      </c>
      <c r="L10" s="22">
        <f>(H42*I42)/L4</f>
        <v>4.7434243176178663</v>
      </c>
    </row>
    <row r="11" spans="1:16" x14ac:dyDescent="0.2">
      <c r="A11" s="57"/>
      <c r="C11" s="1" t="s">
        <v>83</v>
      </c>
      <c r="D11" s="4">
        <v>1</v>
      </c>
      <c r="F11" s="1">
        <v>0.4</v>
      </c>
      <c r="G11" s="1">
        <v>0.6</v>
      </c>
      <c r="H11" s="1">
        <f>L6*G11*F11</f>
        <v>9.0624000000000002</v>
      </c>
      <c r="K11" s="1" t="s">
        <v>76</v>
      </c>
      <c r="L11" s="22">
        <f>(H44*I44+H30*I29)/L4</f>
        <v>32.213121588089329</v>
      </c>
    </row>
    <row r="12" spans="1:16" x14ac:dyDescent="0.2">
      <c r="K12" s="1" t="s">
        <v>77</v>
      </c>
      <c r="L12" s="22">
        <f>(H23*I22)/L4</f>
        <v>148.7444168734491</v>
      </c>
    </row>
    <row r="13" spans="1:16" x14ac:dyDescent="0.2">
      <c r="K13" s="1" t="s">
        <v>3</v>
      </c>
      <c r="L13" s="22">
        <f>(H5*I4+H33*I33)/L4</f>
        <v>579.78957816377181</v>
      </c>
    </row>
    <row r="14" spans="1:16" x14ac:dyDescent="0.2">
      <c r="A14" s="57" t="s">
        <v>28</v>
      </c>
      <c r="B14" s="4">
        <v>5</v>
      </c>
      <c r="C14" s="1" t="s">
        <v>36</v>
      </c>
      <c r="I14" s="1">
        <v>1000</v>
      </c>
      <c r="K14" s="1" t="s">
        <v>78</v>
      </c>
      <c r="L14" s="22">
        <f>(H9+H10+H11+H15+H16)*1000/L4</f>
        <v>297.48883374689819</v>
      </c>
    </row>
    <row r="15" spans="1:16" x14ac:dyDescent="0.2">
      <c r="A15" s="57"/>
      <c r="C15" s="1" t="s">
        <v>99</v>
      </c>
      <c r="D15" s="4">
        <v>1</v>
      </c>
      <c r="F15" s="1">
        <v>0.125</v>
      </c>
      <c r="G15" s="1">
        <v>2.8</v>
      </c>
      <c r="H15" s="1">
        <f>P4*G15*F15</f>
        <v>3.9794999999999994</v>
      </c>
      <c r="K15" s="1" t="s">
        <v>68</v>
      </c>
      <c r="L15" s="22">
        <f>(H27*I26)/L4</f>
        <v>23.045031066997517</v>
      </c>
    </row>
    <row r="16" spans="1:16" x14ac:dyDescent="0.2">
      <c r="A16" s="57"/>
      <c r="C16" s="1" t="s">
        <v>100</v>
      </c>
      <c r="D16" s="4"/>
      <c r="F16" s="1">
        <v>0.125</v>
      </c>
      <c r="G16" s="1">
        <v>2.8</v>
      </c>
      <c r="H16" s="1">
        <f>P5*G16*F16</f>
        <v>2.6284999999999998</v>
      </c>
      <c r="K16" s="1" t="s">
        <v>69</v>
      </c>
      <c r="L16" s="22">
        <f>(H39*I38)/L4</f>
        <v>34.124999999999993</v>
      </c>
    </row>
    <row r="17" spans="1:12" x14ac:dyDescent="0.2">
      <c r="A17" s="57"/>
      <c r="C17" s="1" t="s">
        <v>89</v>
      </c>
      <c r="D17" s="4"/>
      <c r="K17" s="1" t="s">
        <v>70</v>
      </c>
      <c r="L17" s="22">
        <f>(H20*I19)/L4</f>
        <v>52.470471464019852</v>
      </c>
    </row>
    <row r="18" spans="1:12" x14ac:dyDescent="0.2">
      <c r="A18" s="57"/>
      <c r="D18" s="4"/>
    </row>
    <row r="19" spans="1:12" x14ac:dyDescent="0.2">
      <c r="A19" s="57"/>
      <c r="C19" s="14" t="s">
        <v>47</v>
      </c>
      <c r="I19" s="1">
        <v>160</v>
      </c>
    </row>
    <row r="20" spans="1:12" x14ac:dyDescent="0.2">
      <c r="A20" s="57"/>
      <c r="D20" s="4">
        <v>1</v>
      </c>
      <c r="F20" s="1">
        <v>0.25</v>
      </c>
      <c r="G20" s="1">
        <v>2.8</v>
      </c>
      <c r="H20" s="1">
        <f>L6*G20*F20</f>
        <v>26.431999999999999</v>
      </c>
    </row>
    <row r="21" spans="1:12" x14ac:dyDescent="0.2">
      <c r="A21" s="57"/>
    </row>
    <row r="22" spans="1:12" ht="34" x14ac:dyDescent="0.2">
      <c r="A22" s="57"/>
      <c r="C22" s="2" t="s">
        <v>46</v>
      </c>
      <c r="I22" s="1">
        <v>2000</v>
      </c>
    </row>
    <row r="23" spans="1:12" x14ac:dyDescent="0.2">
      <c r="A23" s="57"/>
      <c r="C23" s="1" t="s">
        <v>90</v>
      </c>
      <c r="D23" s="4">
        <v>1</v>
      </c>
      <c r="H23" s="1">
        <f>(H9+H10+H11+H15+H16)/4</f>
        <v>5.9943999999999988</v>
      </c>
    </row>
    <row r="24" spans="1:12" x14ac:dyDescent="0.2">
      <c r="A24" s="57"/>
    </row>
    <row r="25" spans="1:12" x14ac:dyDescent="0.2">
      <c r="A25" s="57"/>
    </row>
    <row r="26" spans="1:12" x14ac:dyDescent="0.2">
      <c r="A26" s="57"/>
      <c r="C26" s="1" t="s">
        <v>50</v>
      </c>
      <c r="I26" s="1">
        <v>732</v>
      </c>
    </row>
    <row r="27" spans="1:12" x14ac:dyDescent="0.2">
      <c r="A27" s="57"/>
      <c r="D27" s="4">
        <v>1</v>
      </c>
      <c r="F27" s="1">
        <v>1.2E-2</v>
      </c>
      <c r="G27" s="1">
        <v>2.8</v>
      </c>
      <c r="H27" s="1">
        <f>L6*G27*F27*2</f>
        <v>2.5374719999999997</v>
      </c>
    </row>
    <row r="28" spans="1:12" x14ac:dyDescent="0.2">
      <c r="A28" s="7"/>
      <c r="D28" s="4"/>
    </row>
    <row r="29" spans="1:12" x14ac:dyDescent="0.2">
      <c r="A29" s="7"/>
      <c r="C29" s="1" t="s">
        <v>51</v>
      </c>
      <c r="D29" s="4"/>
      <c r="I29" s="1">
        <v>1440</v>
      </c>
    </row>
    <row r="30" spans="1:12" x14ac:dyDescent="0.2">
      <c r="A30" s="7"/>
      <c r="D30" s="4">
        <v>1</v>
      </c>
      <c r="F30" s="1">
        <v>5.0000000000000001E-3</v>
      </c>
      <c r="G30" s="1">
        <v>2.8</v>
      </c>
      <c r="H30" s="1">
        <f>L6*G30*F30</f>
        <v>0.52864</v>
      </c>
    </row>
    <row r="31" spans="1:12" x14ac:dyDescent="0.2">
      <c r="A31" s="7"/>
      <c r="D31" s="4"/>
    </row>
    <row r="32" spans="1:12" x14ac:dyDescent="0.2">
      <c r="A32" s="7"/>
      <c r="C32" s="1" t="s">
        <v>57</v>
      </c>
      <c r="D32" s="4"/>
    </row>
    <row r="33" spans="1:9" x14ac:dyDescent="0.2">
      <c r="A33" s="7"/>
      <c r="C33" s="1" t="s">
        <v>82</v>
      </c>
      <c r="D33" s="4">
        <v>1</v>
      </c>
      <c r="E33" s="10"/>
      <c r="F33" s="1">
        <v>0.2</v>
      </c>
      <c r="H33" s="1">
        <f>F33*L4</f>
        <v>16.12</v>
      </c>
      <c r="I33" s="1">
        <v>2140</v>
      </c>
    </row>
    <row r="34" spans="1:9" ht="51" x14ac:dyDescent="0.2">
      <c r="A34" s="7"/>
      <c r="C34" s="2" t="s">
        <v>88</v>
      </c>
      <c r="D34" s="4"/>
    </row>
    <row r="35" spans="1:9" x14ac:dyDescent="0.2">
      <c r="A35" s="7"/>
    </row>
    <row r="36" spans="1:9" x14ac:dyDescent="0.2">
      <c r="A36" s="4"/>
    </row>
    <row r="37" spans="1:9" x14ac:dyDescent="0.2">
      <c r="A37" s="4"/>
    </row>
    <row r="38" spans="1:9" x14ac:dyDescent="0.2">
      <c r="A38" s="56" t="s">
        <v>38</v>
      </c>
      <c r="C38" s="1" t="s">
        <v>39</v>
      </c>
      <c r="I38" s="1">
        <v>455</v>
      </c>
    </row>
    <row r="39" spans="1:9" x14ac:dyDescent="0.2">
      <c r="A39" s="57"/>
      <c r="C39" s="1" t="s">
        <v>44</v>
      </c>
      <c r="E39" s="10"/>
      <c r="F39" s="1">
        <v>0.15</v>
      </c>
      <c r="H39" s="1">
        <f>L4*F39/2</f>
        <v>6.044999999999999</v>
      </c>
    </row>
    <row r="40" spans="1:9" x14ac:dyDescent="0.2">
      <c r="A40" s="4"/>
      <c r="C40" s="1" t="s">
        <v>92</v>
      </c>
    </row>
    <row r="42" spans="1:9" ht="170" x14ac:dyDescent="0.2">
      <c r="A42" s="12" t="s">
        <v>30</v>
      </c>
      <c r="C42" s="11" t="s">
        <v>31</v>
      </c>
      <c r="H42" s="1">
        <f>0.01*(H5)</f>
        <v>5.0976E-2</v>
      </c>
      <c r="I42" s="1">
        <v>7500</v>
      </c>
    </row>
    <row r="44" spans="1:9" ht="119" x14ac:dyDescent="0.2">
      <c r="A44" s="12" t="s">
        <v>32</v>
      </c>
      <c r="C44" s="2" t="s">
        <v>45</v>
      </c>
      <c r="H44" s="1">
        <f>((H5/4))</f>
        <v>1.2744</v>
      </c>
      <c r="I44" s="1">
        <v>1440</v>
      </c>
    </row>
  </sheetData>
  <mergeCells count="5">
    <mergeCell ref="A1:I1"/>
    <mergeCell ref="K1:L2"/>
    <mergeCell ref="A4:A11"/>
    <mergeCell ref="A14:A27"/>
    <mergeCell ref="A38:A39"/>
  </mergeCells>
  <hyperlinks>
    <hyperlink ref="I2" r:id="rId1" location="bib0150" xr:uid="{7FF583D8-F9B5-3049-BB74-2C58DCF59095}"/>
  </hyperlink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CentralLineMethodTable</vt:lpstr>
      <vt:lpstr>home_catergory</vt:lpstr>
      <vt:lpstr>BoQ</vt:lpstr>
      <vt:lpstr>flat1919to1944</vt:lpstr>
      <vt:lpstr>flat1945to1964</vt:lpstr>
      <vt:lpstr>flat1965to1980</vt:lpstr>
      <vt:lpstr>flatpost1980</vt:lpstr>
      <vt:lpstr>house1919to1944</vt:lpstr>
      <vt:lpstr>house1945to1964</vt:lpstr>
      <vt:lpstr>house1965to1980</vt:lpstr>
      <vt:lpstr>housepost1980</vt:lpstr>
      <vt:lpstr>bungalow1945to1964</vt:lpstr>
      <vt:lpstr>bungalow1965to1980</vt:lpstr>
      <vt:lpstr>bungalowpost1980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 Lin</cp:lastModifiedBy>
  <dcterms:created xsi:type="dcterms:W3CDTF">2022-09-09T11:24:42Z</dcterms:created>
  <dcterms:modified xsi:type="dcterms:W3CDTF">2024-08-14T14:13:51Z</dcterms:modified>
</cp:coreProperties>
</file>