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AA5" i="1" l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4" i="1"/>
  <c r="R4" i="1"/>
  <c r="Z23" i="1" l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4" i="1"/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4" i="1"/>
  <c r="M5" i="1"/>
  <c r="P5" i="1" s="1"/>
  <c r="M6" i="1"/>
  <c r="P6" i="1" s="1"/>
  <c r="M7" i="1"/>
  <c r="P7" i="1" s="1"/>
  <c r="M8" i="1"/>
  <c r="P8" i="1" s="1"/>
  <c r="M9" i="1"/>
  <c r="P9" i="1" s="1"/>
  <c r="M10" i="1"/>
  <c r="P10" i="1" s="1"/>
  <c r="M11" i="1"/>
  <c r="P11" i="1" s="1"/>
  <c r="M12" i="1"/>
  <c r="P12" i="1" s="1"/>
  <c r="M13" i="1"/>
  <c r="P13" i="1" s="1"/>
  <c r="M14" i="1"/>
  <c r="P14" i="1" s="1"/>
  <c r="M15" i="1"/>
  <c r="P15" i="1" s="1"/>
  <c r="M16" i="1"/>
  <c r="P16" i="1" s="1"/>
  <c r="M17" i="1"/>
  <c r="P17" i="1" s="1"/>
  <c r="M18" i="1"/>
  <c r="P18" i="1" s="1"/>
  <c r="M19" i="1"/>
  <c r="P19" i="1" s="1"/>
  <c r="M20" i="1"/>
  <c r="P20" i="1" s="1"/>
  <c r="M21" i="1"/>
  <c r="P21" i="1" s="1"/>
  <c r="M22" i="1"/>
  <c r="P22" i="1" s="1"/>
  <c r="M23" i="1"/>
  <c r="P23" i="1" s="1"/>
  <c r="M4" i="1"/>
  <c r="P4" i="1" s="1"/>
  <c r="G8" i="1" l="1"/>
  <c r="G12" i="1"/>
  <c r="G16" i="1"/>
  <c r="G20" i="1"/>
  <c r="G23" i="1"/>
  <c r="D23" i="1"/>
  <c r="D22" i="1"/>
  <c r="G22" i="1" s="1"/>
  <c r="D5" i="1"/>
  <c r="G5" i="1" s="1"/>
  <c r="D6" i="1"/>
  <c r="G6" i="1" s="1"/>
  <c r="D7" i="1"/>
  <c r="G7" i="1" s="1"/>
  <c r="D8" i="1"/>
  <c r="D9" i="1"/>
  <c r="G9" i="1" s="1"/>
  <c r="D10" i="1"/>
  <c r="G10" i="1" s="1"/>
  <c r="D11" i="1"/>
  <c r="G11" i="1" s="1"/>
  <c r="D12" i="1"/>
  <c r="D13" i="1"/>
  <c r="G13" i="1" s="1"/>
  <c r="D14" i="1"/>
  <c r="G14" i="1" s="1"/>
  <c r="D15" i="1"/>
  <c r="G15" i="1" s="1"/>
  <c r="D16" i="1"/>
  <c r="D17" i="1"/>
  <c r="G17" i="1" s="1"/>
  <c r="D18" i="1"/>
  <c r="G18" i="1" s="1"/>
  <c r="D19" i="1"/>
  <c r="G19" i="1" s="1"/>
  <c r="D20" i="1"/>
  <c r="D21" i="1"/>
  <c r="G21" i="1" s="1"/>
  <c r="D4" i="1"/>
  <c r="G4" i="1" s="1"/>
  <c r="I19" i="1" l="1"/>
  <c r="H19" i="1"/>
  <c r="I15" i="1"/>
  <c r="H15" i="1"/>
  <c r="I11" i="1"/>
  <c r="H11" i="1"/>
  <c r="I7" i="1"/>
  <c r="H7" i="1"/>
  <c r="H4" i="1"/>
  <c r="I4" i="1"/>
  <c r="I18" i="1"/>
  <c r="H18" i="1"/>
  <c r="I14" i="1"/>
  <c r="H14" i="1"/>
  <c r="I10" i="1"/>
  <c r="H10" i="1"/>
  <c r="I6" i="1"/>
  <c r="H6" i="1"/>
  <c r="I21" i="1"/>
  <c r="H21" i="1"/>
  <c r="I17" i="1"/>
  <c r="H17" i="1"/>
  <c r="I13" i="1"/>
  <c r="H13" i="1"/>
  <c r="I9" i="1"/>
  <c r="H9" i="1"/>
  <c r="I5" i="1"/>
  <c r="H5" i="1"/>
  <c r="I22" i="1"/>
  <c r="H22" i="1"/>
  <c r="I16" i="1"/>
  <c r="H16" i="1"/>
  <c r="I23" i="1"/>
  <c r="H23" i="1"/>
  <c r="I12" i="1"/>
  <c r="H12" i="1"/>
  <c r="I20" i="1"/>
  <c r="H20" i="1"/>
  <c r="I8" i="1"/>
  <c r="H8" i="1"/>
</calcChain>
</file>

<file path=xl/sharedStrings.xml><?xml version="1.0" encoding="utf-8"?>
<sst xmlns="http://schemas.openxmlformats.org/spreadsheetml/2006/main" count="95" uniqueCount="53">
  <si>
    <t>S.1</t>
  </si>
  <si>
    <t>StudentID</t>
  </si>
  <si>
    <t>Attendance</t>
  </si>
  <si>
    <t>Class Test</t>
  </si>
  <si>
    <t xml:space="preserve">Final </t>
  </si>
  <si>
    <t>Total</t>
  </si>
  <si>
    <t>PGD-111(Computer Fundamentals Office Automation)</t>
  </si>
  <si>
    <t>Attendance Marks</t>
  </si>
  <si>
    <t>GPA</t>
  </si>
  <si>
    <t>Grade</t>
  </si>
  <si>
    <t>Letter</t>
  </si>
  <si>
    <t>Attendence Marks</t>
  </si>
  <si>
    <t>TT</t>
  </si>
  <si>
    <t>FINAL</t>
  </si>
  <si>
    <t>PGD-113(Structured Programing)</t>
  </si>
  <si>
    <t>Final</t>
  </si>
  <si>
    <t>PGD-114(Computer Programming)</t>
  </si>
  <si>
    <t>Student's NAME</t>
  </si>
  <si>
    <t>Course ID</t>
  </si>
  <si>
    <t>S.I.</t>
  </si>
  <si>
    <t>Farisha Tasnim</t>
  </si>
  <si>
    <t>Arafat Rahman</t>
  </si>
  <si>
    <t>Rayan Rafi</t>
  </si>
  <si>
    <t>Arhan Rahman</t>
  </si>
  <si>
    <t>Arisha Tasnim</t>
  </si>
  <si>
    <t>Jaber Ahmed</t>
  </si>
  <si>
    <t>Saif Rahman</t>
  </si>
  <si>
    <t xml:space="preserve">Tarek Kamal </t>
  </si>
  <si>
    <t>Tania Sultana</t>
  </si>
  <si>
    <t>Dina Akter</t>
  </si>
  <si>
    <t>Lina Akter</t>
  </si>
  <si>
    <t xml:space="preserve">Jannat </t>
  </si>
  <si>
    <t>Lima</t>
  </si>
  <si>
    <t>Rita</t>
  </si>
  <si>
    <t>Liza</t>
  </si>
  <si>
    <t>Mahi</t>
  </si>
  <si>
    <t>Nia</t>
  </si>
  <si>
    <t>Shifa</t>
  </si>
  <si>
    <t>Tonni</t>
  </si>
  <si>
    <t>Nova</t>
  </si>
  <si>
    <t>PGD-111</t>
  </si>
  <si>
    <t>PGD-113</t>
  </si>
  <si>
    <t>PGD</t>
  </si>
  <si>
    <t>PGD-112</t>
  </si>
  <si>
    <t>B-</t>
  </si>
  <si>
    <t>A+</t>
  </si>
  <si>
    <t>F</t>
  </si>
  <si>
    <t>B+</t>
  </si>
  <si>
    <t>C+</t>
  </si>
  <si>
    <t>A</t>
  </si>
  <si>
    <t>C-</t>
  </si>
  <si>
    <t>A-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</si>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</sst>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topLeftCell="L1" workbookViewId="0">
      <selection activeCell="T4" sqref="T4:T23"/>
    </sheetView>
  </sheetViews>
  <sheetFormatPr defaultRowHeight="15" x14ac:dyDescent="0.25"/>
  <cols>
    <col min="2" max="2" width="14.28515625" customWidth="1"/>
    <col min="3" max="3" width="12.140625" customWidth="1"/>
    <col min="4" max="4" width="19.28515625" customWidth="1"/>
    <col min="7" max="7" width="8.140625" customWidth="1"/>
    <col min="9" max="9" width="11.85546875" customWidth="1"/>
    <col min="10" max="10" width="1.5703125" customWidth="1"/>
    <col min="11" max="11" width="14.85546875" customWidth="1"/>
    <col min="12" max="12" width="11.85546875" customWidth="1"/>
    <col min="13" max="13" width="17" customWidth="1"/>
    <col min="19" max="19" width="0.85546875" customWidth="1"/>
    <col min="20" max="20" width="11.42578125" customWidth="1"/>
    <col min="21" max="21" width="14.28515625" customWidth="1"/>
    <col min="22" max="22" width="19.7109375" customWidth="1"/>
  </cols>
  <sheetData>
    <row r="1" spans="1:27" x14ac:dyDescent="0.25">
      <c r="B1" s="16" t="s">
        <v>6</v>
      </c>
      <c r="C1" s="17"/>
      <c r="D1" s="17"/>
      <c r="E1" s="17"/>
      <c r="F1" s="17"/>
      <c r="G1" s="17"/>
      <c r="H1" s="17"/>
      <c r="I1" s="17"/>
      <c r="M1" s="16" t="s">
        <v>14</v>
      </c>
      <c r="N1" s="16"/>
      <c r="O1" s="16"/>
      <c r="P1" s="16"/>
      <c r="Q1" s="16"/>
      <c r="R1" s="16"/>
      <c r="W1" s="16" t="s">
        <v>16</v>
      </c>
      <c r="X1" s="17"/>
      <c r="Y1" s="17"/>
      <c r="Z1" s="17"/>
      <c r="AA1" s="17"/>
    </row>
    <row r="2" spans="1:27" x14ac:dyDescent="0.25">
      <c r="A2" s="1" t="s">
        <v>0</v>
      </c>
      <c r="B2" s="1" t="s">
        <v>1</v>
      </c>
      <c r="C2" s="1" t="s">
        <v>2</v>
      </c>
      <c r="D2" s="1" t="s">
        <v>7</v>
      </c>
      <c r="E2" s="1" t="s">
        <v>3</v>
      </c>
      <c r="F2" s="1" t="s">
        <v>4</v>
      </c>
      <c r="G2" s="1" t="s">
        <v>5</v>
      </c>
      <c r="H2" s="4" t="s">
        <v>8</v>
      </c>
      <c r="I2" s="5" t="s">
        <v>9</v>
      </c>
      <c r="K2" s="7" t="s">
        <v>1</v>
      </c>
      <c r="L2" s="7" t="s">
        <v>2</v>
      </c>
      <c r="M2" s="7" t="s">
        <v>11</v>
      </c>
      <c r="N2" s="7" t="s">
        <v>12</v>
      </c>
      <c r="O2" s="7" t="s">
        <v>13</v>
      </c>
      <c r="P2" s="7" t="s">
        <v>5</v>
      </c>
      <c r="Q2" s="13" t="s">
        <v>8</v>
      </c>
      <c r="R2" s="7" t="s">
        <v>9</v>
      </c>
      <c r="T2" s="9" t="s">
        <v>1</v>
      </c>
      <c r="U2" s="9" t="s">
        <v>2</v>
      </c>
      <c r="V2" s="9" t="s">
        <v>7</v>
      </c>
      <c r="W2" s="9" t="s">
        <v>12</v>
      </c>
      <c r="X2" s="9" t="s">
        <v>15</v>
      </c>
      <c r="Y2" s="9" t="s">
        <v>5</v>
      </c>
      <c r="Z2" s="9" t="s">
        <v>8</v>
      </c>
      <c r="AA2" s="11" t="s">
        <v>9</v>
      </c>
    </row>
    <row r="3" spans="1:27" x14ac:dyDescent="0.25">
      <c r="A3" s="2"/>
      <c r="B3" s="2"/>
      <c r="C3" s="1">
        <v>20</v>
      </c>
      <c r="D3" s="1">
        <v>10</v>
      </c>
      <c r="E3" s="1">
        <v>20</v>
      </c>
      <c r="F3" s="1">
        <v>70</v>
      </c>
      <c r="G3" s="1">
        <v>100</v>
      </c>
      <c r="I3" s="5" t="s">
        <v>10</v>
      </c>
      <c r="L3" s="13">
        <v>20</v>
      </c>
      <c r="M3" s="13">
        <v>10</v>
      </c>
      <c r="N3" s="13">
        <v>20</v>
      </c>
      <c r="O3" s="13">
        <v>70</v>
      </c>
      <c r="P3" s="13">
        <v>100</v>
      </c>
      <c r="Q3" s="13"/>
      <c r="R3" s="13" t="s">
        <v>10</v>
      </c>
      <c r="S3" s="13"/>
      <c r="T3" s="13"/>
      <c r="U3" s="13">
        <v>20</v>
      </c>
      <c r="V3" s="13">
        <v>10</v>
      </c>
      <c r="W3" s="13">
        <v>20</v>
      </c>
      <c r="X3" s="13">
        <v>70</v>
      </c>
      <c r="Y3" s="13">
        <v>100</v>
      </c>
      <c r="Z3" s="13"/>
      <c r="AA3" s="13" t="s">
        <v>10</v>
      </c>
    </row>
    <row r="4" spans="1:27" x14ac:dyDescent="0.25">
      <c r="A4" s="2">
        <v>1</v>
      </c>
      <c r="B4" s="2">
        <v>2019236001</v>
      </c>
      <c r="C4" s="2">
        <v>20</v>
      </c>
      <c r="D4" s="2">
        <f>C4/20*10</f>
        <v>10</v>
      </c>
      <c r="E4" s="2">
        <v>20</v>
      </c>
      <c r="F4" s="2">
        <v>50</v>
      </c>
      <c r="G4" s="2">
        <f>ROUND(SUM(D4:F4),0)</f>
        <v>80</v>
      </c>
      <c r="H4">
        <f>LOOKUP(G4,{0,40,45,50,55,60,65,70,75,80,100},{0,2,2.25,2.5,2.75,3,3.25,3.5,3.75,4,"Invalid Entry"})</f>
        <v>4</v>
      </c>
      <c r="I4" s="6" t="str">
        <f>IF(G4&gt;=80,"A+",IF(G4&gt;=70,"A",IF(G4&gt;=60,"A-",IF(G4&gt;=50,"B",IF(G4&gt;=40,"C",IF(G4&gt;=30,"F"))))))</f>
        <v>A+</v>
      </c>
      <c r="K4" s="8">
        <v>2019236001</v>
      </c>
      <c r="L4" s="8">
        <v>16</v>
      </c>
      <c r="M4" s="8">
        <f>L4/20*10</f>
        <v>8</v>
      </c>
      <c r="N4" s="8">
        <v>16</v>
      </c>
      <c r="O4" s="8">
        <v>50</v>
      </c>
      <c r="P4" s="8">
        <f>ROUND(SUM(M4:O4),0)</f>
        <v>74</v>
      </c>
      <c r="Q4" s="14">
        <f>LOOKUP(P4,{0,40,45,50,55,60,65,70,75,80,100},{0,2,2.25,2.5,2.75,3,3.25,3.5,3.75,4,"Invalid Entry"})</f>
        <v>3.5</v>
      </c>
      <c r="R4" s="8" t="str">
        <f>IF(P4&gt;=80,"A+",IF(P4&gt;=70,"A",IF(P4&gt;=60,"A-",IF(P4&gt;=50,"B",IF(P4&gt;=40,"C",IF(P4&gt;=30,"F"))))))</f>
        <v>A</v>
      </c>
      <c r="T4" s="10">
        <v>2019236001</v>
      </c>
      <c r="U4" s="10">
        <v>16</v>
      </c>
      <c r="V4" s="14">
        <f>U4/20*10</f>
        <v>8</v>
      </c>
      <c r="W4" s="10">
        <v>16</v>
      </c>
      <c r="X4" s="10">
        <v>65</v>
      </c>
      <c r="Y4" s="12">
        <f>ROUND(SUM(V4:X4),0)</f>
        <v>89</v>
      </c>
      <c r="Z4" s="12">
        <f>LOOKUP(Y4,{0,40,45,50,55,60,65,70,75,80,100},{0,2,2.25,2.5,2.75,3,3.25,3.5,3.75,4,"Envalid Entry"})</f>
        <v>4</v>
      </c>
      <c r="AA4" s="12" t="str">
        <f>IF(Y4&gt;=80,"A",IF(Y4&gt;=70,"A",IF(Y4&gt;=60,"A-",IF(Y4&gt;=50,"B",IF(Y4&gt;=40,"C",IF(Y4&gt;=30,"F"))))))</f>
        <v>A</v>
      </c>
    </row>
    <row r="5" spans="1:27" x14ac:dyDescent="0.25">
      <c r="A5" s="2">
        <v>2</v>
      </c>
      <c r="B5" s="2">
        <v>2019236002</v>
      </c>
      <c r="C5" s="2">
        <v>18</v>
      </c>
      <c r="D5" s="3">
        <f t="shared" ref="D5:D21" si="0">C5/20*10</f>
        <v>9</v>
      </c>
      <c r="E5" s="2">
        <v>18</v>
      </c>
      <c r="F5" s="2">
        <v>48</v>
      </c>
      <c r="G5" s="3">
        <f t="shared" ref="G5:G23" si="1">ROUND(SUM(D5:F5),0)</f>
        <v>75</v>
      </c>
      <c r="H5">
        <f>LOOKUP(G5,{0,40,45,50,55,60,65,70,75,80,100},{0,2,2.25,2.5,2.75,3,3.25,3.5,3.75,4,"Invalid Entry"})</f>
        <v>3.75</v>
      </c>
      <c r="I5" s="6" t="str">
        <f t="shared" ref="I5:I23" si="2">IF(G5&gt;=80,"A+",IF(G5&gt;=70,"A",IF(G5&gt;=60,"A-",IF(G5&gt;=50,"B",IF(G5&gt;=40,"C",IF(G5&gt;=30,"F"))))))</f>
        <v>A</v>
      </c>
      <c r="K5" s="8">
        <v>2019236002</v>
      </c>
      <c r="L5" s="8">
        <v>15</v>
      </c>
      <c r="M5" s="8">
        <f t="shared" ref="M5:M23" si="3">L5/20*10</f>
        <v>7.5</v>
      </c>
      <c r="N5" s="8">
        <v>16</v>
      </c>
      <c r="O5" s="8">
        <v>40</v>
      </c>
      <c r="P5" s="8">
        <f t="shared" ref="P5:P23" si="4">ROUND(SUM(M5:O5),0)</f>
        <v>64</v>
      </c>
      <c r="Q5" s="14">
        <f>LOOKUP(P5,{0,40,45,50,55,60,65,70,75,80,100},{0,2,2.25,2.5,2.75,3,3.25,3.5,3.75,4,"Invalid Entry"})</f>
        <v>3</v>
      </c>
      <c r="R5" s="8" t="str">
        <f t="shared" ref="R5:R23" si="5">IF(P5&gt;=80,"A+",IF(P5&gt;=70,"A",IF(P5&gt;=60,"A-",IF(P5&gt;=50,"B",IF(P5&gt;=40,"C",IF(P5&gt;=30,"F"))))))</f>
        <v>A-</v>
      </c>
      <c r="T5" s="10">
        <v>2019236002</v>
      </c>
      <c r="U5" s="10">
        <v>15</v>
      </c>
      <c r="V5" s="14">
        <f t="shared" ref="V5:V23" si="6">U5/20*10</f>
        <v>7.5</v>
      </c>
      <c r="W5" s="10">
        <v>16</v>
      </c>
      <c r="X5" s="10">
        <v>55</v>
      </c>
      <c r="Y5" s="12">
        <f t="shared" ref="Y5:Y23" si="7">ROUND(SUM(V5:X5),0)</f>
        <v>79</v>
      </c>
      <c r="Z5" s="12">
        <f>LOOKUP(Y5,{0,40,45,50,55,60,65,70,75,80,100},{0,2,2.25,2.5,2.75,3,3.25,3.5,3.75,4,"Envalid Entry"})</f>
        <v>3.75</v>
      </c>
      <c r="AA5" s="12" t="str">
        <f t="shared" ref="AA5:AA23" si="8">IF(Y5&gt;=80,"A",IF(Y5&gt;=70,"A",IF(Y5&gt;=60,"A-",IF(Y5&gt;=50,"B",IF(Y5&gt;=40,"C",IF(Y5&gt;=30,"F"))))))</f>
        <v>A</v>
      </c>
    </row>
    <row r="6" spans="1:27" x14ac:dyDescent="0.25">
      <c r="A6" s="2">
        <v>4</v>
      </c>
      <c r="B6" s="2">
        <v>2019236003</v>
      </c>
      <c r="C6" s="2">
        <v>19</v>
      </c>
      <c r="D6" s="3">
        <f t="shared" si="0"/>
        <v>9.5</v>
      </c>
      <c r="E6" s="2">
        <v>16</v>
      </c>
      <c r="F6" s="2">
        <v>55</v>
      </c>
      <c r="G6" s="3">
        <f t="shared" si="1"/>
        <v>81</v>
      </c>
      <c r="H6">
        <f>LOOKUP(G6,{0,40,45,50,55,60,65,70,75,80,100},{0,2,2.25,2.5,2.75,3,3.25,3.5,3.75,4,"Invalid Entry"})</f>
        <v>4</v>
      </c>
      <c r="I6" s="6" t="str">
        <f t="shared" si="2"/>
        <v>A+</v>
      </c>
      <c r="K6" s="8">
        <v>2019236003</v>
      </c>
      <c r="L6" s="8">
        <v>10</v>
      </c>
      <c r="M6" s="8">
        <f t="shared" si="3"/>
        <v>5</v>
      </c>
      <c r="N6" s="8">
        <v>14</v>
      </c>
      <c r="O6" s="8">
        <v>50</v>
      </c>
      <c r="P6" s="8">
        <f t="shared" si="4"/>
        <v>69</v>
      </c>
      <c r="Q6" s="14">
        <f>LOOKUP(P6,{0,40,45,50,55,60,65,70,75,80,100},{0,2,2.25,2.5,2.75,3,3.25,3.5,3.75,4,"Invalid Entry"})</f>
        <v>3.25</v>
      </c>
      <c r="R6" s="8" t="str">
        <f t="shared" si="5"/>
        <v>A-</v>
      </c>
      <c r="T6" s="10">
        <v>2019236003</v>
      </c>
      <c r="U6" s="10">
        <v>10</v>
      </c>
      <c r="V6" s="14">
        <f t="shared" si="6"/>
        <v>5</v>
      </c>
      <c r="W6" s="10">
        <v>14</v>
      </c>
      <c r="X6" s="10">
        <v>60</v>
      </c>
      <c r="Y6" s="12">
        <f t="shared" si="7"/>
        <v>79</v>
      </c>
      <c r="Z6" s="12">
        <f>LOOKUP(Y6,{0,40,45,50,55,60,65,70,75,80,100},{0,2,2.25,2.5,2.75,3,3.25,3.5,3.75,4,"Envalid Entry"})</f>
        <v>3.75</v>
      </c>
      <c r="AA6" s="12" t="str">
        <f t="shared" si="8"/>
        <v>A</v>
      </c>
    </row>
    <row r="7" spans="1:27" x14ac:dyDescent="0.25">
      <c r="A7" s="2">
        <v>5</v>
      </c>
      <c r="B7" s="2">
        <v>2019236004</v>
      </c>
      <c r="C7" s="2">
        <v>19</v>
      </c>
      <c r="D7" s="3">
        <f t="shared" si="0"/>
        <v>9.5</v>
      </c>
      <c r="E7" s="2">
        <v>16</v>
      </c>
      <c r="F7" s="2">
        <v>55</v>
      </c>
      <c r="G7" s="3">
        <f t="shared" si="1"/>
        <v>81</v>
      </c>
      <c r="H7">
        <f>LOOKUP(G7,{0,40,45,50,55,60,65,70,75,80,100},{0,2,2.25,2.5,2.75,3,3.25,3.5,3.75,4,"Invalid Entry"})</f>
        <v>4</v>
      </c>
      <c r="I7" s="6" t="str">
        <f t="shared" si="2"/>
        <v>A+</v>
      </c>
      <c r="K7" s="8">
        <v>2019236004</v>
      </c>
      <c r="L7" s="8">
        <v>15</v>
      </c>
      <c r="M7" s="8">
        <f t="shared" si="3"/>
        <v>7.5</v>
      </c>
      <c r="N7" s="8">
        <v>16</v>
      </c>
      <c r="O7" s="8">
        <v>55</v>
      </c>
      <c r="P7" s="8">
        <f t="shared" si="4"/>
        <v>79</v>
      </c>
      <c r="Q7" s="14">
        <f>LOOKUP(P7,{0,40,45,50,55,60,65,70,75,80,100},{0,2,2.25,2.5,2.75,3,3.25,3.5,3.75,4,"Invalid Entry"})</f>
        <v>3.75</v>
      </c>
      <c r="R7" s="8" t="str">
        <f t="shared" si="5"/>
        <v>A</v>
      </c>
      <c r="T7" s="10">
        <v>2019236004</v>
      </c>
      <c r="U7" s="10">
        <v>15</v>
      </c>
      <c r="V7" s="14">
        <f t="shared" si="6"/>
        <v>7.5</v>
      </c>
      <c r="W7" s="10">
        <v>16</v>
      </c>
      <c r="X7" s="10">
        <v>50</v>
      </c>
      <c r="Y7" s="12">
        <f t="shared" si="7"/>
        <v>74</v>
      </c>
      <c r="Z7" s="12">
        <f>LOOKUP(Y7,{0,40,45,50,55,60,65,70,75,80,100},{0,2,2.25,2.5,2.75,3,3.25,3.5,3.75,4,"Envalid Entry"})</f>
        <v>3.5</v>
      </c>
      <c r="AA7" s="12" t="str">
        <f t="shared" si="8"/>
        <v>A</v>
      </c>
    </row>
    <row r="8" spans="1:27" x14ac:dyDescent="0.25">
      <c r="A8" s="2">
        <v>6</v>
      </c>
      <c r="B8" s="2">
        <v>2019236005</v>
      </c>
      <c r="C8" s="2">
        <v>18</v>
      </c>
      <c r="D8" s="3">
        <f t="shared" si="0"/>
        <v>9</v>
      </c>
      <c r="E8" s="2">
        <v>17</v>
      </c>
      <c r="F8" s="2">
        <v>55</v>
      </c>
      <c r="G8" s="3">
        <f t="shared" si="1"/>
        <v>81</v>
      </c>
      <c r="H8">
        <f>LOOKUP(G8,{0,40,45,50,55,60,65,70,75,80,100},{0,2,2.25,2.5,2.75,3,3.25,3.5,3.75,4,"Invalid Entry"})</f>
        <v>4</v>
      </c>
      <c r="I8" s="6" t="str">
        <f t="shared" si="2"/>
        <v>A+</v>
      </c>
      <c r="K8" s="8">
        <v>2019236005</v>
      </c>
      <c r="L8" s="8">
        <v>17</v>
      </c>
      <c r="M8" s="8">
        <f t="shared" si="3"/>
        <v>8.5</v>
      </c>
      <c r="N8" s="8">
        <v>13</v>
      </c>
      <c r="O8" s="8">
        <v>60</v>
      </c>
      <c r="P8" s="8">
        <f t="shared" si="4"/>
        <v>82</v>
      </c>
      <c r="Q8" s="14">
        <f>LOOKUP(P8,{0,40,45,50,55,60,65,70,75,80,100},{0,2,2.25,2.5,2.75,3,3.25,3.5,3.75,4,"Invalid Entry"})</f>
        <v>4</v>
      </c>
      <c r="R8" s="8" t="str">
        <f t="shared" si="5"/>
        <v>A+</v>
      </c>
      <c r="T8" s="10">
        <v>2019236005</v>
      </c>
      <c r="U8" s="10">
        <v>17</v>
      </c>
      <c r="V8" s="14">
        <f t="shared" si="6"/>
        <v>8.5</v>
      </c>
      <c r="W8" s="10">
        <v>13</v>
      </c>
      <c r="X8" s="10">
        <v>65</v>
      </c>
      <c r="Y8" s="12">
        <f t="shared" si="7"/>
        <v>87</v>
      </c>
      <c r="Z8" s="12">
        <f>LOOKUP(Y8,{0,40,45,50,55,60,65,70,75,80,100},{0,2,2.25,2.5,2.75,3,3.25,3.5,3.75,4,"Envalid Entry"})</f>
        <v>4</v>
      </c>
      <c r="AA8" s="12" t="str">
        <f t="shared" si="8"/>
        <v>A</v>
      </c>
    </row>
    <row r="9" spans="1:27" x14ac:dyDescent="0.25">
      <c r="A9" s="2">
        <v>8</v>
      </c>
      <c r="B9" s="2">
        <v>2019236006</v>
      </c>
      <c r="C9" s="2">
        <v>18</v>
      </c>
      <c r="D9" s="3">
        <f t="shared" si="0"/>
        <v>9</v>
      </c>
      <c r="E9" s="2">
        <v>12</v>
      </c>
      <c r="F9" s="2">
        <v>45</v>
      </c>
      <c r="G9" s="3">
        <f t="shared" si="1"/>
        <v>66</v>
      </c>
      <c r="H9">
        <f>LOOKUP(G9,{0,40,45,50,55,60,65,70,75,80,100},{0,2,2.25,2.5,2.75,3,3.25,3.5,3.75,4,"Invalid Entry"})</f>
        <v>3.25</v>
      </c>
      <c r="I9" s="6" t="str">
        <f t="shared" si="2"/>
        <v>A-</v>
      </c>
      <c r="K9" s="8">
        <v>2019236006</v>
      </c>
      <c r="L9" s="8">
        <v>18</v>
      </c>
      <c r="M9" s="8">
        <f t="shared" si="3"/>
        <v>9</v>
      </c>
      <c r="N9" s="8">
        <v>13</v>
      </c>
      <c r="O9" s="8">
        <v>50</v>
      </c>
      <c r="P9" s="8">
        <f t="shared" si="4"/>
        <v>72</v>
      </c>
      <c r="Q9" s="14">
        <f>LOOKUP(P9,{0,40,45,50,55,60,65,70,75,80,100},{0,2,2.25,2.5,2.75,3,3.25,3.5,3.75,4,"Invalid Entry"})</f>
        <v>3.5</v>
      </c>
      <c r="R9" s="8" t="str">
        <f t="shared" si="5"/>
        <v>A</v>
      </c>
      <c r="T9" s="10">
        <v>2019236006</v>
      </c>
      <c r="U9" s="10">
        <v>18</v>
      </c>
      <c r="V9" s="14">
        <f t="shared" si="6"/>
        <v>9</v>
      </c>
      <c r="W9" s="10">
        <v>13</v>
      </c>
      <c r="X9" s="10">
        <v>50</v>
      </c>
      <c r="Y9" s="12">
        <f t="shared" si="7"/>
        <v>72</v>
      </c>
      <c r="Z9" s="12">
        <f>LOOKUP(Y9,{0,40,45,50,55,60,65,70,75,80,100},{0,2,2.25,2.5,2.75,3,3.25,3.5,3.75,4,"Envalid Entry"})</f>
        <v>3.5</v>
      </c>
      <c r="AA9" s="12" t="str">
        <f t="shared" si="8"/>
        <v>A</v>
      </c>
    </row>
    <row r="10" spans="1:27" x14ac:dyDescent="0.25">
      <c r="A10" s="2">
        <v>9</v>
      </c>
      <c r="B10" s="2">
        <v>2019236007</v>
      </c>
      <c r="C10" s="2">
        <v>16</v>
      </c>
      <c r="D10" s="3">
        <f t="shared" si="0"/>
        <v>8</v>
      </c>
      <c r="E10" s="2">
        <v>15</v>
      </c>
      <c r="F10" s="2">
        <v>35</v>
      </c>
      <c r="G10" s="3">
        <f t="shared" si="1"/>
        <v>58</v>
      </c>
      <c r="H10">
        <f>LOOKUP(G10,{0,40,45,50,55,60,65,70,75,80,100},{0,2,2.25,2.5,2.75,3,3.25,3.5,3.75,4,"Invalid Entry"})</f>
        <v>2.75</v>
      </c>
      <c r="I10" s="6" t="str">
        <f t="shared" si="2"/>
        <v>B</v>
      </c>
      <c r="K10" s="8">
        <v>2019236007</v>
      </c>
      <c r="L10" s="8">
        <v>16</v>
      </c>
      <c r="M10" s="8">
        <f t="shared" si="3"/>
        <v>8</v>
      </c>
      <c r="N10" s="8">
        <v>16</v>
      </c>
      <c r="O10" s="8">
        <v>55</v>
      </c>
      <c r="P10" s="8">
        <f t="shared" si="4"/>
        <v>79</v>
      </c>
      <c r="Q10" s="14">
        <f>LOOKUP(P10,{0,40,45,50,55,60,65,70,75,80,100},{0,2,2.25,2.5,2.75,3,3.25,3.5,3.75,4,"Invalid Entry"})</f>
        <v>3.75</v>
      </c>
      <c r="R10" s="8" t="str">
        <f t="shared" si="5"/>
        <v>A</v>
      </c>
      <c r="T10" s="10">
        <v>2019236007</v>
      </c>
      <c r="U10" s="10">
        <v>16</v>
      </c>
      <c r="V10" s="14">
        <f t="shared" si="6"/>
        <v>8</v>
      </c>
      <c r="W10" s="10">
        <v>16</v>
      </c>
      <c r="X10" s="10">
        <v>55</v>
      </c>
      <c r="Y10" s="12">
        <f t="shared" si="7"/>
        <v>79</v>
      </c>
      <c r="Z10" s="12">
        <f>LOOKUP(Y10,{0,40,45,50,55,60,65,70,75,80,100},{0,2,2.25,2.5,2.75,3,3.25,3.5,3.75,4,"Envalid Entry"})</f>
        <v>3.75</v>
      </c>
      <c r="AA10" s="12" t="str">
        <f t="shared" si="8"/>
        <v>A</v>
      </c>
    </row>
    <row r="11" spans="1:27" x14ac:dyDescent="0.25">
      <c r="A11" s="2">
        <v>10</v>
      </c>
      <c r="B11" s="2">
        <v>2019236008</v>
      </c>
      <c r="C11" s="2">
        <v>14</v>
      </c>
      <c r="D11" s="3">
        <f t="shared" si="0"/>
        <v>7</v>
      </c>
      <c r="E11" s="2">
        <v>12</v>
      </c>
      <c r="F11" s="2">
        <v>52</v>
      </c>
      <c r="G11" s="3">
        <f t="shared" si="1"/>
        <v>71</v>
      </c>
      <c r="H11">
        <f>LOOKUP(G11,{0,40,45,50,55,60,65,70,75,80,100},{0,2,2.25,2.5,2.75,3,3.25,3.5,3.75,4,"Invalid Entry"})</f>
        <v>3.5</v>
      </c>
      <c r="I11" s="6" t="str">
        <f t="shared" si="2"/>
        <v>A</v>
      </c>
      <c r="K11" s="8">
        <v>2019236008</v>
      </c>
      <c r="L11" s="8">
        <v>15</v>
      </c>
      <c r="M11" s="8">
        <f t="shared" si="3"/>
        <v>7.5</v>
      </c>
      <c r="N11" s="8">
        <v>15</v>
      </c>
      <c r="O11" s="8">
        <v>50</v>
      </c>
      <c r="P11" s="8">
        <f t="shared" si="4"/>
        <v>73</v>
      </c>
      <c r="Q11" s="14">
        <f>LOOKUP(P11,{0,40,45,50,55,60,65,70,75,80,100},{0,2,2.25,2.5,2.75,3,3.25,3.5,3.75,4,"Invalid Entry"})</f>
        <v>3.5</v>
      </c>
      <c r="R11" s="8" t="str">
        <f t="shared" si="5"/>
        <v>A</v>
      </c>
      <c r="T11" s="10">
        <v>2019236008</v>
      </c>
      <c r="U11" s="10">
        <v>15</v>
      </c>
      <c r="V11" s="14">
        <f t="shared" si="6"/>
        <v>7.5</v>
      </c>
      <c r="W11" s="10">
        <v>15</v>
      </c>
      <c r="X11" s="10">
        <v>50</v>
      </c>
      <c r="Y11" s="12">
        <f t="shared" si="7"/>
        <v>73</v>
      </c>
      <c r="Z11" s="12">
        <f>LOOKUP(Y11,{0,40,45,50,55,60,65,70,75,80,100},{0,2,2.25,2.5,2.75,3,3.25,3.5,3.75,4,"Envalid Entry"})</f>
        <v>3.5</v>
      </c>
      <c r="AA11" s="12" t="str">
        <f t="shared" si="8"/>
        <v>A</v>
      </c>
    </row>
    <row r="12" spans="1:27" x14ac:dyDescent="0.25">
      <c r="A12" s="2">
        <v>12</v>
      </c>
      <c r="B12" s="2">
        <v>2019236009</v>
      </c>
      <c r="C12" s="2">
        <v>15</v>
      </c>
      <c r="D12" s="3">
        <f t="shared" si="0"/>
        <v>7.5</v>
      </c>
      <c r="E12" s="2">
        <v>13</v>
      </c>
      <c r="F12" s="2">
        <v>55</v>
      </c>
      <c r="G12" s="3">
        <f t="shared" si="1"/>
        <v>76</v>
      </c>
      <c r="H12">
        <f>LOOKUP(G12,{0,40,45,50,55,60,65,70,75,80,100},{0,2,2.25,2.5,2.75,3,3.25,3.5,3.75,4,"Invalid Entry"})</f>
        <v>3.75</v>
      </c>
      <c r="I12" s="6" t="str">
        <f t="shared" si="2"/>
        <v>A</v>
      </c>
      <c r="K12" s="8">
        <v>2019236009</v>
      </c>
      <c r="L12" s="8">
        <v>14</v>
      </c>
      <c r="M12" s="8">
        <f t="shared" si="3"/>
        <v>7</v>
      </c>
      <c r="N12" s="8">
        <v>18</v>
      </c>
      <c r="O12" s="8">
        <v>45</v>
      </c>
      <c r="P12" s="8">
        <f t="shared" si="4"/>
        <v>70</v>
      </c>
      <c r="Q12" s="14">
        <f>LOOKUP(P12,{0,40,45,50,55,60,65,70,75,80,100},{0,2,2.25,2.5,2.75,3,3.25,3.5,3.75,4,"Invalid Entry"})</f>
        <v>3.5</v>
      </c>
      <c r="R12" s="8" t="str">
        <f t="shared" si="5"/>
        <v>A</v>
      </c>
      <c r="T12" s="10">
        <v>2019236009</v>
      </c>
      <c r="U12" s="10">
        <v>14</v>
      </c>
      <c r="V12" s="14">
        <f t="shared" si="6"/>
        <v>7</v>
      </c>
      <c r="W12" s="10">
        <v>18</v>
      </c>
      <c r="X12" s="10">
        <v>45</v>
      </c>
      <c r="Y12" s="12">
        <f t="shared" si="7"/>
        <v>70</v>
      </c>
      <c r="Z12" s="12">
        <f>LOOKUP(Y12,{0,40,45,50,55,60,65,70,75,80,100},{0,2,2.25,2.5,2.75,3,3.25,3.5,3.75,4,"Envalid Entry"})</f>
        <v>3.5</v>
      </c>
      <c r="AA12" s="12" t="str">
        <f t="shared" si="8"/>
        <v>A</v>
      </c>
    </row>
    <row r="13" spans="1:27" x14ac:dyDescent="0.25">
      <c r="A13" s="2">
        <v>13</v>
      </c>
      <c r="B13" s="2">
        <v>2019236010</v>
      </c>
      <c r="C13" s="2">
        <v>20</v>
      </c>
      <c r="D13" s="3">
        <f t="shared" si="0"/>
        <v>10</v>
      </c>
      <c r="E13" s="2">
        <v>14</v>
      </c>
      <c r="F13" s="2">
        <v>35</v>
      </c>
      <c r="G13" s="3">
        <f t="shared" si="1"/>
        <v>59</v>
      </c>
      <c r="H13">
        <f>LOOKUP(G13,{0,40,45,50,55,60,65,70,75,80,100},{0,2,2.25,2.5,2.75,3,3.25,3.5,3.75,4,"Invalid Entry"})</f>
        <v>2.75</v>
      </c>
      <c r="I13" s="6" t="str">
        <f t="shared" si="2"/>
        <v>B</v>
      </c>
      <c r="K13" s="8">
        <v>2019236010</v>
      </c>
      <c r="L13" s="8">
        <v>18</v>
      </c>
      <c r="M13" s="8">
        <f t="shared" si="3"/>
        <v>9</v>
      </c>
      <c r="N13" s="8">
        <v>18</v>
      </c>
      <c r="O13" s="8">
        <v>60</v>
      </c>
      <c r="P13" s="8">
        <f t="shared" si="4"/>
        <v>87</v>
      </c>
      <c r="Q13" s="14">
        <f>LOOKUP(P13,{0,40,45,50,55,60,65,70,75,80,100},{0,2,2.25,2.5,2.75,3,3.25,3.5,3.75,4,"Invalid Entry"})</f>
        <v>4</v>
      </c>
      <c r="R13" s="8" t="str">
        <f t="shared" si="5"/>
        <v>A+</v>
      </c>
      <c r="T13" s="10">
        <v>2019236010</v>
      </c>
      <c r="U13" s="10">
        <v>18</v>
      </c>
      <c r="V13" s="14">
        <f t="shared" si="6"/>
        <v>9</v>
      </c>
      <c r="W13" s="10">
        <v>18</v>
      </c>
      <c r="X13" s="10">
        <v>60</v>
      </c>
      <c r="Y13" s="12">
        <f t="shared" si="7"/>
        <v>87</v>
      </c>
      <c r="Z13" s="12">
        <f>LOOKUP(Y13,{0,40,45,50,55,60,65,70,75,80,100},{0,2,2.25,2.5,2.75,3,3.25,3.5,3.75,4,"Envalid Entry"})</f>
        <v>4</v>
      </c>
      <c r="AA13" s="12" t="str">
        <f t="shared" si="8"/>
        <v>A</v>
      </c>
    </row>
    <row r="14" spans="1:27" x14ac:dyDescent="0.25">
      <c r="A14" s="2">
        <v>14</v>
      </c>
      <c r="B14" s="2">
        <v>2019236011</v>
      </c>
      <c r="C14" s="2">
        <v>18</v>
      </c>
      <c r="D14" s="3">
        <f t="shared" si="0"/>
        <v>9</v>
      </c>
      <c r="E14" s="2">
        <v>14</v>
      </c>
      <c r="F14" s="2">
        <v>40</v>
      </c>
      <c r="G14" s="3">
        <f t="shared" si="1"/>
        <v>63</v>
      </c>
      <c r="H14">
        <f>LOOKUP(G14,{0,40,45,50,55,60,65,70,75,80,100},{0,2,2.25,2.5,2.75,3,3.25,3.5,3.75,4,"Invalid Entry"})</f>
        <v>3</v>
      </c>
      <c r="I14" s="6" t="str">
        <f t="shared" si="2"/>
        <v>A-</v>
      </c>
      <c r="K14" s="8">
        <v>2019236011</v>
      </c>
      <c r="L14" s="8">
        <v>14</v>
      </c>
      <c r="M14" s="8">
        <f t="shared" si="3"/>
        <v>7</v>
      </c>
      <c r="N14" s="8">
        <v>16</v>
      </c>
      <c r="O14" s="8">
        <v>50</v>
      </c>
      <c r="P14" s="8">
        <f t="shared" si="4"/>
        <v>73</v>
      </c>
      <c r="Q14" s="14">
        <f>LOOKUP(P14,{0,40,45,50,55,60,65,70,75,80,100},{0,2,2.25,2.5,2.75,3,3.25,3.5,3.75,4,"Invalid Entry"})</f>
        <v>3.5</v>
      </c>
      <c r="R14" s="8" t="str">
        <f t="shared" si="5"/>
        <v>A</v>
      </c>
      <c r="T14" s="10">
        <v>2019236011</v>
      </c>
      <c r="U14" s="10">
        <v>14</v>
      </c>
      <c r="V14" s="14">
        <f t="shared" si="6"/>
        <v>7</v>
      </c>
      <c r="W14" s="10">
        <v>16</v>
      </c>
      <c r="X14" s="10">
        <v>50</v>
      </c>
      <c r="Y14" s="12">
        <f t="shared" si="7"/>
        <v>73</v>
      </c>
      <c r="Z14" s="12">
        <f>LOOKUP(Y14,{0,40,45,50,55,60,65,70,75,80,100},{0,2,2.25,2.5,2.75,3,3.25,3.5,3.75,4,"Envalid Entry"})</f>
        <v>3.5</v>
      </c>
      <c r="AA14" s="12" t="str">
        <f t="shared" si="8"/>
        <v>A</v>
      </c>
    </row>
    <row r="15" spans="1:27" x14ac:dyDescent="0.25">
      <c r="A15" s="2">
        <v>15</v>
      </c>
      <c r="B15" s="2">
        <v>2019236012</v>
      </c>
      <c r="C15" s="2">
        <v>20</v>
      </c>
      <c r="D15" s="3">
        <f t="shared" si="0"/>
        <v>10</v>
      </c>
      <c r="E15" s="2">
        <v>17</v>
      </c>
      <c r="F15" s="2">
        <v>35</v>
      </c>
      <c r="G15" s="3">
        <f t="shared" si="1"/>
        <v>62</v>
      </c>
      <c r="H15">
        <f>LOOKUP(G15,{0,40,45,50,55,60,65,70,75,80,100},{0,2,2.25,2.5,2.75,3,3.25,3.5,3.75,4,"Invalid Entry"})</f>
        <v>3</v>
      </c>
      <c r="I15" s="6" t="str">
        <f t="shared" si="2"/>
        <v>A-</v>
      </c>
      <c r="K15" s="8">
        <v>2019236012</v>
      </c>
      <c r="L15" s="8">
        <v>15</v>
      </c>
      <c r="M15" s="8">
        <f t="shared" si="3"/>
        <v>7.5</v>
      </c>
      <c r="N15" s="8">
        <v>14</v>
      </c>
      <c r="O15" s="8">
        <v>40</v>
      </c>
      <c r="P15" s="8">
        <f t="shared" si="4"/>
        <v>62</v>
      </c>
      <c r="Q15" s="14">
        <f>LOOKUP(P15,{0,40,45,50,55,60,65,70,75,80,100},{0,2,2.25,2.5,2.75,3,3.25,3.5,3.75,4,"Invalid Entry"})</f>
        <v>3</v>
      </c>
      <c r="R15" s="8" t="str">
        <f t="shared" si="5"/>
        <v>A-</v>
      </c>
      <c r="T15" s="10">
        <v>2019236012</v>
      </c>
      <c r="U15" s="10">
        <v>15</v>
      </c>
      <c r="V15" s="14">
        <f t="shared" si="6"/>
        <v>7.5</v>
      </c>
      <c r="W15" s="10">
        <v>14</v>
      </c>
      <c r="X15" s="10">
        <v>40</v>
      </c>
      <c r="Y15" s="12">
        <f t="shared" si="7"/>
        <v>62</v>
      </c>
      <c r="Z15" s="12">
        <f>LOOKUP(Y15,{0,40,45,50,55,60,65,70,75,80,100},{0,2,2.25,2.5,2.75,3,3.25,3.5,3.75,4,"Envalid Entry"})</f>
        <v>3</v>
      </c>
      <c r="AA15" s="12" t="str">
        <f t="shared" si="8"/>
        <v>A-</v>
      </c>
    </row>
    <row r="16" spans="1:27" x14ac:dyDescent="0.25">
      <c r="A16" s="2">
        <v>16</v>
      </c>
      <c r="B16" s="2">
        <v>2019236013</v>
      </c>
      <c r="C16" s="2">
        <v>17</v>
      </c>
      <c r="D16" s="3">
        <f t="shared" si="0"/>
        <v>8.5</v>
      </c>
      <c r="E16" s="2">
        <v>13</v>
      </c>
      <c r="F16" s="2">
        <v>45</v>
      </c>
      <c r="G16" s="3">
        <f t="shared" si="1"/>
        <v>67</v>
      </c>
      <c r="H16">
        <f>LOOKUP(G16,{0,40,45,50,55,60,65,70,75,80,100},{0,2,2.25,2.5,2.75,3,3.25,3.5,3.75,4,"Invalid Entry"})</f>
        <v>3.25</v>
      </c>
      <c r="I16" s="6" t="str">
        <f t="shared" si="2"/>
        <v>A-</v>
      </c>
      <c r="K16" s="8">
        <v>2019236013</v>
      </c>
      <c r="L16" s="8">
        <v>17</v>
      </c>
      <c r="M16" s="8">
        <f t="shared" si="3"/>
        <v>8.5</v>
      </c>
      <c r="N16" s="8">
        <v>18</v>
      </c>
      <c r="O16" s="8">
        <v>45</v>
      </c>
      <c r="P16" s="8">
        <f t="shared" si="4"/>
        <v>72</v>
      </c>
      <c r="Q16" s="14">
        <f>LOOKUP(P16,{0,40,45,50,55,60,65,70,75,80,100},{0,2,2.25,2.5,2.75,3,3.25,3.5,3.75,4,"Invalid Entry"})</f>
        <v>3.5</v>
      </c>
      <c r="R16" s="8" t="str">
        <f t="shared" si="5"/>
        <v>A</v>
      </c>
      <c r="T16" s="10">
        <v>2019236013</v>
      </c>
      <c r="U16" s="10">
        <v>17</v>
      </c>
      <c r="V16" s="14">
        <f t="shared" si="6"/>
        <v>8.5</v>
      </c>
      <c r="W16" s="10">
        <v>18</v>
      </c>
      <c r="X16" s="10">
        <v>45</v>
      </c>
      <c r="Y16" s="12">
        <f t="shared" si="7"/>
        <v>72</v>
      </c>
      <c r="Z16" s="12">
        <f>LOOKUP(Y16,{0,40,45,50,55,60,65,70,75,80,100},{0,2,2.25,2.5,2.75,3,3.25,3.5,3.75,4,"Envalid Entry"})</f>
        <v>3.5</v>
      </c>
      <c r="AA16" s="12" t="str">
        <f t="shared" si="8"/>
        <v>A</v>
      </c>
    </row>
    <row r="17" spans="1:27" x14ac:dyDescent="0.25">
      <c r="A17" s="2">
        <v>17</v>
      </c>
      <c r="B17" s="2">
        <v>2019236014</v>
      </c>
      <c r="C17" s="2">
        <v>16</v>
      </c>
      <c r="D17" s="3">
        <f t="shared" si="0"/>
        <v>8</v>
      </c>
      <c r="E17" s="2">
        <v>14</v>
      </c>
      <c r="F17" s="2">
        <v>40</v>
      </c>
      <c r="G17" s="3">
        <f t="shared" si="1"/>
        <v>62</v>
      </c>
      <c r="H17">
        <f>LOOKUP(G17,{0,40,45,50,55,60,65,70,75,80,100},{0,2,2.25,2.5,2.75,3,3.25,3.5,3.75,4,"Invalid Entry"})</f>
        <v>3</v>
      </c>
      <c r="I17" s="6" t="str">
        <f t="shared" si="2"/>
        <v>A-</v>
      </c>
      <c r="K17" s="8">
        <v>2019236014</v>
      </c>
      <c r="L17" s="8">
        <v>18</v>
      </c>
      <c r="M17" s="8">
        <f t="shared" si="3"/>
        <v>9</v>
      </c>
      <c r="N17" s="8">
        <v>16</v>
      </c>
      <c r="O17" s="8">
        <v>50</v>
      </c>
      <c r="P17" s="8">
        <f t="shared" si="4"/>
        <v>75</v>
      </c>
      <c r="Q17" s="14">
        <f>LOOKUP(P17,{0,40,45,50,55,60,65,70,75,80,100},{0,2,2.25,2.5,2.75,3,3.25,3.5,3.75,4,"Invalid Entry"})</f>
        <v>3.75</v>
      </c>
      <c r="R17" s="8" t="str">
        <f t="shared" si="5"/>
        <v>A</v>
      </c>
      <c r="T17" s="10">
        <v>2019236014</v>
      </c>
      <c r="U17" s="10">
        <v>18</v>
      </c>
      <c r="V17" s="14">
        <f t="shared" si="6"/>
        <v>9</v>
      </c>
      <c r="W17" s="10">
        <v>16</v>
      </c>
      <c r="X17" s="10">
        <v>50</v>
      </c>
      <c r="Y17" s="12">
        <f t="shared" si="7"/>
        <v>75</v>
      </c>
      <c r="Z17" s="12">
        <f>LOOKUP(Y17,{0,40,45,50,55,60,65,70,75,80,100},{0,2,2.25,2.5,2.75,3,3.25,3.5,3.75,4,"Envalid Entry"})</f>
        <v>3.75</v>
      </c>
      <c r="AA17" s="12" t="str">
        <f t="shared" si="8"/>
        <v>A</v>
      </c>
    </row>
    <row r="18" spans="1:27" x14ac:dyDescent="0.25">
      <c r="A18" s="2">
        <v>18</v>
      </c>
      <c r="B18" s="2">
        <v>2019236015</v>
      </c>
      <c r="C18" s="2">
        <v>18</v>
      </c>
      <c r="D18" s="3">
        <f t="shared" si="0"/>
        <v>9</v>
      </c>
      <c r="E18" s="2">
        <v>18</v>
      </c>
      <c r="F18" s="2">
        <v>38</v>
      </c>
      <c r="G18" s="3">
        <f t="shared" si="1"/>
        <v>65</v>
      </c>
      <c r="H18">
        <f>LOOKUP(G18,{0,40,45,50,55,60,65,70,75,80,100},{0,2,2.25,2.5,2.75,3,3.25,3.5,3.75,4,"Invalid Entry"})</f>
        <v>3.25</v>
      </c>
      <c r="I18" s="6" t="str">
        <f t="shared" si="2"/>
        <v>A-</v>
      </c>
      <c r="K18" s="8">
        <v>2019236015</v>
      </c>
      <c r="L18" s="8">
        <v>15</v>
      </c>
      <c r="M18" s="8">
        <f t="shared" si="3"/>
        <v>7.5</v>
      </c>
      <c r="N18" s="8">
        <v>16</v>
      </c>
      <c r="O18" s="8">
        <v>55</v>
      </c>
      <c r="P18" s="8">
        <f t="shared" si="4"/>
        <v>79</v>
      </c>
      <c r="Q18" s="14">
        <f>LOOKUP(P18,{0,40,45,50,55,60,65,70,75,80,100},{0,2,2.25,2.5,2.75,3,3.25,3.5,3.75,4,"Invalid Entry"})</f>
        <v>3.75</v>
      </c>
      <c r="R18" s="8" t="str">
        <f t="shared" si="5"/>
        <v>A</v>
      </c>
      <c r="T18" s="10">
        <v>2019236015</v>
      </c>
      <c r="U18" s="10">
        <v>15</v>
      </c>
      <c r="V18" s="14">
        <f t="shared" si="6"/>
        <v>7.5</v>
      </c>
      <c r="W18" s="10">
        <v>16</v>
      </c>
      <c r="X18" s="10">
        <v>55</v>
      </c>
      <c r="Y18" s="12">
        <f t="shared" si="7"/>
        <v>79</v>
      </c>
      <c r="Z18" s="12">
        <f>LOOKUP(Y18,{0,40,45,50,55,60,65,70,75,80,100},{0,2,2.25,2.5,2.75,3,3.25,3.5,3.75,4,"Envalid Entry"})</f>
        <v>3.75</v>
      </c>
      <c r="AA18" s="12" t="str">
        <f t="shared" si="8"/>
        <v>A</v>
      </c>
    </row>
    <row r="19" spans="1:27" x14ac:dyDescent="0.25">
      <c r="A19" s="2">
        <v>19</v>
      </c>
      <c r="B19" s="2">
        <v>2019236016</v>
      </c>
      <c r="C19" s="2">
        <v>20</v>
      </c>
      <c r="D19" s="3">
        <f t="shared" si="0"/>
        <v>10</v>
      </c>
      <c r="E19" s="2">
        <v>14</v>
      </c>
      <c r="F19" s="2">
        <v>60</v>
      </c>
      <c r="G19" s="3">
        <f t="shared" si="1"/>
        <v>84</v>
      </c>
      <c r="H19">
        <f>LOOKUP(G19,{0,40,45,50,55,60,65,70,75,80,100},{0,2,2.25,2.5,2.75,3,3.25,3.5,3.75,4,"Invalid Entry"})</f>
        <v>4</v>
      </c>
      <c r="I19" s="6" t="str">
        <f t="shared" si="2"/>
        <v>A+</v>
      </c>
      <c r="J19">
        <v>9</v>
      </c>
      <c r="K19" s="8">
        <v>2019236016</v>
      </c>
      <c r="L19" s="8">
        <v>20</v>
      </c>
      <c r="M19" s="8">
        <f t="shared" si="3"/>
        <v>10</v>
      </c>
      <c r="N19" s="8">
        <v>20</v>
      </c>
      <c r="O19" s="8">
        <v>65</v>
      </c>
      <c r="P19" s="8">
        <f t="shared" si="4"/>
        <v>95</v>
      </c>
      <c r="Q19" s="14">
        <f>LOOKUP(P19,{0,40,45,50,55,60,65,70,75,80,100},{0,2,2.25,2.5,2.75,3,3.25,3.5,3.75,4,"Invalid Entry"})</f>
        <v>4</v>
      </c>
      <c r="R19" s="8" t="str">
        <f t="shared" si="5"/>
        <v>A+</v>
      </c>
      <c r="T19" s="10">
        <v>2019236016</v>
      </c>
      <c r="U19" s="10">
        <v>20</v>
      </c>
      <c r="V19" s="14">
        <f t="shared" si="6"/>
        <v>10</v>
      </c>
      <c r="W19" s="10">
        <v>20</v>
      </c>
      <c r="X19" s="10">
        <v>65</v>
      </c>
      <c r="Y19" s="12">
        <f t="shared" si="7"/>
        <v>95</v>
      </c>
      <c r="Z19" s="12">
        <f>LOOKUP(Y19,{0,40,45,50,55,60,65,70,75,80,100},{0,2,2.25,2.5,2.75,3,3.25,3.5,3.75,4,"Envalid Entry"})</f>
        <v>4</v>
      </c>
      <c r="AA19" s="12" t="str">
        <f t="shared" si="8"/>
        <v>A</v>
      </c>
    </row>
    <row r="20" spans="1:27" x14ac:dyDescent="0.25">
      <c r="A20" s="2">
        <v>20</v>
      </c>
      <c r="B20" s="2">
        <v>2019236017</v>
      </c>
      <c r="C20" s="2">
        <v>18</v>
      </c>
      <c r="D20" s="3">
        <f t="shared" si="0"/>
        <v>9</v>
      </c>
      <c r="E20" s="2">
        <v>18</v>
      </c>
      <c r="F20" s="2">
        <v>55</v>
      </c>
      <c r="G20" s="3">
        <f t="shared" si="1"/>
        <v>82</v>
      </c>
      <c r="H20">
        <f>LOOKUP(G20,{0,40,45,50,55,60,65,70,75,80,100},{0,2,2.25,2.5,2.75,3,3.25,3.5,3.75,4,"Invalid Entry"})</f>
        <v>4</v>
      </c>
      <c r="I20" s="6" t="str">
        <f t="shared" si="2"/>
        <v>A+</v>
      </c>
      <c r="K20" s="8">
        <v>2019236017</v>
      </c>
      <c r="L20" s="8">
        <v>15</v>
      </c>
      <c r="M20" s="8">
        <f t="shared" si="3"/>
        <v>7.5</v>
      </c>
      <c r="N20" s="8">
        <v>18</v>
      </c>
      <c r="O20" s="8">
        <v>55</v>
      </c>
      <c r="P20" s="8">
        <f t="shared" si="4"/>
        <v>81</v>
      </c>
      <c r="Q20" s="14">
        <f>LOOKUP(P20,{0,40,45,50,55,60,65,70,75,80,100},{0,2,2.25,2.5,2.75,3,3.25,3.5,3.75,4,"Invalid Entry"})</f>
        <v>4</v>
      </c>
      <c r="R20" s="8" t="str">
        <f t="shared" si="5"/>
        <v>A+</v>
      </c>
      <c r="T20" s="10">
        <v>2019236017</v>
      </c>
      <c r="U20" s="10">
        <v>15</v>
      </c>
      <c r="V20" s="14">
        <f t="shared" si="6"/>
        <v>7.5</v>
      </c>
      <c r="W20" s="10">
        <v>18</v>
      </c>
      <c r="X20" s="10">
        <v>55</v>
      </c>
      <c r="Y20" s="12">
        <f t="shared" si="7"/>
        <v>81</v>
      </c>
      <c r="Z20" s="12">
        <f>LOOKUP(Y20,{0,40,45,50,55,60,65,70,75,80,100},{0,2,2.25,2.5,2.75,3,3.25,3.5,3.75,4,"Envalid Entry"})</f>
        <v>4</v>
      </c>
      <c r="AA20" s="12" t="str">
        <f t="shared" si="8"/>
        <v>A</v>
      </c>
    </row>
    <row r="21" spans="1:27" x14ac:dyDescent="0.25">
      <c r="A21" s="2">
        <v>21</v>
      </c>
      <c r="B21" s="2">
        <v>2019236018</v>
      </c>
      <c r="C21" s="2">
        <v>16</v>
      </c>
      <c r="D21" s="3">
        <f t="shared" si="0"/>
        <v>8</v>
      </c>
      <c r="E21" s="2">
        <v>15</v>
      </c>
      <c r="F21" s="2">
        <v>55</v>
      </c>
      <c r="G21" s="3">
        <f t="shared" si="1"/>
        <v>78</v>
      </c>
      <c r="H21">
        <f>LOOKUP(G21,{0,40,45,50,55,60,65,70,75,80,100},{0,2,2.25,2.5,2.75,3,3.25,3.5,3.75,4,"Invalid Entry"})</f>
        <v>3.75</v>
      </c>
      <c r="I21" s="6" t="str">
        <f t="shared" si="2"/>
        <v>A</v>
      </c>
      <c r="K21" s="8">
        <v>2019236018</v>
      </c>
      <c r="L21" s="8">
        <v>17</v>
      </c>
      <c r="M21" s="8">
        <f t="shared" si="3"/>
        <v>8.5</v>
      </c>
      <c r="N21" s="8">
        <v>16</v>
      </c>
      <c r="O21" s="8">
        <v>60</v>
      </c>
      <c r="P21" s="8">
        <f t="shared" si="4"/>
        <v>85</v>
      </c>
      <c r="Q21" s="14">
        <f>LOOKUP(P21,{0,40,45,50,55,60,65,70,75,80,100},{0,2,2.25,2.5,2.75,3,3.25,3.5,3.75,4,"Invalid Entry"})</f>
        <v>4</v>
      </c>
      <c r="R21" s="8" t="str">
        <f t="shared" si="5"/>
        <v>A+</v>
      </c>
      <c r="T21" s="10">
        <v>2019236018</v>
      </c>
      <c r="U21" s="10">
        <v>17</v>
      </c>
      <c r="V21" s="14">
        <f t="shared" si="6"/>
        <v>8.5</v>
      </c>
      <c r="W21" s="10">
        <v>16</v>
      </c>
      <c r="X21" s="10">
        <v>60</v>
      </c>
      <c r="Y21" s="12">
        <f t="shared" si="7"/>
        <v>85</v>
      </c>
      <c r="Z21" s="12">
        <f>LOOKUP(Y21,{0,40,45,50,55,60,65,70,75,80,100},{0,2,2.25,2.5,2.75,3,3.25,3.5,3.75,4,"Envalid Entry"})</f>
        <v>4</v>
      </c>
      <c r="AA21" s="12" t="str">
        <f t="shared" si="8"/>
        <v>A</v>
      </c>
    </row>
    <row r="22" spans="1:27" x14ac:dyDescent="0.25">
      <c r="A22" s="2">
        <v>22</v>
      </c>
      <c r="B22" s="2">
        <v>2019236019</v>
      </c>
      <c r="C22" s="2">
        <v>20</v>
      </c>
      <c r="D22" s="3">
        <f>C22/20*10</f>
        <v>10</v>
      </c>
      <c r="E22" s="2">
        <v>14</v>
      </c>
      <c r="F22" s="2">
        <v>30</v>
      </c>
      <c r="G22" s="3">
        <f t="shared" si="1"/>
        <v>54</v>
      </c>
      <c r="H22">
        <f>LOOKUP(G22,{0,40,45,50,55,60,65,70,75,80,100},{0,2,2.25,2.5,2.75,3,3.25,3.5,3.75,4,"Invalid Entry"})</f>
        <v>2.5</v>
      </c>
      <c r="I22" s="6" t="str">
        <f t="shared" si="2"/>
        <v>B</v>
      </c>
      <c r="K22" s="8">
        <v>2019236019</v>
      </c>
      <c r="L22" s="8">
        <v>17</v>
      </c>
      <c r="M22" s="8">
        <f t="shared" si="3"/>
        <v>8.5</v>
      </c>
      <c r="N22" s="8">
        <v>18</v>
      </c>
      <c r="O22" s="8">
        <v>50</v>
      </c>
      <c r="P22" s="8">
        <f t="shared" si="4"/>
        <v>77</v>
      </c>
      <c r="Q22" s="14">
        <f>LOOKUP(P22,{0,40,45,50,55,60,65,70,75,80,100},{0,2,2.25,2.5,2.75,3,3.25,3.5,3.75,4,"Invalid Entry"})</f>
        <v>3.75</v>
      </c>
      <c r="R22" s="8" t="str">
        <f t="shared" si="5"/>
        <v>A</v>
      </c>
      <c r="T22" s="10">
        <v>2019236019</v>
      </c>
      <c r="U22" s="10">
        <v>17</v>
      </c>
      <c r="V22" s="14">
        <f t="shared" si="6"/>
        <v>8.5</v>
      </c>
      <c r="W22" s="10">
        <v>18</v>
      </c>
      <c r="X22" s="10">
        <v>50</v>
      </c>
      <c r="Y22" s="12">
        <f t="shared" si="7"/>
        <v>77</v>
      </c>
      <c r="Z22" s="12">
        <f>LOOKUP(Y22,{0,40,45,50,55,60,65,70,75,80,100},{0,2,2.25,2.5,2.75,3,3.25,3.5,3.75,4,"Envalid Entry"})</f>
        <v>3.75</v>
      </c>
      <c r="AA22" s="12" t="str">
        <f t="shared" si="8"/>
        <v>A</v>
      </c>
    </row>
    <row r="23" spans="1:27" x14ac:dyDescent="0.25">
      <c r="A23" s="2">
        <v>23</v>
      </c>
      <c r="B23" s="2">
        <v>2019236020</v>
      </c>
      <c r="C23" s="2">
        <v>18</v>
      </c>
      <c r="D23" s="3">
        <f>C23/20*10</f>
        <v>9</v>
      </c>
      <c r="E23" s="2">
        <v>11</v>
      </c>
      <c r="F23" s="2">
        <v>35</v>
      </c>
      <c r="G23" s="3">
        <f t="shared" si="1"/>
        <v>55</v>
      </c>
      <c r="H23">
        <f>LOOKUP(G23,{0,40,45,50,55,60,65,70,75,80,100},{0,2,2.25,2.5,2.75,3,3.25,3.5,3.75,4,"Invalid Entry"})</f>
        <v>2.75</v>
      </c>
      <c r="I23" s="6" t="str">
        <f t="shared" si="2"/>
        <v>B</v>
      </c>
      <c r="K23" s="8">
        <v>2019236020</v>
      </c>
      <c r="L23" s="8">
        <v>18</v>
      </c>
      <c r="M23" s="8">
        <f t="shared" si="3"/>
        <v>9</v>
      </c>
      <c r="N23" s="8">
        <v>20</v>
      </c>
      <c r="O23" s="8">
        <v>55</v>
      </c>
      <c r="P23" s="8">
        <f t="shared" si="4"/>
        <v>84</v>
      </c>
      <c r="Q23" s="14">
        <f>LOOKUP(P23,{0,40,45,50,55,60,65,70,75,80,100},{0,2,2.25,2.5,2.75,3,3.25,3.5,3.75,4,"Invalid Entry"})</f>
        <v>4</v>
      </c>
      <c r="R23" s="8" t="str">
        <f t="shared" si="5"/>
        <v>A+</v>
      </c>
      <c r="T23" s="10">
        <v>2019236020</v>
      </c>
      <c r="U23" s="10">
        <v>18</v>
      </c>
      <c r="V23" s="14">
        <f t="shared" si="6"/>
        <v>9</v>
      </c>
      <c r="W23" s="10">
        <v>20</v>
      </c>
      <c r="X23" s="10">
        <v>55</v>
      </c>
      <c r="Y23" s="12">
        <f t="shared" si="7"/>
        <v>84</v>
      </c>
      <c r="Z23" s="12">
        <f>LOOKUP(Y23,{0,40,45,50,55,60,65,70,75,80,100},{0,2,2.25,2.5,2.75,3,3.25,3.5,3.75,4,"Envalid Entry"})</f>
        <v>4</v>
      </c>
      <c r="AA23" s="12" t="str">
        <f t="shared" si="8"/>
        <v>A</v>
      </c>
    </row>
    <row r="24" spans="1:27" x14ac:dyDescent="0.25">
      <c r="A24" s="2"/>
      <c r="B24" s="2"/>
      <c r="C24" s="2"/>
      <c r="D24" s="2"/>
      <c r="E24" s="2"/>
      <c r="F24" s="2"/>
      <c r="G24" s="2"/>
      <c r="N24" s="8"/>
      <c r="Q24" s="14"/>
    </row>
    <row r="25" spans="1:27" x14ac:dyDescent="0.25">
      <c r="N25" s="8"/>
      <c r="Q25" s="14"/>
    </row>
    <row r="26" spans="1:27" x14ac:dyDescent="0.25">
      <c r="Q26" s="14"/>
    </row>
  </sheetData>
  <mergeCells count="3">
    <mergeCell ref="B1:I1"/>
    <mergeCell ref="M1:R1"/>
    <mergeCell ref="W1:AA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4"/>
  <sheetViews>
    <sheetView tabSelected="1" workbookViewId="0">
      <selection activeCell="G9" sqref="G9"/>
    </sheetView>
  </sheetViews>
  <sheetFormatPr defaultRowHeight="15" x14ac:dyDescent="0.25"/>
  <cols>
    <col min="1" max="1" width="19" customWidth="1"/>
    <col min="2" max="2" width="26.5703125" customWidth="1"/>
    <col min="3" max="3" width="10.42578125" customWidth="1"/>
  </cols>
  <sheetData>
    <row r="2" spans="1:13" x14ac:dyDescent="0.25">
      <c r="A2" s="15" t="s">
        <v>19</v>
      </c>
      <c r="B2" s="15" t="s">
        <v>18</v>
      </c>
      <c r="C2" s="17" t="s">
        <v>40</v>
      </c>
      <c r="D2" s="17"/>
      <c r="E2" s="17" t="s">
        <v>43</v>
      </c>
      <c r="F2" s="17"/>
      <c r="G2" s="17" t="s">
        <v>41</v>
      </c>
      <c r="H2" s="17"/>
      <c r="I2" s="17" t="s">
        <v>42</v>
      </c>
      <c r="J2" s="17"/>
      <c r="L2" t="s">
        <v>5</v>
      </c>
      <c r="M2" t="s">
        <v>10</v>
      </c>
    </row>
    <row r="3" spans="1:13" x14ac:dyDescent="0.25">
      <c r="A3" t="s">
        <v>1</v>
      </c>
      <c r="B3" t="s">
        <v>17</v>
      </c>
      <c r="C3" s="17">
        <v>3</v>
      </c>
      <c r="D3" s="17"/>
      <c r="E3" s="17">
        <v>4</v>
      </c>
      <c r="F3" s="17"/>
    </row>
    <row r="4" spans="1:13" x14ac:dyDescent="0.25">
      <c r="A4" s="14">
        <v>2019236001</v>
      </c>
      <c r="B4" s="15" t="s">
        <v>20</v>
      </c>
      <c r="C4" s="15">
        <v>2.75</v>
      </c>
      <c r="D4" s="15" t="s">
        <v>44</v>
      </c>
      <c r="E4" s="15">
        <v>2.5</v>
      </c>
      <c r="F4" s="15" t="s">
        <v>48</v>
      </c>
    </row>
    <row r="5" spans="1:13" x14ac:dyDescent="0.25">
      <c r="A5" s="14">
        <v>2019236002</v>
      </c>
      <c r="B5" s="15" t="s">
        <v>21</v>
      </c>
      <c r="C5" s="15">
        <v>4</v>
      </c>
      <c r="D5" s="15" t="s">
        <v>45</v>
      </c>
      <c r="E5" s="15">
        <v>3.5</v>
      </c>
      <c r="F5" s="15" t="s">
        <v>51</v>
      </c>
      <c r="K5">
        <v>12</v>
      </c>
    </row>
    <row r="6" spans="1:13" x14ac:dyDescent="0.25">
      <c r="A6" s="14">
        <v>2019236003</v>
      </c>
      <c r="B6" s="15" t="s">
        <v>22</v>
      </c>
      <c r="C6" s="15">
        <v>0</v>
      </c>
      <c r="D6" s="15" t="s">
        <v>46</v>
      </c>
      <c r="E6" s="15">
        <v>0</v>
      </c>
      <c r="F6" s="15" t="s">
        <v>46</v>
      </c>
      <c r="K6">
        <v>12</v>
      </c>
    </row>
    <row r="7" spans="1:13" x14ac:dyDescent="0.25">
      <c r="A7" s="14">
        <v>2019236004</v>
      </c>
      <c r="B7" s="15" t="s">
        <v>23</v>
      </c>
      <c r="C7" s="15">
        <v>0</v>
      </c>
      <c r="D7" s="15" t="s">
        <v>46</v>
      </c>
      <c r="E7" s="15">
        <v>0</v>
      </c>
      <c r="F7" s="15" t="s">
        <v>46</v>
      </c>
      <c r="K7">
        <v>12</v>
      </c>
    </row>
    <row r="8" spans="1:13" x14ac:dyDescent="0.25">
      <c r="A8" s="14">
        <v>2019236005</v>
      </c>
      <c r="B8" s="15" t="s">
        <v>24</v>
      </c>
      <c r="C8" s="15">
        <v>3.25</v>
      </c>
      <c r="D8" s="15" t="s">
        <v>47</v>
      </c>
      <c r="E8" s="15">
        <v>2</v>
      </c>
      <c r="F8" s="15" t="s">
        <v>50</v>
      </c>
      <c r="K8">
        <v>12</v>
      </c>
    </row>
    <row r="9" spans="1:13" x14ac:dyDescent="0.25">
      <c r="A9" s="14">
        <v>2019236006</v>
      </c>
      <c r="B9" s="15" t="s">
        <v>25</v>
      </c>
      <c r="C9" s="15">
        <v>2.5</v>
      </c>
      <c r="D9" s="15" t="s">
        <v>48</v>
      </c>
      <c r="E9" s="15">
        <v>2.5</v>
      </c>
      <c r="F9" s="15" t="s">
        <v>48</v>
      </c>
      <c r="K9">
        <v>12</v>
      </c>
    </row>
    <row r="10" spans="1:13" x14ac:dyDescent="0.25">
      <c r="A10" s="14">
        <v>2019236007</v>
      </c>
      <c r="B10" s="15" t="s">
        <v>26</v>
      </c>
      <c r="C10" s="15">
        <v>3.75</v>
      </c>
      <c r="D10" s="15" t="s">
        <v>49</v>
      </c>
      <c r="E10" s="15">
        <v>3.75</v>
      </c>
      <c r="F10" s="15" t="s">
        <v>51</v>
      </c>
      <c r="K10">
        <v>12</v>
      </c>
    </row>
    <row r="11" spans="1:13" x14ac:dyDescent="0.25">
      <c r="A11" s="14">
        <v>2019236008</v>
      </c>
      <c r="B11" s="15" t="s">
        <v>27</v>
      </c>
      <c r="C11" s="15">
        <v>3.75</v>
      </c>
      <c r="D11" s="15" t="s">
        <v>49</v>
      </c>
      <c r="E11" s="15">
        <v>4</v>
      </c>
      <c r="F11" s="15" t="s">
        <v>45</v>
      </c>
      <c r="K11">
        <v>12</v>
      </c>
    </row>
    <row r="12" spans="1:13" x14ac:dyDescent="0.25">
      <c r="A12" s="14">
        <v>2019236009</v>
      </c>
      <c r="B12" s="15" t="s">
        <v>28</v>
      </c>
      <c r="C12" s="15">
        <v>4</v>
      </c>
      <c r="D12" s="15" t="s">
        <v>45</v>
      </c>
      <c r="E12" s="15">
        <v>4</v>
      </c>
      <c r="F12" s="15" t="s">
        <v>45</v>
      </c>
      <c r="K12">
        <v>12</v>
      </c>
    </row>
    <row r="13" spans="1:13" x14ac:dyDescent="0.25">
      <c r="A13" s="14">
        <v>2019236010</v>
      </c>
      <c r="B13" s="15" t="s">
        <v>29</v>
      </c>
      <c r="C13" s="15">
        <v>0</v>
      </c>
      <c r="D13" s="15" t="s">
        <v>46</v>
      </c>
      <c r="E13" s="15">
        <v>0</v>
      </c>
      <c r="F13" s="15" t="s">
        <v>46</v>
      </c>
      <c r="K13">
        <v>12</v>
      </c>
    </row>
    <row r="14" spans="1:13" x14ac:dyDescent="0.25">
      <c r="A14" s="14">
        <v>2019236011</v>
      </c>
      <c r="B14" s="15" t="s">
        <v>30</v>
      </c>
      <c r="C14" s="15">
        <v>2.75</v>
      </c>
      <c r="D14" s="15" t="s">
        <v>44</v>
      </c>
      <c r="E14" s="15">
        <v>0</v>
      </c>
      <c r="F14" s="15" t="s">
        <v>46</v>
      </c>
      <c r="K14">
        <v>12</v>
      </c>
    </row>
    <row r="15" spans="1:13" x14ac:dyDescent="0.25">
      <c r="A15" s="14">
        <v>2019236012</v>
      </c>
      <c r="B15" s="15" t="s">
        <v>31</v>
      </c>
      <c r="C15" s="15">
        <v>3.25</v>
      </c>
      <c r="D15" s="15" t="s">
        <v>47</v>
      </c>
      <c r="E15" s="15">
        <v>2.25</v>
      </c>
      <c r="F15" s="15" t="s">
        <v>52</v>
      </c>
      <c r="K15">
        <v>12</v>
      </c>
    </row>
    <row r="16" spans="1:13" x14ac:dyDescent="0.25">
      <c r="A16" s="14">
        <v>2019236013</v>
      </c>
      <c r="B16" s="15" t="s">
        <v>32</v>
      </c>
      <c r="C16" s="15">
        <v>0</v>
      </c>
      <c r="D16" s="15" t="s">
        <v>46</v>
      </c>
      <c r="E16" s="15">
        <v>0</v>
      </c>
      <c r="F16" s="15" t="s">
        <v>46</v>
      </c>
      <c r="K16">
        <v>12</v>
      </c>
    </row>
    <row r="17" spans="1:11" x14ac:dyDescent="0.25">
      <c r="A17" s="14">
        <v>2019236014</v>
      </c>
      <c r="B17" s="15" t="s">
        <v>33</v>
      </c>
      <c r="C17" s="15">
        <v>3.75</v>
      </c>
      <c r="D17" s="15" t="s">
        <v>49</v>
      </c>
      <c r="E17" s="15">
        <v>3.25</v>
      </c>
      <c r="F17" s="15" t="s">
        <v>47</v>
      </c>
      <c r="K17">
        <v>12</v>
      </c>
    </row>
    <row r="18" spans="1:11" x14ac:dyDescent="0.25">
      <c r="A18" s="14">
        <v>2019236015</v>
      </c>
      <c r="B18" s="15" t="s">
        <v>34</v>
      </c>
      <c r="C18" s="15">
        <v>2</v>
      </c>
      <c r="D18" s="15" t="s">
        <v>50</v>
      </c>
      <c r="E18" s="15">
        <v>3.75</v>
      </c>
      <c r="F18" s="15" t="s">
        <v>49</v>
      </c>
      <c r="K18">
        <v>12</v>
      </c>
    </row>
    <row r="19" spans="1:11" x14ac:dyDescent="0.25">
      <c r="A19" s="14">
        <v>2019236016</v>
      </c>
      <c r="B19" s="15" t="s">
        <v>35</v>
      </c>
      <c r="C19" s="15">
        <v>4</v>
      </c>
      <c r="D19" s="15" t="s">
        <v>45</v>
      </c>
      <c r="E19" s="15">
        <v>4</v>
      </c>
      <c r="F19" s="15" t="s">
        <v>45</v>
      </c>
      <c r="K19">
        <v>12</v>
      </c>
    </row>
    <row r="20" spans="1:11" x14ac:dyDescent="0.25">
      <c r="A20" s="14">
        <v>2019236017</v>
      </c>
      <c r="B20" s="15" t="s">
        <v>36</v>
      </c>
      <c r="C20" s="15">
        <v>4</v>
      </c>
      <c r="D20" s="15" t="s">
        <v>45</v>
      </c>
      <c r="E20" s="15"/>
      <c r="F20" s="15"/>
      <c r="K20">
        <v>12</v>
      </c>
    </row>
    <row r="21" spans="1:11" x14ac:dyDescent="0.25">
      <c r="A21" s="14">
        <v>2019236018</v>
      </c>
      <c r="B21" s="15" t="s">
        <v>37</v>
      </c>
      <c r="C21" s="15">
        <v>4</v>
      </c>
      <c r="D21" s="15" t="s">
        <v>45</v>
      </c>
      <c r="E21" s="15"/>
      <c r="F21" s="15"/>
      <c r="K21">
        <v>12</v>
      </c>
    </row>
    <row r="22" spans="1:11" x14ac:dyDescent="0.25">
      <c r="A22" s="14">
        <v>2019236019</v>
      </c>
      <c r="B22" t="s">
        <v>38</v>
      </c>
      <c r="K22">
        <v>12</v>
      </c>
    </row>
    <row r="23" spans="1:11" x14ac:dyDescent="0.25">
      <c r="A23" s="14">
        <v>2019236020</v>
      </c>
      <c r="B23" t="s">
        <v>39</v>
      </c>
      <c r="K23">
        <v>12</v>
      </c>
    </row>
    <row r="24" spans="1:11" x14ac:dyDescent="0.25">
      <c r="K24">
        <v>12</v>
      </c>
    </row>
  </sheetData>
  <mergeCells count="6">
    <mergeCell ref="C2:D2"/>
    <mergeCell ref="C3:D3"/>
    <mergeCell ref="E2:F2"/>
    <mergeCell ref="G2:H2"/>
    <mergeCell ref="I2:J2"/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2024-12-07T07:56:41Z</dcterms:modified>
</cp:coreProperties>
</file>