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608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linafricke/Documents/Promotion/Summer School Padova/quarto_summerschool/data/"/>
    </mc:Choice>
  </mc:AlternateContent>
  <xr:revisionPtr revIDLastSave="0" documentId="13_ncr:1_{52FCC575-5066-5B44-91CB-127F6B46541F}" xr6:coauthVersionLast="47" xr6:coauthVersionMax="47" xr10:uidLastSave="{00000000-0000-0000-0000-000000000000}"/>
  <bookViews>
    <workbookView xWindow="0" yWindow="860" windowWidth="29400" windowHeight="19120" xr2:uid="{8F33862A-58BF-B848-B983-2881A67C4019}"/>
  </bookViews>
  <sheets>
    <sheet name="Sociodemographic data" sheetId="4" r:id="rId1"/>
    <sheet name="other factors" sheetId="6" r:id="rId2"/>
    <sheet name="VAS data" sheetId="5" r:id="rId3"/>
    <sheet name="Übersicht" sheetId="1" r:id="rId4"/>
    <sheet name="SM-min" sheetId="2" r:id="rId5"/>
    <sheet name="BSNAS" sheetId="3" r:id="rId6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Y41" i="4" l="1"/>
  <c r="Y40" i="4"/>
  <c r="Y39" i="4"/>
  <c r="Y38" i="4"/>
  <c r="Y37" i="4"/>
  <c r="Y36" i="4"/>
  <c r="Y35" i="4"/>
  <c r="Y34" i="4"/>
  <c r="Y33" i="4"/>
  <c r="Y32" i="4"/>
  <c r="Y31" i="4"/>
  <c r="Y30" i="4"/>
  <c r="Y29" i="4"/>
  <c r="Y28" i="4"/>
  <c r="Y27" i="4"/>
  <c r="Y26" i="4"/>
  <c r="Y25" i="4"/>
  <c r="Y24" i="4"/>
  <c r="Y23" i="4"/>
  <c r="Y22" i="4"/>
  <c r="Y21" i="4"/>
  <c r="Y20" i="4"/>
  <c r="Y19" i="4"/>
  <c r="Y18" i="4"/>
  <c r="Y17" i="4"/>
  <c r="Y16" i="4"/>
  <c r="Y15" i="4"/>
  <c r="Y14" i="4"/>
  <c r="Y13" i="4"/>
  <c r="Y12" i="4"/>
  <c r="Y11" i="4"/>
  <c r="Y10" i="4"/>
  <c r="Y9" i="4"/>
  <c r="Y8" i="4"/>
  <c r="Y7" i="4"/>
  <c r="Y6" i="4"/>
  <c r="Y5" i="4"/>
  <c r="Y4" i="4"/>
  <c r="Y3" i="4"/>
  <c r="Y2" i="4"/>
  <c r="N41" i="4" l="1"/>
  <c r="H41" i="4"/>
  <c r="N40" i="4"/>
  <c r="H40" i="4"/>
  <c r="N39" i="4"/>
  <c r="H39" i="4"/>
  <c r="N38" i="4"/>
  <c r="H38" i="4"/>
  <c r="N37" i="4"/>
  <c r="H37" i="4"/>
  <c r="N36" i="4"/>
  <c r="H36" i="4"/>
  <c r="N35" i="4"/>
  <c r="H35" i="4"/>
  <c r="N34" i="4"/>
  <c r="H34" i="4"/>
  <c r="H33" i="4"/>
  <c r="N32" i="4"/>
  <c r="H32" i="4"/>
  <c r="N31" i="4"/>
  <c r="H31" i="4"/>
  <c r="N30" i="4"/>
  <c r="H30" i="4"/>
  <c r="N29" i="4"/>
  <c r="H29" i="4"/>
  <c r="N28" i="4"/>
  <c r="H28" i="4"/>
  <c r="N27" i="4"/>
  <c r="H27" i="4"/>
  <c r="H26" i="4"/>
  <c r="N25" i="4"/>
  <c r="H25" i="4"/>
  <c r="N24" i="4"/>
  <c r="H24" i="4"/>
  <c r="N23" i="4"/>
  <c r="H23" i="4"/>
  <c r="N22" i="4"/>
  <c r="H22" i="4"/>
  <c r="N21" i="4"/>
  <c r="H21" i="4"/>
  <c r="N20" i="4"/>
  <c r="H20" i="4"/>
  <c r="N19" i="4"/>
  <c r="H19" i="4"/>
  <c r="N18" i="4"/>
  <c r="H18" i="4"/>
  <c r="N17" i="4"/>
  <c r="H17" i="4"/>
  <c r="N16" i="4"/>
  <c r="H16" i="4"/>
  <c r="N15" i="4"/>
  <c r="H15" i="4"/>
  <c r="N14" i="4"/>
  <c r="H14" i="4"/>
  <c r="N13" i="4"/>
  <c r="H13" i="4"/>
  <c r="N12" i="4"/>
  <c r="H12" i="4"/>
  <c r="H11" i="4"/>
  <c r="N10" i="4"/>
  <c r="H10" i="4"/>
  <c r="N9" i="4"/>
  <c r="H9" i="4"/>
  <c r="N8" i="4"/>
  <c r="H8" i="4"/>
  <c r="N7" i="4"/>
  <c r="H7" i="4"/>
  <c r="N6" i="4"/>
  <c r="H6" i="4"/>
  <c r="N5" i="4"/>
  <c r="H5" i="4"/>
  <c r="N4" i="4"/>
  <c r="H4" i="4"/>
  <c r="H3" i="4"/>
  <c r="N2" i="4"/>
  <c r="H2" i="4"/>
  <c r="BD18" i="2"/>
  <c r="BD15" i="2"/>
  <c r="BD14" i="2"/>
  <c r="BD13" i="2"/>
  <c r="BC9" i="2"/>
  <c r="BD9" i="2"/>
  <c r="BC8" i="2"/>
  <c r="BD8" i="2"/>
  <c r="BC7" i="2"/>
  <c r="BD7" i="2"/>
  <c r="BA9" i="1"/>
  <c r="BB9" i="1"/>
  <c r="BA8" i="1"/>
  <c r="BB8" i="1"/>
  <c r="BA7" i="1"/>
  <c r="BB7" i="1"/>
  <c r="G18" i="2"/>
  <c r="F18" i="2"/>
  <c r="C18" i="2"/>
  <c r="AM53" i="1"/>
  <c r="AJ53" i="1"/>
  <c r="AG53" i="1"/>
  <c r="AD53" i="1"/>
  <c r="AA53" i="1"/>
  <c r="X53" i="1"/>
  <c r="AS49" i="2"/>
  <c r="AS50" i="2"/>
  <c r="AS51" i="2"/>
  <c r="AS52" i="2"/>
  <c r="AS53" i="2"/>
  <c r="AJ15" i="1"/>
  <c r="AJ7" i="1"/>
  <c r="AU36" i="2"/>
  <c r="AU31" i="2"/>
  <c r="L18" i="2"/>
  <c r="AV8" i="2"/>
  <c r="AU45" i="2"/>
  <c r="AU46" i="2"/>
  <c r="AU47" i="2"/>
  <c r="AU48" i="2"/>
  <c r="AU49" i="2"/>
  <c r="AU50" i="2"/>
  <c r="AU51" i="2"/>
  <c r="AU52" i="2"/>
  <c r="AU53" i="2"/>
  <c r="AU54" i="2"/>
  <c r="AU55" i="2"/>
  <c r="AU56" i="2"/>
  <c r="AU57" i="2"/>
  <c r="AU58" i="2"/>
  <c r="AU59" i="2"/>
  <c r="AU60" i="2"/>
  <c r="AU61" i="2"/>
  <c r="AU62" i="2"/>
  <c r="AU63" i="2"/>
  <c r="AU64" i="2"/>
  <c r="AU25" i="2"/>
  <c r="AU26" i="2"/>
  <c r="AU27" i="2"/>
  <c r="AU28" i="2"/>
  <c r="AU29" i="2"/>
  <c r="AU30" i="2"/>
  <c r="AU32" i="2"/>
  <c r="AU33" i="2"/>
  <c r="AU34" i="2"/>
  <c r="AU35" i="2"/>
  <c r="AU37" i="2"/>
  <c r="AU38" i="2"/>
  <c r="AU39" i="2"/>
  <c r="AU40" i="2"/>
  <c r="AU41" i="2"/>
  <c r="AU42" i="2"/>
  <c r="AU43" i="2"/>
  <c r="AU24" i="2"/>
  <c r="AQ7" i="2"/>
  <c r="AS45" i="2"/>
  <c r="AS46" i="2"/>
  <c r="AS47" i="2"/>
  <c r="AS48" i="2"/>
  <c r="AS54" i="2"/>
  <c r="AS55" i="2"/>
  <c r="AS56" i="2"/>
  <c r="AS57" i="2"/>
  <c r="AS58" i="2"/>
  <c r="AS59" i="2"/>
  <c r="AS60" i="2"/>
  <c r="AS61" i="2"/>
  <c r="AS62" i="2"/>
  <c r="AS63" i="2"/>
  <c r="AS64" i="2"/>
  <c r="AS25" i="2"/>
  <c r="AS26" i="2"/>
  <c r="AS27" i="2"/>
  <c r="AS28" i="2"/>
  <c r="AS29" i="2"/>
  <c r="AS30" i="2"/>
  <c r="AS31" i="2"/>
  <c r="AS32" i="2"/>
  <c r="AS33" i="2"/>
  <c r="AS34" i="2"/>
  <c r="AS35" i="2"/>
  <c r="AS36" i="2"/>
  <c r="AS37" i="2"/>
  <c r="AS38" i="2"/>
  <c r="AS39" i="2"/>
  <c r="AS40" i="2"/>
  <c r="AS41" i="2"/>
  <c r="AS42" i="2"/>
  <c r="AS43" i="2"/>
  <c r="AS24" i="2"/>
  <c r="AU18" i="2" l="1"/>
  <c r="AU15" i="2"/>
  <c r="AU14" i="2"/>
  <c r="AU7" i="2"/>
  <c r="AU9" i="2"/>
  <c r="AS8" i="2"/>
  <c r="AS15" i="2"/>
  <c r="AS9" i="2"/>
  <c r="AU13" i="2"/>
  <c r="AU8" i="2"/>
  <c r="AS7" i="2"/>
  <c r="AS13" i="2"/>
  <c r="AS14" i="2"/>
  <c r="AS18" i="2"/>
  <c r="D7" i="2" l="1"/>
  <c r="D13" i="2"/>
  <c r="W18" i="2"/>
  <c r="Y18" i="2"/>
  <c r="Z18" i="2"/>
  <c r="AC18" i="2"/>
  <c r="AF18" i="2"/>
  <c r="AH18" i="2"/>
  <c r="AI18" i="2"/>
  <c r="AL18" i="2"/>
  <c r="AM25" i="2"/>
  <c r="AM26" i="2"/>
  <c r="AM27" i="2"/>
  <c r="AM28" i="2"/>
  <c r="AM29" i="2"/>
  <c r="AM30" i="2"/>
  <c r="AM31" i="2"/>
  <c r="AM32" i="2"/>
  <c r="AM33" i="2"/>
  <c r="AM34" i="2"/>
  <c r="AM35" i="2"/>
  <c r="AM36" i="2"/>
  <c r="AM37" i="2"/>
  <c r="AM38" i="2"/>
  <c r="AM39" i="2"/>
  <c r="AM40" i="2"/>
  <c r="AM41" i="2"/>
  <c r="AM42" i="2"/>
  <c r="AM43" i="2"/>
  <c r="AM45" i="2"/>
  <c r="AM46" i="2"/>
  <c r="AM47" i="2"/>
  <c r="AM48" i="2"/>
  <c r="AM49" i="2"/>
  <c r="AM50" i="2"/>
  <c r="AM51" i="2"/>
  <c r="AM52" i="2"/>
  <c r="AM53" i="2"/>
  <c r="AM54" i="2"/>
  <c r="AM55" i="2"/>
  <c r="AM56" i="2"/>
  <c r="AM57" i="2"/>
  <c r="AM58" i="2"/>
  <c r="AM59" i="2"/>
  <c r="AM60" i="2"/>
  <c r="AM61" i="2"/>
  <c r="AM62" i="2"/>
  <c r="AM63" i="2"/>
  <c r="AM64" i="2"/>
  <c r="AM24" i="2"/>
  <c r="AJ25" i="2"/>
  <c r="AJ26" i="2"/>
  <c r="AJ27" i="2"/>
  <c r="AJ28" i="2"/>
  <c r="AJ29" i="2"/>
  <c r="AJ30" i="2"/>
  <c r="AJ31" i="2"/>
  <c r="AJ32" i="2"/>
  <c r="AJ33" i="2"/>
  <c r="AJ34" i="2"/>
  <c r="AJ35" i="2"/>
  <c r="AJ36" i="2"/>
  <c r="AJ37" i="2"/>
  <c r="AJ38" i="2"/>
  <c r="AJ39" i="2"/>
  <c r="AJ40" i="2"/>
  <c r="AJ41" i="2"/>
  <c r="AJ42" i="2"/>
  <c r="AJ43" i="2"/>
  <c r="AJ45" i="2"/>
  <c r="AK18" i="2" s="1"/>
  <c r="AJ46" i="2"/>
  <c r="AJ47" i="2"/>
  <c r="AJ48" i="2"/>
  <c r="AJ49" i="2"/>
  <c r="AJ50" i="2"/>
  <c r="AJ51" i="2"/>
  <c r="AJ52" i="2"/>
  <c r="AJ53" i="2"/>
  <c r="AJ54" i="2"/>
  <c r="AJ55" i="2"/>
  <c r="AJ56" i="2"/>
  <c r="AJ57" i="2"/>
  <c r="AJ58" i="2"/>
  <c r="AJ59" i="2"/>
  <c r="AJ60" i="2"/>
  <c r="AJ61" i="2"/>
  <c r="AJ62" i="2"/>
  <c r="AJ63" i="2"/>
  <c r="AJ64" i="2"/>
  <c r="AJ24" i="2"/>
  <c r="AG25" i="2"/>
  <c r="AG26" i="2"/>
  <c r="AG27" i="2"/>
  <c r="AG28" i="2"/>
  <c r="AG29" i="2"/>
  <c r="AG30" i="2"/>
  <c r="AG31" i="2"/>
  <c r="AG32" i="2"/>
  <c r="AG33" i="2"/>
  <c r="AG34" i="2"/>
  <c r="AG35" i="2"/>
  <c r="AG36" i="2"/>
  <c r="AG37" i="2"/>
  <c r="AG38" i="2"/>
  <c r="AG39" i="2"/>
  <c r="AG40" i="2"/>
  <c r="AG41" i="2"/>
  <c r="AG42" i="2"/>
  <c r="AG43" i="2"/>
  <c r="AG45" i="2"/>
  <c r="AH13" i="2" s="1"/>
  <c r="AG46" i="2"/>
  <c r="AG47" i="2"/>
  <c r="AG48" i="2"/>
  <c r="AG49" i="2"/>
  <c r="AG50" i="2"/>
  <c r="AG51" i="2"/>
  <c r="AG52" i="2"/>
  <c r="AG53" i="2"/>
  <c r="AG54" i="2"/>
  <c r="AG55" i="2"/>
  <c r="AG56" i="2"/>
  <c r="AG57" i="2"/>
  <c r="AG58" i="2"/>
  <c r="AG59" i="2"/>
  <c r="AG60" i="2"/>
  <c r="AG61" i="2"/>
  <c r="AG62" i="2"/>
  <c r="AG63" i="2"/>
  <c r="AG64" i="2"/>
  <c r="AG24" i="2"/>
  <c r="AD25" i="2"/>
  <c r="AD26" i="2"/>
  <c r="AD27" i="2"/>
  <c r="AD28" i="2"/>
  <c r="AD29" i="2"/>
  <c r="AD30" i="2"/>
  <c r="AD31" i="2"/>
  <c r="AD32" i="2"/>
  <c r="AD33" i="2"/>
  <c r="AD34" i="2"/>
  <c r="AD35" i="2"/>
  <c r="AD36" i="2"/>
  <c r="AD37" i="2"/>
  <c r="AD38" i="2"/>
  <c r="AD39" i="2"/>
  <c r="AD40" i="2"/>
  <c r="AD41" i="2"/>
  <c r="AD42" i="2"/>
  <c r="AD43" i="2"/>
  <c r="AD45" i="2"/>
  <c r="AE15" i="2" s="1"/>
  <c r="AD46" i="2"/>
  <c r="AD47" i="2"/>
  <c r="AD48" i="2"/>
  <c r="AD49" i="2"/>
  <c r="AD50" i="2"/>
  <c r="AD51" i="2"/>
  <c r="AD52" i="2"/>
  <c r="AD53" i="2"/>
  <c r="AD54" i="2"/>
  <c r="AD55" i="2"/>
  <c r="AD56" i="2"/>
  <c r="AD57" i="2"/>
  <c r="AD58" i="2"/>
  <c r="AD59" i="2"/>
  <c r="AD60" i="2"/>
  <c r="AD61" i="2"/>
  <c r="AD62" i="2"/>
  <c r="AD63" i="2"/>
  <c r="AD64" i="2"/>
  <c r="AD24" i="2"/>
  <c r="AA25" i="2"/>
  <c r="AA26" i="2"/>
  <c r="AA27" i="2"/>
  <c r="AA28" i="2"/>
  <c r="AA29" i="2"/>
  <c r="AA30" i="2"/>
  <c r="AA31" i="2"/>
  <c r="AA32" i="2"/>
  <c r="AA33" i="2"/>
  <c r="AA34" i="2"/>
  <c r="AA35" i="2"/>
  <c r="AA36" i="2"/>
  <c r="AA37" i="2"/>
  <c r="AA38" i="2"/>
  <c r="AA39" i="2"/>
  <c r="AA40" i="2"/>
  <c r="AA41" i="2"/>
  <c r="AA42" i="2"/>
  <c r="AA43" i="2"/>
  <c r="AA45" i="2"/>
  <c r="AB14" i="2" s="1"/>
  <c r="AA46" i="2"/>
  <c r="AA47" i="2"/>
  <c r="AA48" i="2"/>
  <c r="AA49" i="2"/>
  <c r="AA50" i="2"/>
  <c r="AA51" i="2"/>
  <c r="AA52" i="2"/>
  <c r="AA53" i="2"/>
  <c r="AA54" i="2"/>
  <c r="AA55" i="2"/>
  <c r="AA56" i="2"/>
  <c r="AA57" i="2"/>
  <c r="AA58" i="2"/>
  <c r="AA59" i="2"/>
  <c r="AA60" i="2"/>
  <c r="AA61" i="2"/>
  <c r="AA62" i="2"/>
  <c r="AA63" i="2"/>
  <c r="AA64" i="2"/>
  <c r="AA24" i="2"/>
  <c r="W15" i="2"/>
  <c r="Z15" i="2"/>
  <c r="AB15" i="2"/>
  <c r="AC15" i="2"/>
  <c r="AF15" i="2"/>
  <c r="AH15" i="2"/>
  <c r="AI15" i="2"/>
  <c r="AL15" i="2"/>
  <c r="W14" i="2"/>
  <c r="Y14" i="2"/>
  <c r="Z14" i="2"/>
  <c r="AC14" i="2"/>
  <c r="AF14" i="2"/>
  <c r="AI14" i="2"/>
  <c r="AK14" i="2"/>
  <c r="AL14" i="2"/>
  <c r="W13" i="2"/>
  <c r="Y13" i="2"/>
  <c r="Z13" i="2"/>
  <c r="AC13" i="2"/>
  <c r="AE13" i="2"/>
  <c r="AF13" i="2"/>
  <c r="AI13" i="2"/>
  <c r="AK13" i="2"/>
  <c r="AL13" i="2"/>
  <c r="W7" i="2"/>
  <c r="Y7" i="2"/>
  <c r="Z7" i="2"/>
  <c r="AB7" i="2"/>
  <c r="AC7" i="2"/>
  <c r="AE7" i="2"/>
  <c r="AF7" i="2"/>
  <c r="AH7" i="2"/>
  <c r="AI7" i="2"/>
  <c r="AK7" i="2"/>
  <c r="AL7" i="2"/>
  <c r="W9" i="2"/>
  <c r="Y9" i="2"/>
  <c r="Z9" i="2"/>
  <c r="AB9" i="2"/>
  <c r="AC9" i="2"/>
  <c r="AE9" i="2"/>
  <c r="AF9" i="2"/>
  <c r="AH9" i="2"/>
  <c r="AI9" i="2"/>
  <c r="AK9" i="2"/>
  <c r="AL9" i="2"/>
  <c r="W8" i="2"/>
  <c r="Y8" i="2"/>
  <c r="Z8" i="2"/>
  <c r="AB8" i="2"/>
  <c r="AC8" i="2"/>
  <c r="AE8" i="2"/>
  <c r="AF8" i="2"/>
  <c r="AH8" i="2"/>
  <c r="AI8" i="2"/>
  <c r="AK8" i="2"/>
  <c r="AL8" i="2"/>
  <c r="I7" i="2"/>
  <c r="C13" i="2"/>
  <c r="C7" i="2"/>
  <c r="X25" i="2"/>
  <c r="X26" i="2"/>
  <c r="X27" i="2"/>
  <c r="X28" i="2"/>
  <c r="X29" i="2"/>
  <c r="X30" i="2"/>
  <c r="X31" i="2"/>
  <c r="X32" i="2"/>
  <c r="X33" i="2"/>
  <c r="X34" i="2"/>
  <c r="X35" i="2"/>
  <c r="X36" i="2"/>
  <c r="X37" i="2"/>
  <c r="X38" i="2"/>
  <c r="X39" i="2"/>
  <c r="X40" i="2"/>
  <c r="X41" i="2"/>
  <c r="X42" i="2"/>
  <c r="X43" i="2"/>
  <c r="X45" i="2"/>
  <c r="Y15" i="2" s="1"/>
  <c r="X46" i="2"/>
  <c r="X47" i="2"/>
  <c r="X48" i="2"/>
  <c r="X49" i="2"/>
  <c r="X51" i="2"/>
  <c r="X52" i="2"/>
  <c r="X53" i="2"/>
  <c r="X54" i="2"/>
  <c r="X55" i="2"/>
  <c r="X56" i="2"/>
  <c r="X57" i="2"/>
  <c r="X58" i="2"/>
  <c r="X59" i="2"/>
  <c r="X60" i="2"/>
  <c r="X61" i="2"/>
  <c r="X62" i="2"/>
  <c r="X63" i="2"/>
  <c r="X64" i="2"/>
  <c r="X50" i="2"/>
  <c r="X24" i="2"/>
  <c r="AM7" i="1"/>
  <c r="AM16" i="1"/>
  <c r="AM17" i="1"/>
  <c r="AM18" i="1"/>
  <c r="AM19" i="1"/>
  <c r="AM20" i="1"/>
  <c r="AM21" i="1"/>
  <c r="AM22" i="1"/>
  <c r="AM23" i="1"/>
  <c r="AM24" i="1"/>
  <c r="AM25" i="1"/>
  <c r="AM26" i="1"/>
  <c r="AM27" i="1"/>
  <c r="AM28" i="1"/>
  <c r="AM29" i="1"/>
  <c r="AM30" i="1"/>
  <c r="AM31" i="1"/>
  <c r="AM32" i="1"/>
  <c r="AM33" i="1"/>
  <c r="AM34" i="1"/>
  <c r="AM35" i="1"/>
  <c r="AM36" i="1"/>
  <c r="AM37" i="1"/>
  <c r="AM38" i="1"/>
  <c r="AM39" i="1"/>
  <c r="AM40" i="1"/>
  <c r="AM41" i="1"/>
  <c r="AM42" i="1"/>
  <c r="AM43" i="1"/>
  <c r="AM44" i="1"/>
  <c r="AM45" i="1"/>
  <c r="AM46" i="1"/>
  <c r="AM47" i="1"/>
  <c r="AM48" i="1"/>
  <c r="AM49" i="1"/>
  <c r="AM50" i="1"/>
  <c r="AM51" i="1"/>
  <c r="AM52" i="1"/>
  <c r="AM54" i="1"/>
  <c r="AM8" i="1" s="1"/>
  <c r="AM15" i="1"/>
  <c r="AE9" i="1"/>
  <c r="AF9" i="1"/>
  <c r="AH9" i="1"/>
  <c r="AI9" i="1"/>
  <c r="AK9" i="1"/>
  <c r="AL9" i="1"/>
  <c r="AH8" i="1"/>
  <c r="AI8" i="1"/>
  <c r="AK8" i="1"/>
  <c r="AL8" i="1"/>
  <c r="AH7" i="1"/>
  <c r="AI7" i="1"/>
  <c r="AK7" i="1"/>
  <c r="AL7" i="1"/>
  <c r="AJ16" i="1"/>
  <c r="AJ17" i="1"/>
  <c r="AJ8" i="1" s="1"/>
  <c r="AJ18" i="1"/>
  <c r="AJ19" i="1"/>
  <c r="AJ20" i="1"/>
  <c r="AJ21" i="1"/>
  <c r="AJ22" i="1"/>
  <c r="AJ23" i="1"/>
  <c r="AJ24" i="1"/>
  <c r="AJ25" i="1"/>
  <c r="AJ26" i="1"/>
  <c r="AJ27" i="1"/>
  <c r="AJ28" i="1"/>
  <c r="AJ29" i="1"/>
  <c r="AJ30" i="1"/>
  <c r="AJ31" i="1"/>
  <c r="AJ32" i="1"/>
  <c r="AJ33" i="1"/>
  <c r="AJ34" i="1"/>
  <c r="AJ35" i="1"/>
  <c r="AJ36" i="1"/>
  <c r="AJ37" i="1"/>
  <c r="AJ38" i="1"/>
  <c r="AJ39" i="1"/>
  <c r="AJ40" i="1"/>
  <c r="AJ41" i="1"/>
  <c r="AJ42" i="1"/>
  <c r="AJ43" i="1"/>
  <c r="AJ44" i="1"/>
  <c r="AJ45" i="1"/>
  <c r="AJ46" i="1"/>
  <c r="AJ47" i="1"/>
  <c r="AJ48" i="1"/>
  <c r="AJ49" i="1"/>
  <c r="AJ50" i="1"/>
  <c r="AJ51" i="1"/>
  <c r="AJ52" i="1"/>
  <c r="AJ54" i="1"/>
  <c r="AC8" i="1"/>
  <c r="AE8" i="1"/>
  <c r="AF8" i="1"/>
  <c r="AF7" i="1"/>
  <c r="AC7" i="1"/>
  <c r="AG16" i="1"/>
  <c r="AG17" i="1"/>
  <c r="AG18" i="1"/>
  <c r="AG19" i="1"/>
  <c r="AG20" i="1"/>
  <c r="AG21" i="1"/>
  <c r="AG22" i="1"/>
  <c r="AG23" i="1"/>
  <c r="AG24" i="1"/>
  <c r="AG25" i="1"/>
  <c r="AG26" i="1"/>
  <c r="AG27" i="1"/>
  <c r="AG28" i="1"/>
  <c r="AG29" i="1"/>
  <c r="AG30" i="1"/>
  <c r="AG31" i="1"/>
  <c r="AG32" i="1"/>
  <c r="AG33" i="1"/>
  <c r="AG34" i="1"/>
  <c r="AG35" i="1"/>
  <c r="AG36" i="1"/>
  <c r="AG37" i="1"/>
  <c r="AG38" i="1"/>
  <c r="AG39" i="1"/>
  <c r="AG40" i="1"/>
  <c r="AG41" i="1"/>
  <c r="AG42" i="1"/>
  <c r="AG43" i="1"/>
  <c r="AG44" i="1"/>
  <c r="AG45" i="1"/>
  <c r="AG46" i="1"/>
  <c r="AG47" i="1"/>
  <c r="AG48" i="1"/>
  <c r="AG49" i="1"/>
  <c r="AG50" i="1"/>
  <c r="AG51" i="1"/>
  <c r="AG52" i="1"/>
  <c r="AG54" i="1"/>
  <c r="AG15" i="1"/>
  <c r="AD16" i="1"/>
  <c r="AD17" i="1"/>
  <c r="AD8" i="1" s="1"/>
  <c r="AD18" i="1"/>
  <c r="AD19" i="1"/>
  <c r="AD20" i="1"/>
  <c r="AD21" i="1"/>
  <c r="AD22" i="1"/>
  <c r="AD23" i="1"/>
  <c r="AD24" i="1"/>
  <c r="AD25" i="1"/>
  <c r="AD26" i="1"/>
  <c r="AD27" i="1"/>
  <c r="AD28" i="1"/>
  <c r="AD29" i="1"/>
  <c r="AD30" i="1"/>
  <c r="AD31" i="1"/>
  <c r="AD32" i="1"/>
  <c r="AD33" i="1"/>
  <c r="AD34" i="1"/>
  <c r="AD35" i="1"/>
  <c r="AD36" i="1"/>
  <c r="AD37" i="1"/>
  <c r="AD38" i="1"/>
  <c r="AD39" i="1"/>
  <c r="AD40" i="1"/>
  <c r="AD41" i="1"/>
  <c r="AD42" i="1"/>
  <c r="AD43" i="1"/>
  <c r="AD44" i="1"/>
  <c r="AD45" i="1"/>
  <c r="AD46" i="1"/>
  <c r="AD47" i="1"/>
  <c r="AD48" i="1"/>
  <c r="AD49" i="1"/>
  <c r="AD50" i="1"/>
  <c r="AD51" i="1"/>
  <c r="AD52" i="1"/>
  <c r="AD54" i="1"/>
  <c r="AD15" i="1"/>
  <c r="AD9" i="1" s="1"/>
  <c r="Y9" i="1"/>
  <c r="Z9" i="1"/>
  <c r="Y8" i="1"/>
  <c r="Z8" i="1"/>
  <c r="Y7" i="1"/>
  <c r="Z7" i="1"/>
  <c r="AA16" i="1"/>
  <c r="AA17" i="1"/>
  <c r="AA18" i="1"/>
  <c r="AA19" i="1"/>
  <c r="AA20" i="1"/>
  <c r="AA21" i="1"/>
  <c r="AA22" i="1"/>
  <c r="AA23" i="1"/>
  <c r="AA24" i="1"/>
  <c r="AA25" i="1"/>
  <c r="AA26" i="1"/>
  <c r="AA27" i="1"/>
  <c r="AA28" i="1"/>
  <c r="AA29" i="1"/>
  <c r="AA30" i="1"/>
  <c r="AA31" i="1"/>
  <c r="AA32" i="1"/>
  <c r="AA33" i="1"/>
  <c r="AA34" i="1"/>
  <c r="AA35" i="1"/>
  <c r="AA36" i="1"/>
  <c r="AA37" i="1"/>
  <c r="AA38" i="1"/>
  <c r="AA39" i="1"/>
  <c r="AA40" i="1"/>
  <c r="AA41" i="1"/>
  <c r="AA42" i="1"/>
  <c r="AA43" i="1"/>
  <c r="AA44" i="1"/>
  <c r="AA45" i="1"/>
  <c r="AA46" i="1"/>
  <c r="AA47" i="1"/>
  <c r="AA48" i="1"/>
  <c r="AA49" i="1"/>
  <c r="AA50" i="1"/>
  <c r="AA51" i="1"/>
  <c r="AA52" i="1"/>
  <c r="AA54" i="1"/>
  <c r="AA15" i="1"/>
  <c r="AA8" i="1" s="1"/>
  <c r="X16" i="1"/>
  <c r="X17" i="1"/>
  <c r="X18" i="1"/>
  <c r="X19" i="1"/>
  <c r="X20" i="1"/>
  <c r="X9" i="1" s="1"/>
  <c r="X21" i="1"/>
  <c r="X22" i="1"/>
  <c r="X23" i="1"/>
  <c r="X24" i="1"/>
  <c r="X25" i="1"/>
  <c r="X26" i="1"/>
  <c r="X27" i="1"/>
  <c r="X28" i="1"/>
  <c r="X29" i="1"/>
  <c r="X30" i="1"/>
  <c r="X31" i="1"/>
  <c r="X32" i="1"/>
  <c r="X33" i="1"/>
  <c r="X34" i="1"/>
  <c r="X35" i="1"/>
  <c r="X36" i="1"/>
  <c r="X37" i="1"/>
  <c r="X38" i="1"/>
  <c r="X39" i="1"/>
  <c r="X40" i="1"/>
  <c r="X41" i="1"/>
  <c r="X42" i="1"/>
  <c r="X43" i="1"/>
  <c r="X44" i="1"/>
  <c r="X45" i="1"/>
  <c r="X46" i="1"/>
  <c r="X47" i="1"/>
  <c r="X48" i="1"/>
  <c r="X49" i="1"/>
  <c r="X50" i="1"/>
  <c r="X51" i="1"/>
  <c r="X52" i="1"/>
  <c r="X54" i="1"/>
  <c r="X15" i="1"/>
  <c r="X8" i="1" s="1"/>
  <c r="AR13" i="2"/>
  <c r="BB24" i="2"/>
  <c r="AW8" i="2"/>
  <c r="AW7" i="2"/>
  <c r="E13" i="2"/>
  <c r="C15" i="2"/>
  <c r="C14" i="2"/>
  <c r="AQ18" i="2"/>
  <c r="AR18" i="2"/>
  <c r="AT18" i="2"/>
  <c r="AV18" i="2"/>
  <c r="AW18" i="2"/>
  <c r="AX18" i="2"/>
  <c r="V18" i="2"/>
  <c r="R18" i="2"/>
  <c r="J18" i="2"/>
  <c r="K18" i="2"/>
  <c r="AR15" i="2"/>
  <c r="AT15" i="2"/>
  <c r="AV15" i="2"/>
  <c r="AW15" i="2"/>
  <c r="AX15" i="2"/>
  <c r="AY15" i="2"/>
  <c r="AZ15" i="2"/>
  <c r="BA15" i="2"/>
  <c r="AR14" i="2"/>
  <c r="AT14" i="2"/>
  <c r="AV14" i="2"/>
  <c r="AW14" i="2"/>
  <c r="AX14" i="2"/>
  <c r="AY14" i="2"/>
  <c r="AZ14" i="2"/>
  <c r="BA14" i="2"/>
  <c r="AT13" i="2"/>
  <c r="AV13" i="2"/>
  <c r="AW13" i="2"/>
  <c r="AX13" i="2"/>
  <c r="AY13" i="2"/>
  <c r="AZ13" i="2"/>
  <c r="BA13" i="2"/>
  <c r="AQ15" i="2"/>
  <c r="AQ14" i="2"/>
  <c r="AQ13" i="2"/>
  <c r="AR9" i="2"/>
  <c r="AT9" i="2"/>
  <c r="AV9" i="2"/>
  <c r="AW9" i="2"/>
  <c r="AX9" i="2"/>
  <c r="AY9" i="2"/>
  <c r="AZ9" i="2"/>
  <c r="BA9" i="2"/>
  <c r="AQ9" i="2"/>
  <c r="AR8" i="2"/>
  <c r="AT8" i="2"/>
  <c r="AX8" i="2"/>
  <c r="AY8" i="2"/>
  <c r="AZ8" i="2"/>
  <c r="BA8" i="2"/>
  <c r="AQ8" i="2"/>
  <c r="AR7" i="2"/>
  <c r="AT7" i="2"/>
  <c r="AV7" i="2"/>
  <c r="AX7" i="2"/>
  <c r="AY7" i="2"/>
  <c r="AZ7" i="2"/>
  <c r="BA7" i="2"/>
  <c r="V15" i="2"/>
  <c r="V14" i="2"/>
  <c r="V13" i="2"/>
  <c r="V9" i="2"/>
  <c r="V8" i="2"/>
  <c r="V7" i="2"/>
  <c r="G15" i="2"/>
  <c r="J15" i="2"/>
  <c r="K15" i="2"/>
  <c r="L15" i="2"/>
  <c r="M15" i="2"/>
  <c r="R15" i="2"/>
  <c r="F15" i="2"/>
  <c r="G14" i="2"/>
  <c r="J14" i="2"/>
  <c r="K14" i="2"/>
  <c r="L14" i="2"/>
  <c r="M14" i="2"/>
  <c r="R14" i="2"/>
  <c r="F14" i="2"/>
  <c r="G13" i="2"/>
  <c r="J13" i="2"/>
  <c r="K13" i="2"/>
  <c r="L13" i="2"/>
  <c r="M13" i="2"/>
  <c r="R13" i="2"/>
  <c r="F13" i="2"/>
  <c r="R9" i="2"/>
  <c r="R8" i="2"/>
  <c r="R7" i="2"/>
  <c r="G9" i="2"/>
  <c r="I9" i="2"/>
  <c r="J9" i="2"/>
  <c r="K9" i="2"/>
  <c r="L9" i="2"/>
  <c r="M9" i="2"/>
  <c r="F9" i="2"/>
  <c r="G8" i="2"/>
  <c r="I8" i="2"/>
  <c r="J8" i="2"/>
  <c r="K8" i="2"/>
  <c r="L8" i="2"/>
  <c r="M8" i="2"/>
  <c r="C9" i="2"/>
  <c r="C8" i="2"/>
  <c r="F8" i="2"/>
  <c r="J7" i="2"/>
  <c r="K7" i="2"/>
  <c r="L7" i="2"/>
  <c r="M7" i="2"/>
  <c r="G7" i="2"/>
  <c r="F7" i="2"/>
  <c r="E7" i="2"/>
  <c r="AH14" i="2" l="1"/>
  <c r="AE18" i="2"/>
  <c r="AB13" i="2"/>
  <c r="AK15" i="2"/>
  <c r="AE14" i="2"/>
  <c r="AB18" i="2"/>
  <c r="AM9" i="1"/>
  <c r="AG9" i="1"/>
  <c r="X18" i="2"/>
  <c r="AA18" i="2"/>
  <c r="AA13" i="2"/>
  <c r="AD18" i="2"/>
  <c r="AD15" i="2"/>
  <c r="AG9" i="2"/>
  <c r="AJ18" i="2"/>
  <c r="AM7" i="2"/>
  <c r="AD14" i="2"/>
  <c r="X14" i="2"/>
  <c r="X15" i="2"/>
  <c r="X13" i="2"/>
  <c r="AA14" i="2"/>
  <c r="AJ8" i="2"/>
  <c r="AM15" i="2"/>
  <c r="X9" i="2"/>
  <c r="X8" i="2"/>
  <c r="AD7" i="2"/>
  <c r="AG18" i="2"/>
  <c r="X7" i="2"/>
  <c r="AG8" i="2"/>
  <c r="AM9" i="2"/>
  <c r="AM18" i="2"/>
  <c r="AA15" i="2"/>
  <c r="AJ15" i="2"/>
  <c r="AJ7" i="2"/>
  <c r="AM14" i="2"/>
  <c r="AM8" i="2"/>
  <c r="AA7" i="2"/>
  <c r="AD13" i="2"/>
  <c r="AD9" i="2"/>
  <c r="AG15" i="2"/>
  <c r="AJ13" i="2"/>
  <c r="AM13" i="2"/>
  <c r="AJ9" i="2"/>
  <c r="AJ14" i="2"/>
  <c r="AG13" i="2"/>
  <c r="AG14" i="2"/>
  <c r="AG7" i="2"/>
  <c r="AD8" i="2"/>
  <c r="AA8" i="2"/>
  <c r="AA9" i="2"/>
  <c r="AA7" i="1"/>
  <c r="AA9" i="1"/>
  <c r="AJ9" i="1"/>
  <c r="X7" i="1"/>
  <c r="AD7" i="1"/>
  <c r="AG7" i="1"/>
  <c r="AG8" i="1"/>
  <c r="BB50" i="2"/>
  <c r="N50" i="2"/>
  <c r="H50" i="2"/>
  <c r="BB36" i="2"/>
  <c r="N36" i="2"/>
  <c r="H36" i="2"/>
  <c r="BB29" i="2"/>
  <c r="N29" i="2"/>
  <c r="H29" i="2"/>
  <c r="BB27" i="2"/>
  <c r="N27" i="2"/>
  <c r="H27" i="2"/>
  <c r="BB48" i="2"/>
  <c r="N48" i="2"/>
  <c r="H48" i="2"/>
  <c r="BB34" i="2"/>
  <c r="N34" i="2"/>
  <c r="H34" i="2"/>
  <c r="BB33" i="2"/>
  <c r="N33" i="2"/>
  <c r="H33" i="2"/>
  <c r="BB28" i="2"/>
  <c r="N28" i="2"/>
  <c r="H28" i="2"/>
  <c r="BB45" i="2"/>
  <c r="H45" i="2"/>
  <c r="BB32" i="2"/>
  <c r="N32" i="2"/>
  <c r="H32" i="2"/>
  <c r="BB42" i="2"/>
  <c r="N42" i="2"/>
  <c r="H42" i="2"/>
  <c r="BB59" i="2"/>
  <c r="N59" i="2"/>
  <c r="H59" i="2"/>
  <c r="BB40" i="2"/>
  <c r="N40" i="2"/>
  <c r="H40" i="2"/>
  <c r="BB39" i="2"/>
  <c r="N39" i="2"/>
  <c r="H39" i="2"/>
  <c r="BB61" i="2"/>
  <c r="N61" i="2"/>
  <c r="H61" i="2"/>
  <c r="BB35" i="2"/>
  <c r="H35" i="2"/>
  <c r="BB46" i="2"/>
  <c r="N46" i="2"/>
  <c r="H46" i="2"/>
  <c r="BB47" i="2"/>
  <c r="N47" i="2"/>
  <c r="H47" i="2"/>
  <c r="BB41" i="2"/>
  <c r="N41" i="2"/>
  <c r="H41" i="2"/>
  <c r="BB37" i="2"/>
  <c r="N37" i="2"/>
  <c r="H37" i="2"/>
  <c r="BB53" i="2"/>
  <c r="N53" i="2"/>
  <c r="H53" i="2"/>
  <c r="BB58" i="2"/>
  <c r="N58" i="2"/>
  <c r="H58" i="2"/>
  <c r="BB31" i="2"/>
  <c r="N31" i="2"/>
  <c r="H31" i="2"/>
  <c r="BB54" i="2"/>
  <c r="N54" i="2"/>
  <c r="H54" i="2"/>
  <c r="BB64" i="2"/>
  <c r="N64" i="2"/>
  <c r="H64" i="2"/>
  <c r="BB43" i="2"/>
  <c r="N43" i="2"/>
  <c r="H43" i="2"/>
  <c r="N24" i="2"/>
  <c r="H24" i="2"/>
  <c r="BB56" i="2"/>
  <c r="N56" i="2"/>
  <c r="H56" i="2"/>
  <c r="BB57" i="2"/>
  <c r="N57" i="2"/>
  <c r="H57" i="2"/>
  <c r="BB55" i="2"/>
  <c r="N55" i="2"/>
  <c r="H55" i="2"/>
  <c r="BB30" i="2"/>
  <c r="H30" i="2"/>
  <c r="BB60" i="2"/>
  <c r="N60" i="2"/>
  <c r="H60" i="2"/>
  <c r="BB25" i="2"/>
  <c r="N25" i="2"/>
  <c r="H25" i="2"/>
  <c r="BB52" i="2"/>
  <c r="N52" i="2"/>
  <c r="H52" i="2"/>
  <c r="BB38" i="2"/>
  <c r="N38" i="2"/>
  <c r="H38" i="2"/>
  <c r="BB63" i="2"/>
  <c r="N63" i="2"/>
  <c r="H63" i="2"/>
  <c r="BB49" i="2"/>
  <c r="N49" i="2"/>
  <c r="H49" i="2"/>
  <c r="BB51" i="2"/>
  <c r="N51" i="2"/>
  <c r="H51" i="2"/>
  <c r="BB62" i="2"/>
  <c r="H62" i="2"/>
  <c r="BB26" i="2"/>
  <c r="N26" i="2"/>
  <c r="H26" i="2"/>
  <c r="AW9" i="1"/>
  <c r="AX9" i="1"/>
  <c r="AY9" i="1"/>
  <c r="AW8" i="1"/>
  <c r="AX8" i="1"/>
  <c r="AY8" i="1"/>
  <c r="AW7" i="1"/>
  <c r="AX7" i="1"/>
  <c r="AY7" i="1"/>
  <c r="AZ16" i="1"/>
  <c r="AZ17" i="1"/>
  <c r="AZ18" i="1"/>
  <c r="AZ19" i="1"/>
  <c r="AZ20" i="1"/>
  <c r="AZ21" i="1"/>
  <c r="AZ22" i="1"/>
  <c r="AZ23" i="1"/>
  <c r="AZ24" i="1"/>
  <c r="AZ25" i="1"/>
  <c r="AZ26" i="1"/>
  <c r="AZ27" i="1"/>
  <c r="AZ28" i="1"/>
  <c r="AZ29" i="1"/>
  <c r="AZ30" i="1"/>
  <c r="AZ31" i="1"/>
  <c r="AZ32" i="1"/>
  <c r="AZ33" i="1"/>
  <c r="AZ34" i="1"/>
  <c r="AZ35" i="1"/>
  <c r="AZ36" i="1"/>
  <c r="AZ37" i="1"/>
  <c r="AZ38" i="1"/>
  <c r="AZ39" i="1"/>
  <c r="AZ40" i="1"/>
  <c r="AZ41" i="1"/>
  <c r="AZ42" i="1"/>
  <c r="AZ43" i="1"/>
  <c r="AZ44" i="1"/>
  <c r="AZ45" i="1"/>
  <c r="AZ46" i="1"/>
  <c r="AZ47" i="1"/>
  <c r="AZ48" i="1"/>
  <c r="AZ49" i="1"/>
  <c r="AZ50" i="1"/>
  <c r="AZ51" i="1"/>
  <c r="AZ52" i="1"/>
  <c r="AZ53" i="1"/>
  <c r="AZ54" i="1"/>
  <c r="AZ15" i="1"/>
  <c r="AV9" i="1"/>
  <c r="AV8" i="1"/>
  <c r="AV7" i="1"/>
  <c r="I15" i="2" l="1"/>
  <c r="I13" i="2"/>
  <c r="I18" i="2"/>
  <c r="I14" i="2"/>
  <c r="BC18" i="2"/>
  <c r="BC15" i="2"/>
  <c r="BC14" i="2"/>
  <c r="BC13" i="2"/>
  <c r="N13" i="2"/>
  <c r="AZ7" i="1"/>
  <c r="AZ9" i="1"/>
  <c r="AZ8" i="1"/>
  <c r="H18" i="2"/>
  <c r="N18" i="2"/>
  <c r="BB18" i="2"/>
  <c r="BB8" i="2"/>
  <c r="BB7" i="2"/>
  <c r="BB9" i="2"/>
  <c r="H9" i="2"/>
  <c r="H8" i="2"/>
  <c r="H7" i="2"/>
  <c r="N9" i="2"/>
  <c r="N7" i="2"/>
  <c r="N8" i="2"/>
  <c r="H13" i="2"/>
  <c r="H15" i="2"/>
  <c r="H14" i="2"/>
  <c r="BB15" i="2"/>
  <c r="BB14" i="2"/>
  <c r="BB13" i="2"/>
  <c r="N15" i="2"/>
  <c r="N14" i="2"/>
  <c r="H53" i="1"/>
  <c r="N23" i="1" l="1"/>
  <c r="AT9" i="1" l="1"/>
  <c r="AU9" i="1"/>
  <c r="AT8" i="1"/>
  <c r="AU8" i="1"/>
  <c r="AT7" i="1"/>
  <c r="AU7" i="1"/>
  <c r="AQ8" i="1"/>
  <c r="AQ9" i="1"/>
  <c r="AQ7" i="1"/>
  <c r="N53" i="1"/>
  <c r="N54" i="1"/>
  <c r="M9" i="1"/>
  <c r="M7" i="1"/>
  <c r="N17" i="1"/>
  <c r="N18" i="1"/>
  <c r="N19" i="1"/>
  <c r="N20" i="1"/>
  <c r="N21" i="1"/>
  <c r="N22" i="1"/>
  <c r="N25" i="1"/>
  <c r="N26" i="1"/>
  <c r="N27" i="1"/>
  <c r="N28" i="1"/>
  <c r="N29" i="1"/>
  <c r="N30" i="1"/>
  <c r="N31" i="1"/>
  <c r="N32" i="1"/>
  <c r="N33" i="1"/>
  <c r="N34" i="1"/>
  <c r="N35" i="1"/>
  <c r="N36" i="1"/>
  <c r="N37" i="1"/>
  <c r="N38" i="1"/>
  <c r="N40" i="1"/>
  <c r="N41" i="1"/>
  <c r="N42" i="1"/>
  <c r="N43" i="1"/>
  <c r="N44" i="1"/>
  <c r="N45" i="1"/>
  <c r="N47" i="1"/>
  <c r="N48" i="1"/>
  <c r="N49" i="1"/>
  <c r="N50" i="1"/>
  <c r="N51" i="1"/>
  <c r="N52" i="1"/>
  <c r="N15" i="1"/>
  <c r="L9" i="1"/>
  <c r="L7" i="1"/>
  <c r="G9" i="1"/>
  <c r="G7" i="1"/>
  <c r="H16" i="1"/>
  <c r="H17" i="1"/>
  <c r="H18" i="1"/>
  <c r="H19" i="1"/>
  <c r="H20" i="1"/>
  <c r="H21" i="1"/>
  <c r="H22" i="1"/>
  <c r="H23" i="1"/>
  <c r="H24" i="1"/>
  <c r="H25" i="1"/>
  <c r="H26" i="1"/>
  <c r="H27" i="1"/>
  <c r="H28" i="1"/>
  <c r="H29" i="1"/>
  <c r="H30" i="1"/>
  <c r="H31" i="1"/>
  <c r="H32" i="1"/>
  <c r="H33" i="1"/>
  <c r="H34" i="1"/>
  <c r="H35" i="1"/>
  <c r="H36" i="1"/>
  <c r="H37" i="1"/>
  <c r="H38" i="1"/>
  <c r="H39" i="1"/>
  <c r="H40" i="1"/>
  <c r="H41" i="1"/>
  <c r="H42" i="1"/>
  <c r="H43" i="1"/>
  <c r="H44" i="1"/>
  <c r="H45" i="1"/>
  <c r="H46" i="1"/>
  <c r="H47" i="1"/>
  <c r="H48" i="1"/>
  <c r="H49" i="1"/>
  <c r="H50" i="1"/>
  <c r="H51" i="1"/>
  <c r="H52" i="1"/>
  <c r="H54" i="1"/>
  <c r="H15" i="1"/>
  <c r="R7" i="1"/>
  <c r="N7" i="1" l="1"/>
  <c r="N9" i="1"/>
  <c r="H7" i="1"/>
  <c r="H9" i="1"/>
  <c r="AS9" i="1" l="1"/>
  <c r="AR9" i="1"/>
  <c r="AS8" i="1"/>
  <c r="AR8" i="1"/>
  <c r="AS7" i="1"/>
  <c r="AR7" i="1"/>
  <c r="R9" i="1"/>
  <c r="R8" i="1"/>
  <c r="F8" i="1"/>
  <c r="C8" i="1"/>
  <c r="W9" i="1"/>
  <c r="AB9" i="1"/>
  <c r="AC9" i="1"/>
  <c r="V9" i="1"/>
  <c r="W8" i="1"/>
  <c r="AB8" i="1"/>
  <c r="V8" i="1"/>
  <c r="W7" i="1"/>
  <c r="AB7" i="1"/>
  <c r="AE7" i="1"/>
  <c r="V7" i="1"/>
  <c r="J9" i="1"/>
  <c r="K9" i="1"/>
  <c r="I9" i="1"/>
  <c r="F9" i="1"/>
  <c r="C9" i="1"/>
  <c r="J8" i="1"/>
  <c r="K8" i="1"/>
  <c r="J7" i="1"/>
  <c r="K7" i="1"/>
  <c r="I8" i="1"/>
  <c r="I7" i="1"/>
  <c r="E7" i="1"/>
  <c r="D7" i="1"/>
  <c r="F7" i="1"/>
  <c r="C7" i="1"/>
</calcChain>
</file>

<file path=xl/sharedStrings.xml><?xml version="1.0" encoding="utf-8"?>
<sst xmlns="http://schemas.openxmlformats.org/spreadsheetml/2006/main" count="1641" uniqueCount="180">
  <si>
    <t>VP</t>
  </si>
  <si>
    <t>Initialer Code</t>
  </si>
  <si>
    <t>VP-Code</t>
  </si>
  <si>
    <t>alter</t>
  </si>
  <si>
    <t>geschlecht</t>
  </si>
  <si>
    <t>körpergröße</t>
  </si>
  <si>
    <t>JK2001W</t>
  </si>
  <si>
    <t>vp05</t>
  </si>
  <si>
    <t>weiblich</t>
  </si>
  <si>
    <t>männlich</t>
  </si>
  <si>
    <t>NF1992M</t>
  </si>
  <si>
    <t>vp27</t>
  </si>
  <si>
    <t>FR1999M</t>
  </si>
  <si>
    <t>vp02</t>
  </si>
  <si>
    <t>HP2002W</t>
  </si>
  <si>
    <t>vp01</t>
  </si>
  <si>
    <t>JL2001W</t>
  </si>
  <si>
    <t>vp04</t>
  </si>
  <si>
    <t>FH2004W</t>
  </si>
  <si>
    <t>vp06</t>
  </si>
  <si>
    <t>MH2002W</t>
  </si>
  <si>
    <t>vp13</t>
  </si>
  <si>
    <t>TW1993M</t>
  </si>
  <si>
    <t>vp03</t>
  </si>
  <si>
    <t>GP2000W</t>
  </si>
  <si>
    <t>vp08</t>
  </si>
  <si>
    <t>AL2002W</t>
  </si>
  <si>
    <t>vp10</t>
  </si>
  <si>
    <t>KF2002W</t>
  </si>
  <si>
    <t>vp14</t>
  </si>
  <si>
    <t>EN2002W</t>
  </si>
  <si>
    <t>vp18</t>
  </si>
  <si>
    <t>SS1993M</t>
  </si>
  <si>
    <t>vp09</t>
  </si>
  <si>
    <t>SK1996W</t>
  </si>
  <si>
    <t>vp07</t>
  </si>
  <si>
    <t>CK1999M</t>
  </si>
  <si>
    <t>vp12</t>
  </si>
  <si>
    <t>JL2000W</t>
  </si>
  <si>
    <t>vp16</t>
  </si>
  <si>
    <t>NR1992W</t>
  </si>
  <si>
    <t>vp11</t>
  </si>
  <si>
    <t>RH2000W</t>
  </si>
  <si>
    <t>vp19</t>
  </si>
  <si>
    <t>FF1992M</t>
  </si>
  <si>
    <t>vp17</t>
  </si>
  <si>
    <t>JB1998W</t>
  </si>
  <si>
    <t>vp20</t>
  </si>
  <si>
    <t>LR2000W</t>
  </si>
  <si>
    <t>vp15</t>
  </si>
  <si>
    <t>TH2001W</t>
  </si>
  <si>
    <t>vp22</t>
  </si>
  <si>
    <t>JE2001M</t>
  </si>
  <si>
    <t>vp23</t>
  </si>
  <si>
    <t>RM1999W</t>
  </si>
  <si>
    <t>vp24</t>
  </si>
  <si>
    <t>LS1997W</t>
  </si>
  <si>
    <t>vp25</t>
  </si>
  <si>
    <t>LS1998W</t>
  </si>
  <si>
    <t>vp26</t>
  </si>
  <si>
    <t>EM1998M</t>
  </si>
  <si>
    <t>vp28</t>
  </si>
  <si>
    <t>HJ1997M</t>
  </si>
  <si>
    <t>vp29</t>
  </si>
  <si>
    <t>ER1996W</t>
  </si>
  <si>
    <t>vp30</t>
  </si>
  <si>
    <t>JK1997W</t>
  </si>
  <si>
    <t>vp31</t>
  </si>
  <si>
    <t>JF2006M</t>
  </si>
  <si>
    <t>vp32</t>
  </si>
  <si>
    <t>KW1997M</t>
  </si>
  <si>
    <t>vp34</t>
  </si>
  <si>
    <t>LA1998M</t>
  </si>
  <si>
    <t>vp37</t>
  </si>
  <si>
    <t xml:space="preserve">JT2000M </t>
  </si>
  <si>
    <t>vp36</t>
  </si>
  <si>
    <t>MM2001M</t>
  </si>
  <si>
    <t>vp39</t>
  </si>
  <si>
    <t>MA1993M</t>
  </si>
  <si>
    <t>vp35</t>
  </si>
  <si>
    <t>vp40</t>
  </si>
  <si>
    <t>JE2004M</t>
  </si>
  <si>
    <t>vp41</t>
  </si>
  <si>
    <t>JL2003M</t>
  </si>
  <si>
    <t>NK1999M</t>
  </si>
  <si>
    <t>vp42</t>
  </si>
  <si>
    <t>bmi</t>
  </si>
  <si>
    <t>körpergewicht</t>
  </si>
  <si>
    <t>mtuas</t>
  </si>
  <si>
    <t>bsnas</t>
  </si>
  <si>
    <t>sm-min</t>
  </si>
  <si>
    <t>vp43</t>
  </si>
  <si>
    <t>Social-Media-Nutzung</t>
  </si>
  <si>
    <t>J1999M</t>
  </si>
  <si>
    <t>SD</t>
  </si>
  <si>
    <t>Alter</t>
  </si>
  <si>
    <t>Geschlecht</t>
  </si>
  <si>
    <t>BMI</t>
  </si>
  <si>
    <t>m (Geschlecht)</t>
  </si>
  <si>
    <t>w (Geschlecht)</t>
  </si>
  <si>
    <t>Mittelwert</t>
  </si>
  <si>
    <t>Median</t>
  </si>
  <si>
    <t xml:space="preserve">Soziodemografische Daten </t>
  </si>
  <si>
    <t>Weitere Einflussfaktoren</t>
  </si>
  <si>
    <t>VAS (Aufmerksamkeit, Müdigkeit, Schmerzen)</t>
  </si>
  <si>
    <t>Aufmerksamkeit</t>
  </si>
  <si>
    <t>Tag 1</t>
  </si>
  <si>
    <t>Tag 2</t>
  </si>
  <si>
    <t>pre</t>
  </si>
  <si>
    <t>post</t>
  </si>
  <si>
    <t>Müdigkeit</t>
  </si>
  <si>
    <t>Schmerzen</t>
  </si>
  <si>
    <t>Schlaf</t>
  </si>
  <si>
    <t>generell</t>
  </si>
  <si>
    <t>Exp.-Tag 1</t>
  </si>
  <si>
    <t>Exp.-Tag2</t>
  </si>
  <si>
    <t>jahre</t>
  </si>
  <si>
    <t>jahre (privat)</t>
  </si>
  <si>
    <t>Sequenz</t>
  </si>
  <si>
    <t>Gemerkte Schritte</t>
  </si>
  <si>
    <t>Anzahl</t>
  </si>
  <si>
    <t>jahre (dienstl.)</t>
  </si>
  <si>
    <t>jahre gesamt</t>
  </si>
  <si>
    <t>-</t>
  </si>
  <si>
    <t>h/woche</t>
  </si>
  <si>
    <t>JZ1999M</t>
  </si>
  <si>
    <t>Instrument</t>
  </si>
  <si>
    <t>sport (aktuell)</t>
  </si>
  <si>
    <t>sport 1</t>
  </si>
  <si>
    <t>sport2</t>
  </si>
  <si>
    <t>sport3</t>
  </si>
  <si>
    <t>Summe</t>
  </si>
  <si>
    <t>h/Woche</t>
  </si>
  <si>
    <t xml:space="preserve">jahre </t>
  </si>
  <si>
    <t>High</t>
  </si>
  <si>
    <t>Low</t>
  </si>
  <si>
    <t>T-Test</t>
  </si>
  <si>
    <t>diff</t>
  </si>
  <si>
    <t>Abfrage Sequenz (Tag 2)</t>
  </si>
  <si>
    <t>diff (generell-Tag1)</t>
  </si>
  <si>
    <t>diff  (generell-Tag 1)</t>
  </si>
  <si>
    <t>diff (generell-Tag2)</t>
  </si>
  <si>
    <t>Computerspiele</t>
  </si>
  <si>
    <t>Social Media am Experimentaltag</t>
  </si>
  <si>
    <t>vp_code</t>
  </si>
  <si>
    <t>vp21</t>
  </si>
  <si>
    <t>vp33</t>
  </si>
  <si>
    <t>vp38</t>
  </si>
  <si>
    <t>day</t>
  </si>
  <si>
    <t>attention</t>
  </si>
  <si>
    <t>tiredness</t>
  </si>
  <si>
    <t>pain</t>
  </si>
  <si>
    <t>pre_post</t>
  </si>
  <si>
    <t>hours_sleep</t>
  </si>
  <si>
    <t>social_media_min</t>
  </si>
  <si>
    <t>NaN</t>
  </si>
  <si>
    <t>male</t>
  </si>
  <si>
    <t>female</t>
  </si>
  <si>
    <t>vp</t>
  </si>
  <si>
    <t>id</t>
  </si>
  <si>
    <t>jahre_provat</t>
  </si>
  <si>
    <t>jahre_dienstl.</t>
  </si>
  <si>
    <t>jahre_summe</t>
  </si>
  <si>
    <t>memorized_sequence</t>
  </si>
  <si>
    <t>sm_min</t>
  </si>
  <si>
    <t>grösse</t>
  </si>
  <si>
    <t>gewicht</t>
  </si>
  <si>
    <t>sleep_general</t>
  </si>
  <si>
    <t>sleep_d01</t>
  </si>
  <si>
    <t>sleep_d02</t>
  </si>
  <si>
    <t>pc_years</t>
  </si>
  <si>
    <t>pc_h</t>
  </si>
  <si>
    <t>music_years</t>
  </si>
  <si>
    <t>sport_1_woche</t>
  </si>
  <si>
    <t>sport_2_woche</t>
  </si>
  <si>
    <t>sport_3_woche</t>
  </si>
  <si>
    <t>sport_sum_week</t>
  </si>
  <si>
    <t>sm_d01</t>
  </si>
  <si>
    <t>sm_d02</t>
  </si>
  <si>
    <t>sm_group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</si>
</sst>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14" x14ac:knownFonts="1">
    <font>
      <sz val="12"/>
      <color theme="1"/>
      <name val="Calibri"/>
      <family val="2"/>
      <scheme val="minor"/>
    </font>
    <font>
      <b/>
      <sz val="16"/>
      <color rgb="FF000000"/>
      <name val="Aptos Narrow"/>
    </font>
    <font>
      <b/>
      <sz val="12"/>
      <color rgb="FF000000"/>
      <name val="Aptos Narrow"/>
    </font>
    <font>
      <sz val="12"/>
      <color theme="1"/>
      <name val="Aptos Narrow"/>
      <family val="2"/>
    </font>
    <font>
      <sz val="12"/>
      <color rgb="FF000000"/>
      <name val="Aptos Narrow"/>
      <family val="2"/>
    </font>
    <font>
      <sz val="12"/>
      <color rgb="FF000000"/>
      <name val="Aptos Narrow"/>
    </font>
    <font>
      <sz val="12"/>
      <color rgb="FF000000"/>
      <name val="Calibri"/>
      <family val="2"/>
    </font>
    <font>
      <sz val="12"/>
      <color rgb="FF000000"/>
      <name val="Calibri"/>
      <family val="2"/>
      <scheme val="minor"/>
    </font>
    <font>
      <b/>
      <sz val="16"/>
      <color theme="1"/>
      <name val="Aptos"/>
    </font>
    <font>
      <b/>
      <sz val="16"/>
      <color theme="1"/>
      <name val="Calibri"/>
      <family val="2"/>
      <scheme val="minor"/>
    </font>
    <font>
      <sz val="12"/>
      <color rgb="FFC00000"/>
      <name val="Aptos Narrow"/>
    </font>
    <font>
      <sz val="12"/>
      <color theme="1"/>
      <name val="Aptos Narrow"/>
    </font>
    <font>
      <b/>
      <sz val="14"/>
      <color rgb="FF000000"/>
      <name val="Aptos Narrow"/>
    </font>
    <font>
      <sz val="12"/>
      <name val="Calibri"/>
      <family val="2"/>
      <scheme val="minor"/>
    </font>
  </fonts>
  <fills count="30">
    <fill>
      <patternFill patternType="none"/>
    </fill>
    <fill>
      <patternFill patternType="gray125"/>
    </fill>
    <fill>
      <patternFill patternType="solid">
        <fgColor rgb="FFC0E6F5"/>
        <bgColor rgb="FF000000"/>
      </patternFill>
    </fill>
    <fill>
      <patternFill patternType="solid">
        <fgColor theme="5" tint="0.79998168889431442"/>
        <bgColor rgb="FF000000"/>
      </patternFill>
    </fill>
    <fill>
      <patternFill patternType="solid">
        <fgColor theme="5" tint="0.59999389629810485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8" tint="0.39997558519241921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79998168889431442"/>
        <bgColor rgb="FF000000"/>
      </patternFill>
    </fill>
    <fill>
      <patternFill patternType="solid">
        <fgColor theme="9" tint="0.59999389629810485"/>
        <bgColor rgb="FF000000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7" tint="0.39997558519241921"/>
        <bgColor rgb="FF000000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3" tint="0.59999389629810485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4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3">
    <xf numFmtId="0" fontId="0" fillId="0" borderId="0" xfId="0"/>
    <xf numFmtId="0" fontId="1" fillId="0" borderId="0" xfId="0" applyFont="1"/>
    <xf numFmtId="0" fontId="2" fillId="0" borderId="0" xfId="0" applyFont="1"/>
    <xf numFmtId="0" fontId="3" fillId="2" borderId="0" xfId="0" applyFont="1" applyFill="1"/>
    <xf numFmtId="0" fontId="4" fillId="0" borderId="0" xfId="0" applyFont="1"/>
    <xf numFmtId="0" fontId="3" fillId="0" borderId="0" xfId="0" applyFont="1"/>
    <xf numFmtId="14" fontId="3" fillId="0" borderId="0" xfId="0" applyNumberFormat="1" applyFont="1"/>
    <xf numFmtId="0" fontId="5" fillId="0" borderId="0" xfId="0" applyFont="1"/>
    <xf numFmtId="0" fontId="6" fillId="0" borderId="0" xfId="0" applyFont="1"/>
    <xf numFmtId="1" fontId="0" fillId="0" borderId="0" xfId="0" applyNumberFormat="1"/>
    <xf numFmtId="0" fontId="7" fillId="0" borderId="0" xfId="0" applyFont="1"/>
    <xf numFmtId="0" fontId="3" fillId="3" borderId="0" xfId="0" applyFont="1" applyFill="1"/>
    <xf numFmtId="0" fontId="0" fillId="4" borderId="0" xfId="0" applyFill="1"/>
    <xf numFmtId="0" fontId="2" fillId="6" borderId="0" xfId="0" applyFont="1" applyFill="1"/>
    <xf numFmtId="0" fontId="2" fillId="7" borderId="0" xfId="0" applyFont="1" applyFill="1"/>
    <xf numFmtId="0" fontId="5" fillId="7" borderId="0" xfId="0" applyFont="1" applyFill="1"/>
    <xf numFmtId="2" fontId="5" fillId="7" borderId="0" xfId="0" applyNumberFormat="1" applyFont="1" applyFill="1"/>
    <xf numFmtId="1" fontId="5" fillId="7" borderId="0" xfId="0" applyNumberFormat="1" applyFont="1" applyFill="1"/>
    <xf numFmtId="2" fontId="0" fillId="7" borderId="0" xfId="0" applyNumberFormat="1" applyFill="1"/>
    <xf numFmtId="0" fontId="2" fillId="8" borderId="0" xfId="0" applyFont="1" applyFill="1"/>
    <xf numFmtId="0" fontId="5" fillId="8" borderId="0" xfId="0" applyFont="1" applyFill="1"/>
    <xf numFmtId="2" fontId="5" fillId="8" borderId="0" xfId="0" applyNumberFormat="1" applyFont="1" applyFill="1"/>
    <xf numFmtId="2" fontId="0" fillId="8" borderId="0" xfId="0" applyNumberFormat="1" applyFill="1"/>
    <xf numFmtId="0" fontId="2" fillId="9" borderId="0" xfId="0" applyFont="1" applyFill="1"/>
    <xf numFmtId="0" fontId="5" fillId="9" borderId="0" xfId="0" applyFont="1" applyFill="1"/>
    <xf numFmtId="2" fontId="5" fillId="9" borderId="0" xfId="0" applyNumberFormat="1" applyFont="1" applyFill="1"/>
    <xf numFmtId="2" fontId="0" fillId="9" borderId="0" xfId="0" applyNumberFormat="1" applyFill="1"/>
    <xf numFmtId="0" fontId="2" fillId="11" borderId="0" xfId="0" applyFont="1" applyFill="1"/>
    <xf numFmtId="0" fontId="3" fillId="10" borderId="0" xfId="0" applyFont="1" applyFill="1"/>
    <xf numFmtId="0" fontId="8" fillId="0" borderId="0" xfId="0" applyFont="1"/>
    <xf numFmtId="0" fontId="9" fillId="0" borderId="0" xfId="0" applyFont="1"/>
    <xf numFmtId="0" fontId="0" fillId="12" borderId="0" xfId="0" applyFill="1"/>
    <xf numFmtId="0" fontId="0" fillId="16" borderId="0" xfId="0" applyFill="1"/>
    <xf numFmtId="2" fontId="0" fillId="0" borderId="0" xfId="0" applyNumberFormat="1"/>
    <xf numFmtId="0" fontId="0" fillId="8" borderId="0" xfId="0" applyFill="1"/>
    <xf numFmtId="1" fontId="5" fillId="8" borderId="0" xfId="0" applyNumberFormat="1" applyFont="1" applyFill="1"/>
    <xf numFmtId="0" fontId="0" fillId="17" borderId="0" xfId="0" applyFill="1"/>
    <xf numFmtId="0" fontId="0" fillId="6" borderId="0" xfId="0" applyFill="1"/>
    <xf numFmtId="0" fontId="0" fillId="5" borderId="0" xfId="0" applyFill="1"/>
    <xf numFmtId="0" fontId="0" fillId="20" borderId="0" xfId="0" applyFill="1"/>
    <xf numFmtId="0" fontId="3" fillId="21" borderId="0" xfId="0" applyFont="1" applyFill="1"/>
    <xf numFmtId="164" fontId="0" fillId="0" borderId="0" xfId="0" applyNumberFormat="1"/>
    <xf numFmtId="164" fontId="6" fillId="0" borderId="0" xfId="0" applyNumberFormat="1" applyFont="1"/>
    <xf numFmtId="1" fontId="6" fillId="0" borderId="0" xfId="0" applyNumberFormat="1" applyFont="1"/>
    <xf numFmtId="1" fontId="0" fillId="22" borderId="0" xfId="0" applyNumberFormat="1" applyFill="1"/>
    <xf numFmtId="0" fontId="0" fillId="0" borderId="0" xfId="0" quotePrefix="1"/>
    <xf numFmtId="0" fontId="0" fillId="13" borderId="0" xfId="0" applyFill="1"/>
    <xf numFmtId="0" fontId="0" fillId="23" borderId="0" xfId="0" applyFill="1"/>
    <xf numFmtId="0" fontId="0" fillId="24" borderId="0" xfId="0" applyFill="1"/>
    <xf numFmtId="0" fontId="0" fillId="25" borderId="0" xfId="0" applyFill="1"/>
    <xf numFmtId="0" fontId="0" fillId="26" borderId="0" xfId="0" applyFill="1"/>
    <xf numFmtId="0" fontId="10" fillId="0" borderId="0" xfId="0" applyFont="1"/>
    <xf numFmtId="0" fontId="11" fillId="0" borderId="0" xfId="0" applyFont="1"/>
    <xf numFmtId="2" fontId="5" fillId="0" borderId="0" xfId="0" applyNumberFormat="1" applyFont="1"/>
    <xf numFmtId="1" fontId="5" fillId="0" borderId="0" xfId="0" applyNumberFormat="1" applyFont="1"/>
    <xf numFmtId="0" fontId="12" fillId="0" borderId="0" xfId="0" applyFont="1"/>
    <xf numFmtId="0" fontId="0" fillId="15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9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13" borderId="0" xfId="0" applyFill="1" applyAlignment="1">
      <alignment horizontal="center"/>
    </xf>
    <xf numFmtId="0" fontId="0" fillId="15" borderId="0" xfId="0" applyFill="1"/>
    <xf numFmtId="0" fontId="0" fillId="27" borderId="0" xfId="0" applyFill="1"/>
    <xf numFmtId="0" fontId="13" fillId="0" borderId="0" xfId="0" applyFont="1"/>
    <xf numFmtId="0" fontId="0" fillId="28" borderId="0" xfId="0" applyFill="1"/>
    <xf numFmtId="0" fontId="0" fillId="29" borderId="0" xfId="0" applyFill="1"/>
    <xf numFmtId="0" fontId="0" fillId="13" borderId="0" xfId="0" applyFill="1" applyAlignment="1">
      <alignment horizontal="center"/>
    </xf>
    <xf numFmtId="0" fontId="0" fillId="14" borderId="0" xfId="0" applyFill="1" applyAlignment="1">
      <alignment horizontal="center"/>
    </xf>
    <xf numFmtId="0" fontId="0" fillId="18" borderId="0" xfId="0" applyFill="1" applyAlignment="1">
      <alignment horizontal="center"/>
    </xf>
    <xf numFmtId="0" fontId="0" fillId="4" borderId="0" xfId="0" applyFill="1" applyAlignment="1">
      <alignment horizontal="center"/>
    </xf>
    <xf numFmtId="0" fontId="0" fillId="15" borderId="0" xfId="0" applyFill="1" applyAlignment="1">
      <alignment horizontal="center"/>
    </xf>
    <xf numFmtId="0" fontId="0" fillId="19" borderId="0" xfId="0" applyFill="1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High</a:t>
            </a:r>
            <a:r>
              <a:rPr lang="en-US" baseline="0"/>
              <a:t> Social Media Users: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>
        <c:manualLayout>
          <c:layoutTarget val="inner"/>
          <c:xMode val="edge"/>
          <c:yMode val="edge"/>
          <c:x val="5.2680446194225725E-2"/>
          <c:y val="0.15780110819480897"/>
          <c:w val="0.90287510936132986"/>
          <c:h val="0.72094889180519106"/>
        </c:manualLayout>
      </c:layout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val>
            <c:numRef>
              <c:f>'SM-min'!$D$7:$E$7</c:f>
              <c:numCache>
                <c:formatCode>0</c:formatCode>
                <c:ptCount val="2"/>
                <c:pt idx="0">
                  <c:v>11</c:v>
                </c:pt>
                <c:pt idx="1">
                  <c:v>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1D1-D34F-86DF-3CF01410239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460187503"/>
        <c:axId val="459672303"/>
      </c:barChart>
      <c:catAx>
        <c:axId val="46018750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59672303"/>
        <c:crosses val="autoZero"/>
        <c:auto val="1"/>
        <c:lblAlgn val="ctr"/>
        <c:lblOffset val="100"/>
        <c:noMultiLvlLbl val="0"/>
      </c:catAx>
      <c:valAx>
        <c:axId val="45967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DE"/>
          </a:p>
        </c:txPr>
        <c:crossAx val="460187503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DE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361626</xdr:colOff>
      <xdr:row>68</xdr:row>
      <xdr:rowOff>113654</xdr:rowOff>
    </xdr:from>
    <xdr:to>
      <xdr:col>14</xdr:col>
      <xdr:colOff>542439</xdr:colOff>
      <xdr:row>82</xdr:row>
      <xdr:rowOff>144651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FC995F61-5C9F-6113-6AD0-B772F316114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8CD11FD-550A-A443-9C7D-4F4044332331}">
  <dimension ref="A1:AA45"/>
  <sheetViews>
    <sheetView tabSelected="1" zoomScale="75" workbookViewId="0">
      <selection activeCell="Q33" sqref="Q33"/>
    </sheetView>
  </sheetViews>
  <sheetFormatPr baseColWidth="10" defaultRowHeight="16" x14ac:dyDescent="0.2"/>
  <cols>
    <col min="1" max="1" width="12.83203125" style="5" customWidth="1"/>
    <col min="2" max="2" width="8.33203125" style="5" customWidth="1"/>
    <col min="3" max="3" width="10.5" style="5" customWidth="1"/>
    <col min="4" max="4" width="12.1640625" style="5" customWidth="1"/>
    <col min="5" max="6" width="10.5" style="5" customWidth="1"/>
    <col min="12" max="14" width="12" customWidth="1"/>
    <col min="15" max="15" width="17.6640625" customWidth="1"/>
  </cols>
  <sheetData>
    <row r="1" spans="1:27" x14ac:dyDescent="0.2">
      <c r="A1" s="28" t="s">
        <v>159</v>
      </c>
      <c r="B1" s="28" t="s">
        <v>158</v>
      </c>
      <c r="C1" s="3" t="s">
        <v>3</v>
      </c>
      <c r="D1" s="3" t="s">
        <v>4</v>
      </c>
      <c r="E1" s="52" t="s">
        <v>179</v>
      </c>
      <c r="F1" s="3" t="s">
        <v>165</v>
      </c>
      <c r="G1" s="3" t="s">
        <v>166</v>
      </c>
      <c r="H1" s="3" t="s">
        <v>86</v>
      </c>
      <c r="I1" s="11" t="s">
        <v>164</v>
      </c>
      <c r="J1" s="11" t="s">
        <v>88</v>
      </c>
      <c r="K1" s="11" t="s">
        <v>89</v>
      </c>
      <c r="L1" s="11" t="s">
        <v>160</v>
      </c>
      <c r="M1" s="11" t="s">
        <v>161</v>
      </c>
      <c r="N1" s="11" t="s">
        <v>162</v>
      </c>
      <c r="O1" s="40" t="s">
        <v>163</v>
      </c>
      <c r="P1" s="38" t="s">
        <v>167</v>
      </c>
      <c r="Q1" s="38" t="s">
        <v>168</v>
      </c>
      <c r="R1" s="38" t="s">
        <v>169</v>
      </c>
      <c r="S1" s="31" t="s">
        <v>170</v>
      </c>
      <c r="T1" s="31" t="s">
        <v>171</v>
      </c>
      <c r="U1" s="48" t="s">
        <v>172</v>
      </c>
      <c r="V1" s="50" t="s">
        <v>173</v>
      </c>
      <c r="W1" s="50" t="s">
        <v>174</v>
      </c>
      <c r="X1" s="50" t="s">
        <v>175</v>
      </c>
      <c r="Y1" s="50" t="s">
        <v>176</v>
      </c>
      <c r="Z1" s="32" t="s">
        <v>177</v>
      </c>
      <c r="AA1" s="32" t="s">
        <v>178</v>
      </c>
    </row>
    <row r="2" spans="1:27" x14ac:dyDescent="0.2">
      <c r="A2" s="4" t="s">
        <v>14</v>
      </c>
      <c r="B2" s="5" t="s">
        <v>15</v>
      </c>
      <c r="C2" s="7">
        <v>22</v>
      </c>
      <c r="D2" s="5" t="s">
        <v>8</v>
      </c>
      <c r="E2" s="5">
        <v>1</v>
      </c>
      <c r="F2" s="9">
        <v>163</v>
      </c>
      <c r="G2" s="41">
        <v>48</v>
      </c>
      <c r="H2" s="33">
        <f>(G2/F2^2)*10000</f>
        <v>18.066167337874969</v>
      </c>
      <c r="I2">
        <v>248.71428571428572</v>
      </c>
      <c r="J2">
        <v>44</v>
      </c>
      <c r="K2">
        <v>17</v>
      </c>
      <c r="L2">
        <v>13</v>
      </c>
      <c r="M2">
        <v>0</v>
      </c>
      <c r="N2">
        <f>L2+M2</f>
        <v>13</v>
      </c>
      <c r="O2">
        <v>12</v>
      </c>
      <c r="P2">
        <v>7</v>
      </c>
      <c r="Q2">
        <v>7</v>
      </c>
      <c r="R2">
        <v>8</v>
      </c>
      <c r="S2">
        <v>13</v>
      </c>
      <c r="T2">
        <v>7</v>
      </c>
      <c r="U2">
        <v>0</v>
      </c>
      <c r="V2">
        <v>0</v>
      </c>
      <c r="W2">
        <v>0</v>
      </c>
      <c r="X2">
        <v>0</v>
      </c>
      <c r="Y2">
        <f>SUM(V2:X2)</f>
        <v>0</v>
      </c>
      <c r="Z2">
        <v>10</v>
      </c>
      <c r="AA2">
        <v>10</v>
      </c>
    </row>
    <row r="3" spans="1:27" x14ac:dyDescent="0.2">
      <c r="A3" s="4" t="s">
        <v>12</v>
      </c>
      <c r="B3" s="5" t="s">
        <v>13</v>
      </c>
      <c r="C3" s="7">
        <v>25</v>
      </c>
      <c r="D3" s="5" t="s">
        <v>9</v>
      </c>
      <c r="E3" s="5">
        <v>2</v>
      </c>
      <c r="F3" s="9">
        <v>180</v>
      </c>
      <c r="G3" s="41">
        <v>78</v>
      </c>
      <c r="H3" s="33">
        <f t="shared" ref="H3:H41" si="0">(G3/F3^2)*10000</f>
        <v>24.074074074074076</v>
      </c>
      <c r="I3">
        <v>38.571428571428569</v>
      </c>
      <c r="J3">
        <v>9</v>
      </c>
      <c r="K3">
        <v>7</v>
      </c>
      <c r="L3" s="45">
        <v>0</v>
      </c>
      <c r="M3">
        <v>0</v>
      </c>
      <c r="N3" s="45" t="s">
        <v>155</v>
      </c>
      <c r="O3">
        <v>2</v>
      </c>
      <c r="P3">
        <v>7.5</v>
      </c>
      <c r="Q3">
        <v>7</v>
      </c>
      <c r="R3">
        <v>7</v>
      </c>
      <c r="S3">
        <v>0</v>
      </c>
      <c r="T3">
        <v>0</v>
      </c>
      <c r="U3">
        <v>0</v>
      </c>
      <c r="V3">
        <v>6</v>
      </c>
      <c r="W3">
        <v>1.5</v>
      </c>
      <c r="X3">
        <v>3</v>
      </c>
      <c r="Y3">
        <f t="shared" ref="Y3:Y41" si="1">SUM(V3:X3)</f>
        <v>10.5</v>
      </c>
      <c r="Z3">
        <v>20</v>
      </c>
      <c r="AA3">
        <v>5</v>
      </c>
    </row>
    <row r="4" spans="1:27" x14ac:dyDescent="0.2">
      <c r="A4" s="4" t="s">
        <v>22</v>
      </c>
      <c r="B4" s="5" t="s">
        <v>23</v>
      </c>
      <c r="C4" s="7">
        <v>31</v>
      </c>
      <c r="D4" s="5" t="s">
        <v>9</v>
      </c>
      <c r="E4" s="5">
        <v>2</v>
      </c>
      <c r="F4" s="9">
        <v>184</v>
      </c>
      <c r="G4" s="41">
        <v>75</v>
      </c>
      <c r="H4" s="33">
        <f t="shared" si="0"/>
        <v>22.152646502835537</v>
      </c>
      <c r="I4">
        <v>85.714285714285708</v>
      </c>
      <c r="J4">
        <v>24</v>
      </c>
      <c r="K4">
        <v>13</v>
      </c>
      <c r="L4">
        <v>16</v>
      </c>
      <c r="M4">
        <v>0</v>
      </c>
      <c r="N4">
        <f t="shared" ref="N4:N41" si="2">L4+M4</f>
        <v>16</v>
      </c>
      <c r="O4">
        <v>12</v>
      </c>
      <c r="P4">
        <v>8</v>
      </c>
      <c r="Q4">
        <v>6</v>
      </c>
      <c r="R4">
        <v>7</v>
      </c>
      <c r="S4">
        <v>0</v>
      </c>
      <c r="T4">
        <v>0</v>
      </c>
      <c r="U4">
        <v>5</v>
      </c>
      <c r="V4">
        <v>5</v>
      </c>
      <c r="W4">
        <v>2</v>
      </c>
      <c r="X4">
        <v>0</v>
      </c>
      <c r="Y4">
        <f t="shared" si="1"/>
        <v>7</v>
      </c>
      <c r="Z4">
        <v>0</v>
      </c>
      <c r="AA4">
        <v>0</v>
      </c>
    </row>
    <row r="5" spans="1:27" x14ac:dyDescent="0.2">
      <c r="A5" s="5" t="s">
        <v>16</v>
      </c>
      <c r="B5" s="5" t="s">
        <v>17</v>
      </c>
      <c r="C5" s="7">
        <v>23</v>
      </c>
      <c r="D5" s="5" t="s">
        <v>8</v>
      </c>
      <c r="E5" s="5">
        <v>2</v>
      </c>
      <c r="F5" s="9">
        <v>164</v>
      </c>
      <c r="G5" s="41">
        <v>65</v>
      </c>
      <c r="H5" s="33">
        <f t="shared" si="0"/>
        <v>24.16716240333135</v>
      </c>
      <c r="I5">
        <v>91.571428571428569</v>
      </c>
      <c r="J5">
        <v>45</v>
      </c>
      <c r="K5">
        <v>12</v>
      </c>
      <c r="L5">
        <v>11.5</v>
      </c>
      <c r="M5">
        <v>0</v>
      </c>
      <c r="N5">
        <f t="shared" si="2"/>
        <v>11.5</v>
      </c>
      <c r="O5">
        <v>12</v>
      </c>
      <c r="P5">
        <v>7.5</v>
      </c>
      <c r="Q5">
        <v>9</v>
      </c>
      <c r="R5">
        <v>7</v>
      </c>
      <c r="S5">
        <v>0</v>
      </c>
      <c r="T5">
        <v>0</v>
      </c>
      <c r="U5">
        <v>1</v>
      </c>
      <c r="V5">
        <v>3.5</v>
      </c>
      <c r="W5">
        <v>0</v>
      </c>
      <c r="X5">
        <v>0</v>
      </c>
      <c r="Y5">
        <f t="shared" si="1"/>
        <v>3.5</v>
      </c>
      <c r="Z5">
        <v>0</v>
      </c>
      <c r="AA5">
        <v>0</v>
      </c>
    </row>
    <row r="6" spans="1:27" x14ac:dyDescent="0.2">
      <c r="A6" s="4" t="s">
        <v>6</v>
      </c>
      <c r="B6" s="5" t="s">
        <v>7</v>
      </c>
      <c r="C6" s="7">
        <v>23</v>
      </c>
      <c r="D6" s="5" t="s">
        <v>8</v>
      </c>
      <c r="E6" s="5">
        <v>2</v>
      </c>
      <c r="F6" s="9">
        <v>160</v>
      </c>
      <c r="G6" s="41">
        <v>61</v>
      </c>
      <c r="H6" s="33">
        <f t="shared" si="0"/>
        <v>23.828125</v>
      </c>
      <c r="I6">
        <v>35.142857142857146</v>
      </c>
      <c r="J6">
        <v>20</v>
      </c>
      <c r="K6">
        <v>6</v>
      </c>
      <c r="L6">
        <v>10</v>
      </c>
      <c r="M6">
        <v>0</v>
      </c>
      <c r="N6">
        <f t="shared" si="2"/>
        <v>10</v>
      </c>
      <c r="O6">
        <v>5</v>
      </c>
      <c r="P6">
        <v>8</v>
      </c>
      <c r="Q6">
        <v>8</v>
      </c>
      <c r="R6">
        <v>8</v>
      </c>
      <c r="S6">
        <v>0</v>
      </c>
      <c r="T6">
        <v>0</v>
      </c>
      <c r="U6">
        <v>0</v>
      </c>
      <c r="V6">
        <v>3.5</v>
      </c>
      <c r="W6">
        <v>0</v>
      </c>
      <c r="X6">
        <v>0</v>
      </c>
      <c r="Y6">
        <f t="shared" si="1"/>
        <v>3.5</v>
      </c>
      <c r="Z6">
        <v>6</v>
      </c>
      <c r="AA6">
        <v>0</v>
      </c>
    </row>
    <row r="7" spans="1:27" x14ac:dyDescent="0.2">
      <c r="A7" s="4" t="s">
        <v>18</v>
      </c>
      <c r="B7" s="5" t="s">
        <v>19</v>
      </c>
      <c r="C7" s="7">
        <v>20</v>
      </c>
      <c r="D7" s="5" t="s">
        <v>8</v>
      </c>
      <c r="E7" s="5">
        <v>1</v>
      </c>
      <c r="F7" s="9">
        <v>182</v>
      </c>
      <c r="G7" s="41">
        <v>68</v>
      </c>
      <c r="H7" s="33">
        <f t="shared" si="0"/>
        <v>20.528921627822726</v>
      </c>
      <c r="I7">
        <v>164.71428571428572</v>
      </c>
      <c r="J7">
        <v>30</v>
      </c>
      <c r="K7">
        <v>11</v>
      </c>
      <c r="L7">
        <v>8</v>
      </c>
      <c r="M7">
        <v>0</v>
      </c>
      <c r="N7">
        <f t="shared" si="2"/>
        <v>8</v>
      </c>
      <c r="O7">
        <v>12</v>
      </c>
      <c r="P7">
        <v>7.5</v>
      </c>
      <c r="Q7">
        <v>7</v>
      </c>
      <c r="R7">
        <v>7.5</v>
      </c>
      <c r="S7">
        <v>0</v>
      </c>
      <c r="T7">
        <v>0</v>
      </c>
      <c r="U7">
        <v>10</v>
      </c>
      <c r="V7">
        <v>3</v>
      </c>
      <c r="W7">
        <v>0</v>
      </c>
      <c r="X7">
        <v>0</v>
      </c>
      <c r="Y7">
        <f t="shared" si="1"/>
        <v>3</v>
      </c>
      <c r="Z7">
        <v>0</v>
      </c>
      <c r="AA7">
        <v>0</v>
      </c>
    </row>
    <row r="8" spans="1:27" x14ac:dyDescent="0.2">
      <c r="A8" s="4" t="s">
        <v>34</v>
      </c>
      <c r="B8" s="5" t="s">
        <v>35</v>
      </c>
      <c r="C8" s="7">
        <v>28</v>
      </c>
      <c r="D8" s="5" t="s">
        <v>8</v>
      </c>
      <c r="E8" s="5">
        <v>2</v>
      </c>
      <c r="F8" s="9">
        <v>165</v>
      </c>
      <c r="G8" s="41">
        <v>56</v>
      </c>
      <c r="H8" s="33">
        <f t="shared" si="0"/>
        <v>20.569329660238751</v>
      </c>
      <c r="I8">
        <v>85.714285714285708</v>
      </c>
      <c r="J8">
        <v>25</v>
      </c>
      <c r="K8">
        <v>10</v>
      </c>
      <c r="L8">
        <v>13</v>
      </c>
      <c r="M8">
        <v>0</v>
      </c>
      <c r="N8">
        <f t="shared" si="2"/>
        <v>13</v>
      </c>
      <c r="O8">
        <v>3</v>
      </c>
      <c r="P8">
        <v>7</v>
      </c>
      <c r="Q8">
        <v>8</v>
      </c>
      <c r="R8">
        <v>7.5</v>
      </c>
      <c r="S8">
        <v>0</v>
      </c>
      <c r="T8">
        <v>0</v>
      </c>
      <c r="U8">
        <v>4</v>
      </c>
      <c r="V8">
        <v>5</v>
      </c>
      <c r="W8">
        <v>3</v>
      </c>
      <c r="X8">
        <v>0</v>
      </c>
      <c r="Y8">
        <f t="shared" si="1"/>
        <v>8</v>
      </c>
      <c r="Z8">
        <v>20</v>
      </c>
      <c r="AA8">
        <v>60</v>
      </c>
    </row>
    <row r="9" spans="1:27" x14ac:dyDescent="0.2">
      <c r="A9" s="4" t="s">
        <v>24</v>
      </c>
      <c r="B9" s="5" t="s">
        <v>25</v>
      </c>
      <c r="C9" s="7">
        <v>25</v>
      </c>
      <c r="D9" s="5" t="s">
        <v>8</v>
      </c>
      <c r="E9" s="5">
        <v>1</v>
      </c>
      <c r="F9" s="9">
        <v>164</v>
      </c>
      <c r="G9" s="41">
        <v>75</v>
      </c>
      <c r="H9" s="33">
        <f t="shared" si="0"/>
        <v>27.885187388459251</v>
      </c>
      <c r="I9">
        <v>377.14285714285717</v>
      </c>
      <c r="J9">
        <v>46</v>
      </c>
      <c r="K9">
        <v>19</v>
      </c>
      <c r="L9">
        <v>9</v>
      </c>
      <c r="M9">
        <v>0</v>
      </c>
      <c r="N9">
        <f t="shared" si="2"/>
        <v>9</v>
      </c>
      <c r="O9">
        <v>3</v>
      </c>
      <c r="P9">
        <v>8</v>
      </c>
      <c r="Q9">
        <v>7</v>
      </c>
      <c r="R9">
        <v>10</v>
      </c>
      <c r="S9">
        <v>0</v>
      </c>
      <c r="T9">
        <v>0</v>
      </c>
      <c r="U9">
        <v>4</v>
      </c>
      <c r="V9">
        <v>0</v>
      </c>
      <c r="W9">
        <v>0</v>
      </c>
      <c r="X9">
        <v>0</v>
      </c>
      <c r="Y9">
        <f t="shared" si="1"/>
        <v>0</v>
      </c>
      <c r="Z9">
        <v>30</v>
      </c>
      <c r="AA9">
        <v>0</v>
      </c>
    </row>
    <row r="10" spans="1:27" x14ac:dyDescent="0.2">
      <c r="A10" s="4" t="s">
        <v>32</v>
      </c>
      <c r="B10" s="5" t="s">
        <v>33</v>
      </c>
      <c r="C10" s="7">
        <v>31</v>
      </c>
      <c r="D10" s="5" t="s">
        <v>9</v>
      </c>
      <c r="E10" s="5">
        <v>2</v>
      </c>
      <c r="F10" s="9">
        <v>180</v>
      </c>
      <c r="G10" s="41">
        <v>79</v>
      </c>
      <c r="H10" s="33">
        <f t="shared" si="0"/>
        <v>24.382716049382715</v>
      </c>
      <c r="I10">
        <v>51.428571428571431</v>
      </c>
      <c r="J10">
        <v>36</v>
      </c>
      <c r="K10">
        <v>16</v>
      </c>
      <c r="L10" s="45">
        <v>16</v>
      </c>
      <c r="M10">
        <v>0</v>
      </c>
      <c r="N10">
        <f>L10+M10</f>
        <v>16</v>
      </c>
      <c r="O10">
        <v>12</v>
      </c>
      <c r="P10">
        <v>7.8</v>
      </c>
      <c r="Q10">
        <v>7.5</v>
      </c>
      <c r="R10">
        <v>7.5</v>
      </c>
      <c r="S10">
        <v>0</v>
      </c>
      <c r="T10">
        <v>0</v>
      </c>
      <c r="U10">
        <v>0</v>
      </c>
      <c r="V10">
        <v>3</v>
      </c>
      <c r="W10">
        <v>4</v>
      </c>
      <c r="X10">
        <v>0</v>
      </c>
      <c r="Y10">
        <f t="shared" si="1"/>
        <v>7</v>
      </c>
      <c r="Z10">
        <v>34</v>
      </c>
      <c r="AA10">
        <v>22</v>
      </c>
    </row>
    <row r="11" spans="1:27" x14ac:dyDescent="0.2">
      <c r="A11" s="4" t="s">
        <v>26</v>
      </c>
      <c r="B11" s="5" t="s">
        <v>27</v>
      </c>
      <c r="C11" s="7">
        <v>22</v>
      </c>
      <c r="D11" s="5" t="s">
        <v>8</v>
      </c>
      <c r="E11" s="5">
        <v>1</v>
      </c>
      <c r="F11" s="9">
        <v>165</v>
      </c>
      <c r="G11" s="41">
        <v>48</v>
      </c>
      <c r="H11" s="33">
        <f t="shared" si="0"/>
        <v>17.630853994490359</v>
      </c>
      <c r="I11">
        <v>214.28571428571428</v>
      </c>
      <c r="J11">
        <v>37</v>
      </c>
      <c r="K11">
        <v>13</v>
      </c>
      <c r="L11">
        <v>0</v>
      </c>
      <c r="M11">
        <v>0</v>
      </c>
      <c r="N11" s="45" t="s">
        <v>155</v>
      </c>
      <c r="O11">
        <v>4</v>
      </c>
      <c r="P11">
        <v>7</v>
      </c>
      <c r="Q11">
        <v>7</v>
      </c>
      <c r="R11">
        <v>6</v>
      </c>
      <c r="S11">
        <v>0</v>
      </c>
      <c r="T11">
        <v>0</v>
      </c>
      <c r="U11">
        <v>3</v>
      </c>
      <c r="V11">
        <v>1</v>
      </c>
      <c r="W11">
        <v>1</v>
      </c>
      <c r="X11">
        <v>0</v>
      </c>
      <c r="Y11">
        <f t="shared" si="1"/>
        <v>2</v>
      </c>
      <c r="Z11">
        <v>0</v>
      </c>
      <c r="AA11">
        <v>0</v>
      </c>
    </row>
    <row r="12" spans="1:27" x14ac:dyDescent="0.2">
      <c r="A12" s="4" t="s">
        <v>40</v>
      </c>
      <c r="B12" s="5" t="s">
        <v>41</v>
      </c>
      <c r="C12" s="7">
        <v>32</v>
      </c>
      <c r="D12" s="5" t="s">
        <v>8</v>
      </c>
      <c r="E12" s="5">
        <v>2</v>
      </c>
      <c r="F12" s="9">
        <v>165</v>
      </c>
      <c r="G12" s="41">
        <v>60</v>
      </c>
      <c r="H12" s="33">
        <f t="shared" si="0"/>
        <v>22.038567493112946</v>
      </c>
      <c r="I12">
        <v>77.142857142857139</v>
      </c>
      <c r="J12">
        <v>15</v>
      </c>
      <c r="K12">
        <v>11</v>
      </c>
      <c r="L12">
        <v>15</v>
      </c>
      <c r="M12">
        <v>3</v>
      </c>
      <c r="N12">
        <f t="shared" si="2"/>
        <v>18</v>
      </c>
      <c r="O12">
        <v>6</v>
      </c>
      <c r="P12">
        <v>8</v>
      </c>
      <c r="Q12">
        <v>7</v>
      </c>
      <c r="R12">
        <v>8</v>
      </c>
      <c r="S12">
        <v>10</v>
      </c>
      <c r="T12">
        <v>2</v>
      </c>
      <c r="U12">
        <v>15</v>
      </c>
      <c r="V12">
        <v>1.5</v>
      </c>
      <c r="W12">
        <v>0</v>
      </c>
      <c r="X12">
        <v>0</v>
      </c>
      <c r="Y12">
        <f t="shared" si="1"/>
        <v>1.5</v>
      </c>
      <c r="Z12">
        <v>0</v>
      </c>
      <c r="AA12">
        <v>30</v>
      </c>
    </row>
    <row r="13" spans="1:27" x14ac:dyDescent="0.2">
      <c r="A13" s="4" t="s">
        <v>36</v>
      </c>
      <c r="B13" s="5" t="s">
        <v>37</v>
      </c>
      <c r="C13" s="7">
        <v>25</v>
      </c>
      <c r="D13" s="5" t="s">
        <v>9</v>
      </c>
      <c r="E13" s="5">
        <v>2</v>
      </c>
      <c r="F13" s="9">
        <v>175</v>
      </c>
      <c r="G13" s="41">
        <v>65</v>
      </c>
      <c r="H13" s="33">
        <f t="shared" si="0"/>
        <v>21.224489795918366</v>
      </c>
      <c r="I13">
        <v>60</v>
      </c>
      <c r="J13">
        <v>37</v>
      </c>
      <c r="K13">
        <v>10</v>
      </c>
      <c r="L13">
        <v>11</v>
      </c>
      <c r="M13">
        <v>0</v>
      </c>
      <c r="N13">
        <f t="shared" si="2"/>
        <v>11</v>
      </c>
      <c r="O13">
        <v>12</v>
      </c>
      <c r="P13">
        <v>7.5</v>
      </c>
      <c r="Q13">
        <v>7</v>
      </c>
      <c r="R13">
        <v>7</v>
      </c>
      <c r="S13">
        <v>0</v>
      </c>
      <c r="T13">
        <v>0</v>
      </c>
      <c r="U13">
        <v>8</v>
      </c>
      <c r="V13">
        <v>7</v>
      </c>
      <c r="W13">
        <v>1</v>
      </c>
      <c r="X13">
        <v>0</v>
      </c>
      <c r="Y13">
        <f t="shared" si="1"/>
        <v>8</v>
      </c>
      <c r="Z13">
        <v>10</v>
      </c>
      <c r="AA13">
        <v>12</v>
      </c>
    </row>
    <row r="14" spans="1:27" x14ac:dyDescent="0.2">
      <c r="A14" s="4" t="s">
        <v>20</v>
      </c>
      <c r="B14" s="5" t="s">
        <v>21</v>
      </c>
      <c r="C14" s="7">
        <v>22</v>
      </c>
      <c r="D14" s="5" t="s">
        <v>8</v>
      </c>
      <c r="E14" s="5">
        <v>2</v>
      </c>
      <c r="F14" s="9">
        <v>163</v>
      </c>
      <c r="G14" s="41">
        <v>58</v>
      </c>
      <c r="H14" s="33">
        <f t="shared" si="0"/>
        <v>21.829952199932251</v>
      </c>
      <c r="I14">
        <v>72.857142857142861</v>
      </c>
      <c r="J14">
        <v>36</v>
      </c>
      <c r="K14">
        <v>9</v>
      </c>
      <c r="L14">
        <v>7</v>
      </c>
      <c r="M14">
        <v>0</v>
      </c>
      <c r="N14">
        <f t="shared" si="2"/>
        <v>7</v>
      </c>
      <c r="O14">
        <v>11</v>
      </c>
      <c r="P14">
        <v>8</v>
      </c>
      <c r="Q14">
        <v>7</v>
      </c>
      <c r="R14">
        <v>7</v>
      </c>
      <c r="S14">
        <v>0</v>
      </c>
      <c r="T14">
        <v>0</v>
      </c>
      <c r="U14">
        <v>9</v>
      </c>
      <c r="V14">
        <v>1</v>
      </c>
      <c r="W14">
        <v>0.5</v>
      </c>
      <c r="X14">
        <v>0</v>
      </c>
      <c r="Y14">
        <f t="shared" si="1"/>
        <v>1.5</v>
      </c>
      <c r="Z14">
        <v>0</v>
      </c>
      <c r="AA14">
        <v>0</v>
      </c>
    </row>
    <row r="15" spans="1:27" x14ac:dyDescent="0.2">
      <c r="A15" s="4" t="s">
        <v>28</v>
      </c>
      <c r="B15" s="5" t="s">
        <v>29</v>
      </c>
      <c r="C15" s="7">
        <v>22</v>
      </c>
      <c r="D15" s="5" t="s">
        <v>8</v>
      </c>
      <c r="E15" s="5">
        <v>1</v>
      </c>
      <c r="F15" s="9">
        <v>165</v>
      </c>
      <c r="G15" s="41">
        <v>64</v>
      </c>
      <c r="H15" s="33">
        <f t="shared" si="0"/>
        <v>23.507805325987146</v>
      </c>
      <c r="I15">
        <v>531.42857142857144</v>
      </c>
      <c r="J15">
        <v>33</v>
      </c>
      <c r="K15">
        <v>16</v>
      </c>
      <c r="L15">
        <v>0</v>
      </c>
      <c r="M15">
        <v>0</v>
      </c>
      <c r="N15">
        <f t="shared" si="2"/>
        <v>0</v>
      </c>
      <c r="O15">
        <v>8</v>
      </c>
      <c r="P15">
        <v>7</v>
      </c>
      <c r="Q15">
        <v>6</v>
      </c>
      <c r="R15">
        <v>8</v>
      </c>
      <c r="S15">
        <v>0</v>
      </c>
      <c r="T15">
        <v>0</v>
      </c>
      <c r="U15">
        <v>13</v>
      </c>
      <c r="V15">
        <v>1</v>
      </c>
      <c r="W15">
        <v>0</v>
      </c>
      <c r="X15">
        <v>0</v>
      </c>
      <c r="Y15">
        <f t="shared" si="1"/>
        <v>1</v>
      </c>
      <c r="Z15">
        <v>0</v>
      </c>
      <c r="AA15">
        <v>0</v>
      </c>
    </row>
    <row r="16" spans="1:27" x14ac:dyDescent="0.2">
      <c r="A16" s="4" t="s">
        <v>48</v>
      </c>
      <c r="B16" s="5" t="s">
        <v>49</v>
      </c>
      <c r="C16" s="7">
        <v>22</v>
      </c>
      <c r="D16" s="5" t="s">
        <v>8</v>
      </c>
      <c r="E16" s="5">
        <v>1</v>
      </c>
      <c r="F16" s="9">
        <v>167</v>
      </c>
      <c r="G16" s="41">
        <v>58</v>
      </c>
      <c r="H16" s="33">
        <f t="shared" si="0"/>
        <v>20.796729893506399</v>
      </c>
      <c r="I16">
        <v>124.28571428571429</v>
      </c>
      <c r="J16">
        <v>36</v>
      </c>
      <c r="K16">
        <v>16</v>
      </c>
      <c r="L16">
        <v>6</v>
      </c>
      <c r="M16">
        <v>0</v>
      </c>
      <c r="N16">
        <f t="shared" si="2"/>
        <v>6</v>
      </c>
      <c r="O16">
        <v>6</v>
      </c>
      <c r="P16">
        <v>8</v>
      </c>
      <c r="Q16">
        <v>5.5</v>
      </c>
      <c r="R16">
        <v>7.5</v>
      </c>
      <c r="S16">
        <v>0</v>
      </c>
      <c r="T16">
        <v>0</v>
      </c>
      <c r="U16">
        <v>0</v>
      </c>
      <c r="V16">
        <v>1</v>
      </c>
      <c r="W16">
        <v>0</v>
      </c>
      <c r="X16">
        <v>0</v>
      </c>
      <c r="Y16">
        <f t="shared" si="1"/>
        <v>1</v>
      </c>
      <c r="Z16">
        <v>0</v>
      </c>
      <c r="AA16">
        <v>0</v>
      </c>
    </row>
    <row r="17" spans="1:27" x14ac:dyDescent="0.2">
      <c r="A17" s="4" t="s">
        <v>38</v>
      </c>
      <c r="B17" s="5" t="s">
        <v>39</v>
      </c>
      <c r="C17" s="7">
        <v>25</v>
      </c>
      <c r="D17" s="5" t="s">
        <v>8</v>
      </c>
      <c r="E17" s="5">
        <v>2</v>
      </c>
      <c r="F17" s="9">
        <v>157</v>
      </c>
      <c r="G17" s="41">
        <v>53</v>
      </c>
      <c r="H17" s="33">
        <f t="shared" si="0"/>
        <v>21.501886486267193</v>
      </c>
      <c r="I17">
        <v>32.428571428571431</v>
      </c>
      <c r="J17">
        <v>24</v>
      </c>
      <c r="K17">
        <v>7</v>
      </c>
      <c r="L17">
        <v>9</v>
      </c>
      <c r="M17">
        <v>0</v>
      </c>
      <c r="N17">
        <f t="shared" si="2"/>
        <v>9</v>
      </c>
      <c r="O17">
        <v>2</v>
      </c>
      <c r="P17">
        <v>9</v>
      </c>
      <c r="Q17">
        <v>9</v>
      </c>
      <c r="R17">
        <v>10.5</v>
      </c>
      <c r="S17">
        <v>0</v>
      </c>
      <c r="T17">
        <v>0</v>
      </c>
      <c r="U17">
        <v>10</v>
      </c>
      <c r="V17">
        <v>6</v>
      </c>
      <c r="W17">
        <v>0</v>
      </c>
      <c r="X17">
        <v>0</v>
      </c>
      <c r="Y17">
        <f t="shared" si="1"/>
        <v>6</v>
      </c>
      <c r="Z17">
        <v>5</v>
      </c>
      <c r="AA17">
        <v>8</v>
      </c>
    </row>
    <row r="18" spans="1:27" x14ac:dyDescent="0.2">
      <c r="A18" s="4" t="s">
        <v>44</v>
      </c>
      <c r="B18" s="5" t="s">
        <v>45</v>
      </c>
      <c r="C18" s="7">
        <v>32</v>
      </c>
      <c r="D18" s="5" t="s">
        <v>9</v>
      </c>
      <c r="E18" s="5">
        <v>2</v>
      </c>
      <c r="F18" s="9">
        <v>181</v>
      </c>
      <c r="G18" s="41">
        <v>88</v>
      </c>
      <c r="H18" s="33">
        <f t="shared" si="0"/>
        <v>26.861206922865602</v>
      </c>
      <c r="I18">
        <v>82.714285714285708</v>
      </c>
      <c r="J18">
        <v>34</v>
      </c>
      <c r="K18">
        <v>8</v>
      </c>
      <c r="L18">
        <v>10</v>
      </c>
      <c r="M18">
        <v>0</v>
      </c>
      <c r="N18">
        <f t="shared" si="2"/>
        <v>10</v>
      </c>
      <c r="O18">
        <v>12</v>
      </c>
      <c r="P18">
        <v>8.25</v>
      </c>
      <c r="Q18">
        <v>7.5</v>
      </c>
      <c r="R18">
        <v>7</v>
      </c>
      <c r="S18">
        <v>0</v>
      </c>
      <c r="T18">
        <v>0</v>
      </c>
      <c r="U18">
        <v>3</v>
      </c>
      <c r="V18">
        <v>3</v>
      </c>
      <c r="W18">
        <v>0</v>
      </c>
      <c r="X18">
        <v>0</v>
      </c>
      <c r="Y18">
        <f t="shared" si="1"/>
        <v>3</v>
      </c>
      <c r="Z18">
        <v>0</v>
      </c>
      <c r="AA18">
        <v>0</v>
      </c>
    </row>
    <row r="19" spans="1:27" x14ac:dyDescent="0.2">
      <c r="A19" s="4" t="s">
        <v>30</v>
      </c>
      <c r="B19" s="5" t="s">
        <v>31</v>
      </c>
      <c r="C19" s="7">
        <v>22</v>
      </c>
      <c r="D19" s="5" t="s">
        <v>8</v>
      </c>
      <c r="E19" s="5">
        <v>1</v>
      </c>
      <c r="F19" s="9">
        <v>174</v>
      </c>
      <c r="G19" s="41">
        <v>54</v>
      </c>
      <c r="H19" s="33">
        <f t="shared" si="0"/>
        <v>17.8359096313912</v>
      </c>
      <c r="I19">
        <v>214.28571428571428</v>
      </c>
      <c r="J19">
        <v>29</v>
      </c>
      <c r="K19">
        <v>14</v>
      </c>
      <c r="L19">
        <v>8</v>
      </c>
      <c r="M19">
        <v>0</v>
      </c>
      <c r="N19">
        <f t="shared" si="2"/>
        <v>8</v>
      </c>
      <c r="O19">
        <v>12</v>
      </c>
      <c r="P19">
        <v>8</v>
      </c>
      <c r="Q19">
        <v>6</v>
      </c>
      <c r="R19">
        <v>7.5</v>
      </c>
      <c r="S19">
        <v>0</v>
      </c>
      <c r="T19">
        <v>0</v>
      </c>
      <c r="U19">
        <v>3</v>
      </c>
      <c r="V19">
        <v>1</v>
      </c>
      <c r="W19">
        <v>0</v>
      </c>
      <c r="X19">
        <v>0</v>
      </c>
      <c r="Y19">
        <f t="shared" si="1"/>
        <v>1</v>
      </c>
      <c r="Z19">
        <v>0</v>
      </c>
      <c r="AA19">
        <v>0</v>
      </c>
    </row>
    <row r="20" spans="1:27" x14ac:dyDescent="0.2">
      <c r="A20" s="4" t="s">
        <v>42</v>
      </c>
      <c r="B20" s="5" t="s">
        <v>43</v>
      </c>
      <c r="C20" s="7">
        <v>25</v>
      </c>
      <c r="D20" s="5" t="s">
        <v>8</v>
      </c>
      <c r="E20" s="5">
        <v>2</v>
      </c>
      <c r="F20" s="9">
        <v>175</v>
      </c>
      <c r="G20" s="41">
        <v>63</v>
      </c>
      <c r="H20" s="33">
        <f t="shared" si="0"/>
        <v>20.571428571428573</v>
      </c>
      <c r="I20">
        <v>60</v>
      </c>
      <c r="J20">
        <v>32</v>
      </c>
      <c r="K20">
        <v>12</v>
      </c>
      <c r="L20">
        <v>9</v>
      </c>
      <c r="M20">
        <v>0</v>
      </c>
      <c r="N20">
        <f t="shared" si="2"/>
        <v>9</v>
      </c>
      <c r="O20">
        <v>12</v>
      </c>
      <c r="P20">
        <v>8</v>
      </c>
      <c r="Q20">
        <v>8</v>
      </c>
      <c r="R20">
        <v>7</v>
      </c>
      <c r="S20">
        <v>0</v>
      </c>
      <c r="T20">
        <v>0</v>
      </c>
      <c r="U20">
        <v>0</v>
      </c>
      <c r="V20">
        <v>2</v>
      </c>
      <c r="W20">
        <v>1</v>
      </c>
      <c r="X20">
        <v>0</v>
      </c>
      <c r="Y20">
        <f t="shared" si="1"/>
        <v>3</v>
      </c>
      <c r="Z20">
        <v>0</v>
      </c>
      <c r="AA20">
        <v>0</v>
      </c>
    </row>
    <row r="21" spans="1:27" x14ac:dyDescent="0.2">
      <c r="A21" s="4" t="s">
        <v>46</v>
      </c>
      <c r="B21" s="5" t="s">
        <v>47</v>
      </c>
      <c r="C21" s="7">
        <v>26</v>
      </c>
      <c r="D21" s="5" t="s">
        <v>8</v>
      </c>
      <c r="E21" s="5">
        <v>2</v>
      </c>
      <c r="F21" s="9">
        <v>171</v>
      </c>
      <c r="G21" s="41">
        <v>63</v>
      </c>
      <c r="H21" s="33">
        <f t="shared" si="0"/>
        <v>21.545090797168356</v>
      </c>
      <c r="I21">
        <v>84.285714285714292</v>
      </c>
      <c r="J21">
        <v>42</v>
      </c>
      <c r="K21">
        <v>14</v>
      </c>
      <c r="L21">
        <v>13</v>
      </c>
      <c r="M21">
        <v>1</v>
      </c>
      <c r="N21">
        <f t="shared" si="2"/>
        <v>14</v>
      </c>
      <c r="O21">
        <v>3</v>
      </c>
      <c r="P21">
        <v>8</v>
      </c>
      <c r="Q21">
        <v>8.5</v>
      </c>
      <c r="R21">
        <v>8</v>
      </c>
      <c r="S21">
        <v>0</v>
      </c>
      <c r="T21">
        <v>0</v>
      </c>
      <c r="U21">
        <v>7</v>
      </c>
      <c r="V21">
        <v>1.5</v>
      </c>
      <c r="W21">
        <v>1</v>
      </c>
      <c r="X21">
        <v>1</v>
      </c>
      <c r="Y21">
        <f t="shared" si="1"/>
        <v>3.5</v>
      </c>
      <c r="Z21">
        <v>0</v>
      </c>
      <c r="AA21">
        <v>0</v>
      </c>
    </row>
    <row r="22" spans="1:27" x14ac:dyDescent="0.2">
      <c r="A22" s="4" t="s">
        <v>50</v>
      </c>
      <c r="B22" s="5" t="s">
        <v>51</v>
      </c>
      <c r="C22" s="7">
        <v>23</v>
      </c>
      <c r="D22" s="5" t="s">
        <v>8</v>
      </c>
      <c r="E22" s="5">
        <v>1</v>
      </c>
      <c r="F22" s="9">
        <v>167</v>
      </c>
      <c r="G22" s="41">
        <v>58</v>
      </c>
      <c r="H22" s="33">
        <f t="shared" si="0"/>
        <v>20.796729893506399</v>
      </c>
      <c r="I22">
        <v>169.28571428571428</v>
      </c>
      <c r="J22">
        <v>43</v>
      </c>
      <c r="K22">
        <v>15</v>
      </c>
      <c r="L22">
        <v>10</v>
      </c>
      <c r="M22">
        <v>0</v>
      </c>
      <c r="N22">
        <f t="shared" si="2"/>
        <v>10</v>
      </c>
      <c r="O22">
        <v>9</v>
      </c>
      <c r="P22">
        <v>8</v>
      </c>
      <c r="Q22">
        <v>8</v>
      </c>
      <c r="R22">
        <v>8.5</v>
      </c>
      <c r="S22">
        <v>0</v>
      </c>
      <c r="T22">
        <v>0</v>
      </c>
      <c r="U22">
        <v>3</v>
      </c>
      <c r="V22">
        <v>4.5</v>
      </c>
      <c r="W22">
        <v>1</v>
      </c>
      <c r="X22">
        <v>0</v>
      </c>
      <c r="Y22">
        <f t="shared" si="1"/>
        <v>5.5</v>
      </c>
      <c r="Z22">
        <v>60</v>
      </c>
      <c r="AA22">
        <v>30</v>
      </c>
    </row>
    <row r="23" spans="1:27" x14ac:dyDescent="0.2">
      <c r="A23" s="4" t="s">
        <v>52</v>
      </c>
      <c r="B23" s="5" t="s">
        <v>53</v>
      </c>
      <c r="C23" s="7">
        <v>23</v>
      </c>
      <c r="D23" s="5" t="s">
        <v>9</v>
      </c>
      <c r="E23" s="5">
        <v>1</v>
      </c>
      <c r="F23" s="9">
        <v>172</v>
      </c>
      <c r="G23" s="41">
        <v>71</v>
      </c>
      <c r="H23" s="33">
        <f t="shared" si="0"/>
        <v>23.999459167117362</v>
      </c>
      <c r="I23">
        <v>128.57142857142858</v>
      </c>
      <c r="J23">
        <v>9</v>
      </c>
      <c r="K23">
        <v>13</v>
      </c>
      <c r="L23">
        <v>10</v>
      </c>
      <c r="M23">
        <v>0</v>
      </c>
      <c r="N23">
        <f t="shared" si="2"/>
        <v>10</v>
      </c>
      <c r="O23">
        <v>12</v>
      </c>
      <c r="P23">
        <v>8</v>
      </c>
      <c r="Q23">
        <v>8.5</v>
      </c>
      <c r="R23">
        <v>8.5</v>
      </c>
      <c r="S23">
        <v>0</v>
      </c>
      <c r="T23">
        <v>0</v>
      </c>
      <c r="U23">
        <v>2</v>
      </c>
      <c r="V23">
        <v>3</v>
      </c>
      <c r="W23">
        <v>2</v>
      </c>
      <c r="X23">
        <v>0</v>
      </c>
      <c r="Y23">
        <f t="shared" si="1"/>
        <v>5</v>
      </c>
      <c r="Z23">
        <v>0</v>
      </c>
      <c r="AA23">
        <v>0</v>
      </c>
    </row>
    <row r="24" spans="1:27" x14ac:dyDescent="0.2">
      <c r="A24" s="4" t="s">
        <v>54</v>
      </c>
      <c r="B24" s="5" t="s">
        <v>55</v>
      </c>
      <c r="C24" s="7">
        <v>25</v>
      </c>
      <c r="D24" s="5" t="s">
        <v>8</v>
      </c>
      <c r="E24" s="5">
        <v>2</v>
      </c>
      <c r="F24" s="9">
        <v>175</v>
      </c>
      <c r="G24" s="41">
        <v>60</v>
      </c>
      <c r="H24" s="33">
        <f t="shared" si="0"/>
        <v>19.591836734693878</v>
      </c>
      <c r="I24">
        <v>102.85714285714286</v>
      </c>
      <c r="J24">
        <v>29</v>
      </c>
      <c r="K24">
        <v>11</v>
      </c>
      <c r="L24">
        <v>10</v>
      </c>
      <c r="M24">
        <v>3</v>
      </c>
      <c r="N24">
        <f t="shared" si="2"/>
        <v>13</v>
      </c>
      <c r="O24">
        <v>9</v>
      </c>
      <c r="P24">
        <v>8.5</v>
      </c>
      <c r="Q24">
        <v>8</v>
      </c>
      <c r="R24">
        <v>8</v>
      </c>
      <c r="S24">
        <v>0</v>
      </c>
      <c r="T24">
        <v>0</v>
      </c>
      <c r="U24">
        <v>5</v>
      </c>
      <c r="V24">
        <v>1</v>
      </c>
      <c r="W24">
        <v>4</v>
      </c>
      <c r="X24">
        <v>3</v>
      </c>
      <c r="Y24">
        <f t="shared" si="1"/>
        <v>8</v>
      </c>
      <c r="Z24">
        <v>15</v>
      </c>
      <c r="AA24">
        <v>30</v>
      </c>
    </row>
    <row r="25" spans="1:27" x14ac:dyDescent="0.2">
      <c r="A25" s="4" t="s">
        <v>56</v>
      </c>
      <c r="B25" s="5" t="s">
        <v>57</v>
      </c>
      <c r="C25" s="7">
        <v>27</v>
      </c>
      <c r="D25" s="5" t="s">
        <v>8</v>
      </c>
      <c r="E25" s="5">
        <v>2</v>
      </c>
      <c r="F25" s="9">
        <v>158</v>
      </c>
      <c r="G25" s="41">
        <v>55</v>
      </c>
      <c r="H25" s="33">
        <f t="shared" si="0"/>
        <v>22.03172568498638</v>
      </c>
      <c r="I25">
        <v>107.28571428571429</v>
      </c>
      <c r="J25">
        <v>40</v>
      </c>
      <c r="K25">
        <v>12</v>
      </c>
      <c r="L25">
        <v>14</v>
      </c>
      <c r="M25">
        <v>0</v>
      </c>
      <c r="N25">
        <f t="shared" si="2"/>
        <v>14</v>
      </c>
      <c r="O25">
        <v>7</v>
      </c>
      <c r="P25">
        <v>8</v>
      </c>
      <c r="Q25">
        <v>8</v>
      </c>
      <c r="R25">
        <v>7.5</v>
      </c>
      <c r="S25">
        <v>0</v>
      </c>
      <c r="T25">
        <v>0</v>
      </c>
      <c r="U25">
        <v>22</v>
      </c>
      <c r="V25">
        <v>4</v>
      </c>
      <c r="W25">
        <v>2</v>
      </c>
      <c r="X25">
        <v>0</v>
      </c>
      <c r="Y25">
        <f t="shared" si="1"/>
        <v>6</v>
      </c>
      <c r="Z25">
        <v>0</v>
      </c>
      <c r="AA25">
        <v>6</v>
      </c>
    </row>
    <row r="26" spans="1:27" x14ac:dyDescent="0.2">
      <c r="A26" s="4" t="s">
        <v>58</v>
      </c>
      <c r="B26" s="5" t="s">
        <v>59</v>
      </c>
      <c r="C26" s="7">
        <v>26</v>
      </c>
      <c r="D26" s="5" t="s">
        <v>8</v>
      </c>
      <c r="E26" s="5">
        <v>1</v>
      </c>
      <c r="F26" s="9">
        <v>171</v>
      </c>
      <c r="G26" s="41">
        <v>70</v>
      </c>
      <c r="H26" s="33">
        <f t="shared" si="0"/>
        <v>23.938989774631509</v>
      </c>
      <c r="I26">
        <v>197.14285714285714</v>
      </c>
      <c r="J26">
        <v>11</v>
      </c>
      <c r="K26">
        <v>14</v>
      </c>
      <c r="L26" s="45">
        <v>0</v>
      </c>
      <c r="M26">
        <v>0</v>
      </c>
      <c r="N26" s="45" t="s">
        <v>155</v>
      </c>
      <c r="O26">
        <v>12</v>
      </c>
      <c r="P26">
        <v>8</v>
      </c>
      <c r="Q26">
        <v>8</v>
      </c>
      <c r="R26">
        <v>7</v>
      </c>
      <c r="S26">
        <v>10</v>
      </c>
      <c r="T26">
        <v>2.5</v>
      </c>
      <c r="U26">
        <v>5</v>
      </c>
      <c r="V26">
        <v>2.5</v>
      </c>
      <c r="W26">
        <v>1</v>
      </c>
      <c r="X26">
        <v>0</v>
      </c>
      <c r="Y26">
        <f t="shared" si="1"/>
        <v>3.5</v>
      </c>
      <c r="Z26">
        <v>0</v>
      </c>
      <c r="AA26">
        <v>0</v>
      </c>
    </row>
    <row r="27" spans="1:27" x14ac:dyDescent="0.2">
      <c r="A27" s="4" t="s">
        <v>10</v>
      </c>
      <c r="B27" s="5" t="s">
        <v>11</v>
      </c>
      <c r="C27" s="7">
        <v>32</v>
      </c>
      <c r="D27" s="5" t="s">
        <v>9</v>
      </c>
      <c r="E27" s="5">
        <v>2</v>
      </c>
      <c r="F27" s="9">
        <v>192</v>
      </c>
      <c r="G27" s="41">
        <v>79</v>
      </c>
      <c r="H27" s="33">
        <f t="shared" si="0"/>
        <v>21.430121527777779</v>
      </c>
      <c r="I27">
        <v>38.714285714285715</v>
      </c>
      <c r="J27">
        <v>28</v>
      </c>
      <c r="K27">
        <v>9</v>
      </c>
      <c r="L27">
        <v>15</v>
      </c>
      <c r="M27">
        <v>4</v>
      </c>
      <c r="N27">
        <f t="shared" si="2"/>
        <v>19</v>
      </c>
      <c r="O27">
        <v>3</v>
      </c>
      <c r="P27">
        <v>7.5</v>
      </c>
      <c r="Q27">
        <v>7.5</v>
      </c>
      <c r="R27">
        <v>8</v>
      </c>
      <c r="S27">
        <v>20</v>
      </c>
      <c r="T27">
        <v>7</v>
      </c>
      <c r="U27">
        <v>0</v>
      </c>
      <c r="V27">
        <v>4</v>
      </c>
      <c r="W27">
        <v>1.5</v>
      </c>
      <c r="X27">
        <v>7</v>
      </c>
      <c r="Y27">
        <f t="shared" si="1"/>
        <v>12.5</v>
      </c>
      <c r="Z27">
        <v>17</v>
      </c>
      <c r="AA27">
        <v>22</v>
      </c>
    </row>
    <row r="28" spans="1:27" x14ac:dyDescent="0.2">
      <c r="A28" s="4" t="s">
        <v>60</v>
      </c>
      <c r="B28" s="5" t="s">
        <v>61</v>
      </c>
      <c r="C28" s="7">
        <v>26</v>
      </c>
      <c r="D28" s="5" t="s">
        <v>9</v>
      </c>
      <c r="E28" s="5">
        <v>1</v>
      </c>
      <c r="F28" s="9">
        <v>180</v>
      </c>
      <c r="G28" s="41">
        <v>72</v>
      </c>
      <c r="H28" s="33">
        <f t="shared" si="0"/>
        <v>22.222222222222221</v>
      </c>
      <c r="I28">
        <v>141.57142857142858</v>
      </c>
      <c r="J28">
        <v>17</v>
      </c>
      <c r="K28">
        <v>19</v>
      </c>
      <c r="L28">
        <v>8</v>
      </c>
      <c r="M28">
        <v>0</v>
      </c>
      <c r="N28">
        <f t="shared" si="2"/>
        <v>8</v>
      </c>
      <c r="O28">
        <v>2</v>
      </c>
      <c r="P28">
        <v>8</v>
      </c>
      <c r="Q28">
        <v>7.5</v>
      </c>
      <c r="R28">
        <v>6.5</v>
      </c>
      <c r="S28">
        <v>0</v>
      </c>
      <c r="T28">
        <v>0</v>
      </c>
      <c r="U28">
        <v>2</v>
      </c>
      <c r="V28">
        <v>1</v>
      </c>
      <c r="W28">
        <v>0</v>
      </c>
      <c r="X28">
        <v>0</v>
      </c>
      <c r="Y28">
        <f t="shared" si="1"/>
        <v>1</v>
      </c>
      <c r="Z28">
        <v>0</v>
      </c>
      <c r="AA28">
        <v>15</v>
      </c>
    </row>
    <row r="29" spans="1:27" x14ac:dyDescent="0.2">
      <c r="A29" s="4" t="s">
        <v>62</v>
      </c>
      <c r="B29" s="5" t="s">
        <v>63</v>
      </c>
      <c r="C29" s="7">
        <v>28</v>
      </c>
      <c r="D29" s="5" t="s">
        <v>9</v>
      </c>
      <c r="E29" s="5">
        <v>1</v>
      </c>
      <c r="F29" s="9">
        <v>193</v>
      </c>
      <c r="G29" s="41">
        <v>82</v>
      </c>
      <c r="H29" s="33">
        <f t="shared" si="0"/>
        <v>22.014013799028163</v>
      </c>
      <c r="I29">
        <v>128.57142857142858</v>
      </c>
      <c r="J29">
        <v>39</v>
      </c>
      <c r="K29">
        <v>8</v>
      </c>
      <c r="L29">
        <v>14</v>
      </c>
      <c r="M29">
        <v>0</v>
      </c>
      <c r="N29">
        <f t="shared" si="2"/>
        <v>14</v>
      </c>
      <c r="O29">
        <v>6</v>
      </c>
      <c r="P29">
        <v>7.75</v>
      </c>
      <c r="Q29">
        <v>8</v>
      </c>
      <c r="R29">
        <v>8</v>
      </c>
      <c r="S29">
        <v>0</v>
      </c>
      <c r="T29">
        <v>0</v>
      </c>
      <c r="U29">
        <v>0</v>
      </c>
      <c r="V29">
        <v>3</v>
      </c>
      <c r="W29">
        <v>3</v>
      </c>
      <c r="X29">
        <v>1</v>
      </c>
      <c r="Y29">
        <f t="shared" si="1"/>
        <v>7</v>
      </c>
      <c r="Z29">
        <v>10</v>
      </c>
      <c r="AA29">
        <v>10</v>
      </c>
    </row>
    <row r="30" spans="1:27" x14ac:dyDescent="0.2">
      <c r="A30" s="4" t="s">
        <v>64</v>
      </c>
      <c r="B30" s="5" t="s">
        <v>65</v>
      </c>
      <c r="C30" s="7">
        <v>28</v>
      </c>
      <c r="D30" s="5" t="s">
        <v>8</v>
      </c>
      <c r="E30" s="5">
        <v>2</v>
      </c>
      <c r="F30" s="9">
        <v>165</v>
      </c>
      <c r="G30" s="41">
        <v>70</v>
      </c>
      <c r="H30" s="33">
        <f t="shared" si="0"/>
        <v>25.711662075298438</v>
      </c>
      <c r="I30">
        <v>52.857142899999999</v>
      </c>
      <c r="J30">
        <v>34</v>
      </c>
      <c r="K30">
        <v>7</v>
      </c>
      <c r="L30">
        <v>14</v>
      </c>
      <c r="M30">
        <v>0</v>
      </c>
      <c r="N30">
        <f t="shared" si="2"/>
        <v>14</v>
      </c>
      <c r="O30">
        <v>12</v>
      </c>
      <c r="P30">
        <v>8</v>
      </c>
      <c r="Q30">
        <v>8</v>
      </c>
      <c r="R30">
        <v>8</v>
      </c>
      <c r="S30">
        <v>0</v>
      </c>
      <c r="T30">
        <v>0</v>
      </c>
      <c r="U30">
        <v>0</v>
      </c>
      <c r="V30">
        <v>1</v>
      </c>
      <c r="W30">
        <v>2</v>
      </c>
      <c r="X30">
        <v>1</v>
      </c>
      <c r="Y30">
        <f t="shared" si="1"/>
        <v>4</v>
      </c>
      <c r="Z30">
        <v>5</v>
      </c>
      <c r="AA30">
        <v>0</v>
      </c>
    </row>
    <row r="31" spans="1:27" x14ac:dyDescent="0.2">
      <c r="A31" s="4" t="s">
        <v>66</v>
      </c>
      <c r="B31" s="5" t="s">
        <v>67</v>
      </c>
      <c r="C31" s="7">
        <v>27</v>
      </c>
      <c r="D31" s="5" t="s">
        <v>9</v>
      </c>
      <c r="E31" s="5">
        <v>1</v>
      </c>
      <c r="F31" s="9">
        <v>178</v>
      </c>
      <c r="G31" s="41">
        <v>68</v>
      </c>
      <c r="H31" s="33">
        <f t="shared" si="0"/>
        <v>21.461936624163616</v>
      </c>
      <c r="I31">
        <v>128.57142857142858</v>
      </c>
      <c r="J31">
        <v>34</v>
      </c>
      <c r="K31">
        <v>13</v>
      </c>
      <c r="L31">
        <v>14</v>
      </c>
      <c r="M31">
        <v>0</v>
      </c>
      <c r="N31">
        <f t="shared" si="2"/>
        <v>14</v>
      </c>
      <c r="O31">
        <v>12</v>
      </c>
      <c r="P31">
        <v>7.5</v>
      </c>
      <c r="Q31">
        <v>5.5</v>
      </c>
      <c r="R31">
        <v>8</v>
      </c>
      <c r="S31">
        <v>21</v>
      </c>
      <c r="T31">
        <v>14</v>
      </c>
      <c r="U31">
        <v>8</v>
      </c>
      <c r="V31">
        <v>1.5</v>
      </c>
      <c r="W31">
        <v>1</v>
      </c>
      <c r="X31">
        <v>1</v>
      </c>
      <c r="Y31">
        <f t="shared" si="1"/>
        <v>3.5</v>
      </c>
      <c r="Z31">
        <v>0</v>
      </c>
      <c r="AA31">
        <v>0</v>
      </c>
    </row>
    <row r="32" spans="1:27" x14ac:dyDescent="0.2">
      <c r="A32" s="4" t="s">
        <v>68</v>
      </c>
      <c r="B32" s="5" t="s">
        <v>69</v>
      </c>
      <c r="C32" s="7">
        <v>18</v>
      </c>
      <c r="D32" s="5" t="s">
        <v>9</v>
      </c>
      <c r="E32" s="5">
        <v>1</v>
      </c>
      <c r="F32" s="9">
        <v>179</v>
      </c>
      <c r="G32" s="41">
        <v>82</v>
      </c>
      <c r="H32" s="33">
        <f t="shared" si="0"/>
        <v>25.59220998096189</v>
      </c>
      <c r="I32">
        <v>214.28571428571428</v>
      </c>
      <c r="J32">
        <v>38</v>
      </c>
      <c r="K32">
        <v>14</v>
      </c>
      <c r="L32">
        <v>8</v>
      </c>
      <c r="M32">
        <v>0</v>
      </c>
      <c r="N32">
        <f t="shared" si="2"/>
        <v>8</v>
      </c>
      <c r="O32">
        <v>6</v>
      </c>
      <c r="P32">
        <v>8</v>
      </c>
      <c r="Q32">
        <v>7</v>
      </c>
      <c r="R32">
        <v>9</v>
      </c>
      <c r="S32">
        <v>6</v>
      </c>
      <c r="T32">
        <v>21</v>
      </c>
      <c r="U32">
        <v>0</v>
      </c>
      <c r="V32">
        <v>4.5</v>
      </c>
      <c r="W32">
        <v>2</v>
      </c>
      <c r="X32">
        <v>0</v>
      </c>
      <c r="Y32">
        <f t="shared" si="1"/>
        <v>6.5</v>
      </c>
      <c r="Z32">
        <v>0</v>
      </c>
      <c r="AA32">
        <v>0</v>
      </c>
    </row>
    <row r="33" spans="1:27" x14ac:dyDescent="0.2">
      <c r="A33" s="4" t="s">
        <v>70</v>
      </c>
      <c r="B33" s="5" t="s">
        <v>71</v>
      </c>
      <c r="C33" s="7">
        <v>27</v>
      </c>
      <c r="D33" s="5" t="s">
        <v>9</v>
      </c>
      <c r="E33" s="5">
        <v>2</v>
      </c>
      <c r="F33" s="9">
        <v>179</v>
      </c>
      <c r="G33" s="41">
        <v>70</v>
      </c>
      <c r="H33" s="33">
        <f t="shared" si="0"/>
        <v>21.847008520333322</v>
      </c>
      <c r="I33">
        <v>107.85714285714286</v>
      </c>
      <c r="J33">
        <v>36</v>
      </c>
      <c r="K33">
        <v>10</v>
      </c>
      <c r="L33" s="45">
        <v>0</v>
      </c>
      <c r="M33">
        <v>0</v>
      </c>
      <c r="N33" s="45">
        <v>12</v>
      </c>
      <c r="O33">
        <v>12</v>
      </c>
      <c r="P33">
        <v>8</v>
      </c>
      <c r="Q33">
        <v>7.5</v>
      </c>
      <c r="R33">
        <v>6.5</v>
      </c>
      <c r="S33">
        <v>13</v>
      </c>
      <c r="T33">
        <v>3.5</v>
      </c>
      <c r="U33">
        <v>0</v>
      </c>
      <c r="V33">
        <v>1</v>
      </c>
      <c r="W33">
        <v>4</v>
      </c>
      <c r="X33">
        <v>0</v>
      </c>
      <c r="Y33">
        <f t="shared" si="1"/>
        <v>5</v>
      </c>
      <c r="Z33">
        <v>0</v>
      </c>
      <c r="AA33">
        <v>0</v>
      </c>
    </row>
    <row r="34" spans="1:27" x14ac:dyDescent="0.2">
      <c r="A34" s="4" t="s">
        <v>78</v>
      </c>
      <c r="B34" s="5" t="s">
        <v>79</v>
      </c>
      <c r="C34" s="7">
        <v>21</v>
      </c>
      <c r="D34" s="5" t="s">
        <v>9</v>
      </c>
      <c r="E34" s="5">
        <v>1</v>
      </c>
      <c r="F34" s="44">
        <v>186</v>
      </c>
      <c r="G34" s="41">
        <v>79</v>
      </c>
      <c r="H34" s="33">
        <f t="shared" si="0"/>
        <v>22.835009827725752</v>
      </c>
      <c r="I34">
        <v>240.1429</v>
      </c>
      <c r="J34">
        <v>38</v>
      </c>
      <c r="K34">
        <v>10</v>
      </c>
      <c r="L34">
        <v>15</v>
      </c>
      <c r="M34">
        <v>0</v>
      </c>
      <c r="N34">
        <f t="shared" si="2"/>
        <v>15</v>
      </c>
      <c r="O34">
        <v>6</v>
      </c>
      <c r="P34">
        <v>7</v>
      </c>
      <c r="Q34">
        <v>7.5</v>
      </c>
      <c r="R34">
        <v>8</v>
      </c>
      <c r="S34">
        <v>0</v>
      </c>
      <c r="T34">
        <v>0</v>
      </c>
      <c r="U34">
        <v>0</v>
      </c>
      <c r="V34">
        <v>2.5</v>
      </c>
      <c r="W34">
        <v>0</v>
      </c>
      <c r="X34">
        <v>0</v>
      </c>
      <c r="Y34">
        <f t="shared" si="1"/>
        <v>2.5</v>
      </c>
      <c r="Z34">
        <v>0</v>
      </c>
      <c r="AA34">
        <v>0</v>
      </c>
    </row>
    <row r="35" spans="1:27" x14ac:dyDescent="0.2">
      <c r="A35" s="4" t="s">
        <v>74</v>
      </c>
      <c r="B35" s="5" t="s">
        <v>75</v>
      </c>
      <c r="C35" s="7">
        <v>25</v>
      </c>
      <c r="D35" s="5" t="s">
        <v>9</v>
      </c>
      <c r="E35" s="5">
        <v>1</v>
      </c>
      <c r="F35" s="9">
        <v>183</v>
      </c>
      <c r="G35" s="41">
        <v>83</v>
      </c>
      <c r="H35" s="33">
        <f t="shared" si="0"/>
        <v>24.784257517393772</v>
      </c>
      <c r="I35">
        <v>205.71430000000001</v>
      </c>
      <c r="J35">
        <v>35</v>
      </c>
      <c r="K35">
        <v>17</v>
      </c>
      <c r="L35">
        <v>11</v>
      </c>
      <c r="M35">
        <v>0</v>
      </c>
      <c r="N35">
        <f t="shared" si="2"/>
        <v>11</v>
      </c>
      <c r="O35">
        <v>5</v>
      </c>
      <c r="P35">
        <v>6.5</v>
      </c>
      <c r="Q35">
        <v>7</v>
      </c>
      <c r="R35">
        <v>6.5</v>
      </c>
      <c r="S35">
        <v>20</v>
      </c>
      <c r="T35">
        <v>15</v>
      </c>
      <c r="U35">
        <v>0</v>
      </c>
      <c r="V35">
        <v>3.5</v>
      </c>
      <c r="W35">
        <v>1</v>
      </c>
      <c r="X35">
        <v>0</v>
      </c>
      <c r="Y35">
        <f t="shared" si="1"/>
        <v>4.5</v>
      </c>
      <c r="Z35">
        <v>4</v>
      </c>
      <c r="AA35">
        <v>24</v>
      </c>
    </row>
    <row r="36" spans="1:27" x14ac:dyDescent="0.2">
      <c r="A36" s="4" t="s">
        <v>72</v>
      </c>
      <c r="B36" s="5" t="s">
        <v>73</v>
      </c>
      <c r="C36" s="7">
        <v>26</v>
      </c>
      <c r="D36" s="8" t="s">
        <v>9</v>
      </c>
      <c r="E36" s="5">
        <v>1</v>
      </c>
      <c r="F36" s="43">
        <v>170</v>
      </c>
      <c r="G36" s="42">
        <v>74</v>
      </c>
      <c r="H36" s="33">
        <f t="shared" si="0"/>
        <v>25.605536332179931</v>
      </c>
      <c r="I36">
        <v>202.149</v>
      </c>
      <c r="J36">
        <v>38</v>
      </c>
      <c r="K36">
        <v>10</v>
      </c>
      <c r="L36">
        <v>15</v>
      </c>
      <c r="M36">
        <v>0</v>
      </c>
      <c r="N36">
        <f t="shared" si="2"/>
        <v>15</v>
      </c>
      <c r="O36">
        <v>12</v>
      </c>
      <c r="P36">
        <v>7</v>
      </c>
      <c r="Q36">
        <v>5</v>
      </c>
      <c r="R36">
        <v>8</v>
      </c>
      <c r="S36">
        <v>0</v>
      </c>
      <c r="T36">
        <v>0</v>
      </c>
      <c r="U36">
        <v>0</v>
      </c>
      <c r="V36">
        <v>1.5</v>
      </c>
      <c r="W36">
        <v>0</v>
      </c>
      <c r="X36">
        <v>0</v>
      </c>
      <c r="Y36">
        <f t="shared" si="1"/>
        <v>1.5</v>
      </c>
      <c r="Z36">
        <v>23</v>
      </c>
      <c r="AA36">
        <v>41</v>
      </c>
    </row>
    <row r="37" spans="1:27" x14ac:dyDescent="0.2">
      <c r="A37" s="4" t="s">
        <v>76</v>
      </c>
      <c r="B37" s="5" t="s">
        <v>77</v>
      </c>
      <c r="C37" s="7">
        <v>23</v>
      </c>
      <c r="D37" s="5" t="s">
        <v>9</v>
      </c>
      <c r="E37" s="5">
        <v>2</v>
      </c>
      <c r="F37" s="9">
        <v>184</v>
      </c>
      <c r="G37" s="41">
        <v>73.5</v>
      </c>
      <c r="H37" s="33">
        <f t="shared" si="0"/>
        <v>21.709593572778829</v>
      </c>
      <c r="I37">
        <v>102.85714285714286</v>
      </c>
      <c r="J37">
        <v>26</v>
      </c>
      <c r="K37">
        <v>12</v>
      </c>
      <c r="L37">
        <v>9</v>
      </c>
      <c r="M37">
        <v>0</v>
      </c>
      <c r="N37">
        <f t="shared" si="2"/>
        <v>9</v>
      </c>
      <c r="O37">
        <v>12</v>
      </c>
      <c r="P37">
        <v>8</v>
      </c>
      <c r="Q37">
        <v>7.5</v>
      </c>
      <c r="R37">
        <v>8</v>
      </c>
      <c r="S37">
        <v>0</v>
      </c>
      <c r="T37">
        <v>0</v>
      </c>
      <c r="U37">
        <v>1</v>
      </c>
      <c r="V37">
        <v>3</v>
      </c>
      <c r="W37">
        <v>2</v>
      </c>
      <c r="X37">
        <v>1</v>
      </c>
      <c r="Y37">
        <f t="shared" si="1"/>
        <v>6</v>
      </c>
      <c r="Z37">
        <v>0</v>
      </c>
      <c r="AA37">
        <v>0</v>
      </c>
    </row>
    <row r="38" spans="1:27" x14ac:dyDescent="0.2">
      <c r="A38" s="10" t="s">
        <v>83</v>
      </c>
      <c r="B38" s="5" t="s">
        <v>80</v>
      </c>
      <c r="C38" s="7">
        <v>21</v>
      </c>
      <c r="D38" s="5" t="s">
        <v>9</v>
      </c>
      <c r="E38" s="5">
        <v>1</v>
      </c>
      <c r="F38" s="9">
        <v>187</v>
      </c>
      <c r="G38">
        <v>85</v>
      </c>
      <c r="H38" s="33">
        <f t="shared" si="0"/>
        <v>24.307243558580456</v>
      </c>
      <c r="I38">
        <v>244</v>
      </c>
      <c r="J38">
        <v>19</v>
      </c>
      <c r="K38">
        <v>8</v>
      </c>
      <c r="L38">
        <v>9</v>
      </c>
      <c r="M38">
        <v>0</v>
      </c>
      <c r="N38">
        <f t="shared" si="2"/>
        <v>9</v>
      </c>
      <c r="O38">
        <v>6</v>
      </c>
      <c r="P38">
        <v>7</v>
      </c>
      <c r="Q38">
        <v>6</v>
      </c>
      <c r="R38">
        <v>8</v>
      </c>
      <c r="S38">
        <v>11</v>
      </c>
      <c r="T38">
        <v>14</v>
      </c>
      <c r="U38">
        <v>2</v>
      </c>
      <c r="V38">
        <v>6</v>
      </c>
      <c r="W38">
        <v>4</v>
      </c>
      <c r="X38">
        <v>0</v>
      </c>
      <c r="Y38">
        <f t="shared" si="1"/>
        <v>10</v>
      </c>
      <c r="Z38">
        <v>10</v>
      </c>
      <c r="AA38">
        <v>0</v>
      </c>
    </row>
    <row r="39" spans="1:27" x14ac:dyDescent="0.2">
      <c r="A39" s="10" t="s">
        <v>81</v>
      </c>
      <c r="B39" s="5" t="s">
        <v>82</v>
      </c>
      <c r="C39" s="7">
        <v>21</v>
      </c>
      <c r="D39" s="5" t="s">
        <v>9</v>
      </c>
      <c r="E39" s="5">
        <v>1</v>
      </c>
      <c r="F39" s="9">
        <v>165</v>
      </c>
      <c r="G39" s="41">
        <v>63</v>
      </c>
      <c r="H39" s="33">
        <f t="shared" si="0"/>
        <v>23.140495867768596</v>
      </c>
      <c r="I39">
        <v>235.71428571428572</v>
      </c>
      <c r="J39">
        <v>23</v>
      </c>
      <c r="K39">
        <v>17</v>
      </c>
      <c r="L39">
        <v>10</v>
      </c>
      <c r="M39">
        <v>0</v>
      </c>
      <c r="N39">
        <f t="shared" si="2"/>
        <v>10</v>
      </c>
      <c r="O39">
        <v>12</v>
      </c>
      <c r="P39">
        <v>7</v>
      </c>
      <c r="Q39">
        <v>7</v>
      </c>
      <c r="R39">
        <v>8</v>
      </c>
      <c r="S39">
        <v>0</v>
      </c>
      <c r="T39">
        <v>0</v>
      </c>
      <c r="U39">
        <v>6</v>
      </c>
      <c r="V39">
        <v>1</v>
      </c>
      <c r="W39">
        <v>0</v>
      </c>
      <c r="X39">
        <v>0</v>
      </c>
      <c r="Y39">
        <f t="shared" si="1"/>
        <v>1</v>
      </c>
      <c r="Z39">
        <v>0</v>
      </c>
      <c r="AA39">
        <v>0</v>
      </c>
    </row>
    <row r="40" spans="1:27" x14ac:dyDescent="0.2">
      <c r="A40" s="10" t="s">
        <v>125</v>
      </c>
      <c r="B40" s="5" t="s">
        <v>85</v>
      </c>
      <c r="C40" s="7">
        <v>25</v>
      </c>
      <c r="D40" s="5" t="s">
        <v>9</v>
      </c>
      <c r="E40" s="5">
        <v>1</v>
      </c>
      <c r="F40" s="9">
        <v>190</v>
      </c>
      <c r="G40">
        <v>73</v>
      </c>
      <c r="H40" s="33">
        <f t="shared" si="0"/>
        <v>20.221606648199447</v>
      </c>
      <c r="I40">
        <v>188.57142857142858</v>
      </c>
      <c r="J40">
        <v>28</v>
      </c>
      <c r="K40">
        <v>10</v>
      </c>
      <c r="L40">
        <v>7</v>
      </c>
      <c r="M40">
        <v>0</v>
      </c>
      <c r="N40">
        <f t="shared" si="2"/>
        <v>7</v>
      </c>
      <c r="O40">
        <v>6</v>
      </c>
      <c r="P40">
        <v>8</v>
      </c>
      <c r="Q40">
        <v>8</v>
      </c>
      <c r="R40">
        <v>5</v>
      </c>
      <c r="S40">
        <v>0</v>
      </c>
      <c r="T40">
        <v>0</v>
      </c>
      <c r="U40">
        <v>6</v>
      </c>
      <c r="V40">
        <v>2</v>
      </c>
      <c r="W40">
        <v>0</v>
      </c>
      <c r="X40">
        <v>0</v>
      </c>
      <c r="Y40">
        <f t="shared" si="1"/>
        <v>2</v>
      </c>
      <c r="Z40">
        <v>30</v>
      </c>
      <c r="AA40">
        <v>30</v>
      </c>
    </row>
    <row r="41" spans="1:27" x14ac:dyDescent="0.2">
      <c r="A41" s="10" t="s">
        <v>84</v>
      </c>
      <c r="B41" s="5" t="s">
        <v>91</v>
      </c>
      <c r="C41" s="7">
        <v>26</v>
      </c>
      <c r="D41" s="5" t="s">
        <v>9</v>
      </c>
      <c r="E41" s="5">
        <v>2</v>
      </c>
      <c r="F41" s="9">
        <v>185</v>
      </c>
      <c r="G41" s="41">
        <v>80</v>
      </c>
      <c r="H41" s="33">
        <f t="shared" si="0"/>
        <v>23.374726077428779</v>
      </c>
      <c r="I41">
        <v>102.85714285714286</v>
      </c>
      <c r="J41">
        <v>39</v>
      </c>
      <c r="K41">
        <v>16</v>
      </c>
      <c r="L41">
        <v>15</v>
      </c>
      <c r="M41">
        <v>0</v>
      </c>
      <c r="N41">
        <f t="shared" si="2"/>
        <v>15</v>
      </c>
      <c r="O41">
        <v>12</v>
      </c>
      <c r="P41">
        <v>8</v>
      </c>
      <c r="Q41">
        <v>8</v>
      </c>
      <c r="R41">
        <v>7</v>
      </c>
      <c r="S41">
        <v>0</v>
      </c>
      <c r="T41">
        <v>0</v>
      </c>
      <c r="U41">
        <v>6</v>
      </c>
      <c r="V41">
        <v>4</v>
      </c>
      <c r="W41">
        <v>1.5</v>
      </c>
      <c r="X41">
        <v>0</v>
      </c>
      <c r="Y41">
        <f t="shared" si="1"/>
        <v>5.5</v>
      </c>
      <c r="Z41">
        <v>35</v>
      </c>
      <c r="AA41">
        <v>30</v>
      </c>
    </row>
    <row r="42" spans="1:27" x14ac:dyDescent="0.2">
      <c r="A42"/>
    </row>
    <row r="45" spans="1:27" x14ac:dyDescent="0.2">
      <c r="C45" s="6"/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649428-E302-E941-8909-9A0FE79C52FF}">
  <dimension ref="A1:D81"/>
  <sheetViews>
    <sheetView workbookViewId="0">
      <selection activeCell="I12" sqref="I12"/>
    </sheetView>
  </sheetViews>
  <sheetFormatPr baseColWidth="10" defaultRowHeight="16" x14ac:dyDescent="0.2"/>
  <cols>
    <col min="4" max="4" width="17.6640625" customWidth="1"/>
  </cols>
  <sheetData>
    <row r="1" spans="1:4" x14ac:dyDescent="0.2">
      <c r="A1" s="63" t="s">
        <v>144</v>
      </c>
      <c r="B1" s="63" t="s">
        <v>148</v>
      </c>
      <c r="C1" s="66" t="s">
        <v>153</v>
      </c>
      <c r="D1" s="31" t="s">
        <v>154</v>
      </c>
    </row>
    <row r="2" spans="1:4" x14ac:dyDescent="0.2">
      <c r="A2" t="s">
        <v>15</v>
      </c>
      <c r="B2">
        <v>1</v>
      </c>
      <c r="C2">
        <v>7</v>
      </c>
      <c r="D2">
        <v>10</v>
      </c>
    </row>
    <row r="3" spans="1:4" x14ac:dyDescent="0.2">
      <c r="A3" t="s">
        <v>15</v>
      </c>
      <c r="B3">
        <v>2</v>
      </c>
      <c r="C3">
        <v>8</v>
      </c>
      <c r="D3">
        <v>10</v>
      </c>
    </row>
    <row r="4" spans="1:4" x14ac:dyDescent="0.2">
      <c r="A4" t="s">
        <v>13</v>
      </c>
      <c r="B4">
        <v>1</v>
      </c>
      <c r="C4">
        <v>7</v>
      </c>
      <c r="D4">
        <v>20</v>
      </c>
    </row>
    <row r="5" spans="1:4" x14ac:dyDescent="0.2">
      <c r="A5" t="s">
        <v>13</v>
      </c>
      <c r="B5">
        <v>2</v>
      </c>
      <c r="C5">
        <v>7</v>
      </c>
      <c r="D5">
        <v>5</v>
      </c>
    </row>
    <row r="6" spans="1:4" x14ac:dyDescent="0.2">
      <c r="A6" t="s">
        <v>23</v>
      </c>
      <c r="B6">
        <v>1</v>
      </c>
      <c r="C6">
        <v>6</v>
      </c>
      <c r="D6">
        <v>0</v>
      </c>
    </row>
    <row r="7" spans="1:4" x14ac:dyDescent="0.2">
      <c r="A7" t="s">
        <v>23</v>
      </c>
      <c r="B7">
        <v>2</v>
      </c>
      <c r="C7">
        <v>7</v>
      </c>
      <c r="D7">
        <v>0</v>
      </c>
    </row>
    <row r="8" spans="1:4" x14ac:dyDescent="0.2">
      <c r="A8" t="s">
        <v>17</v>
      </c>
      <c r="B8">
        <v>1</v>
      </c>
      <c r="C8">
        <v>9</v>
      </c>
      <c r="D8">
        <v>0</v>
      </c>
    </row>
    <row r="9" spans="1:4" x14ac:dyDescent="0.2">
      <c r="A9" t="s">
        <v>17</v>
      </c>
      <c r="B9">
        <v>2</v>
      </c>
      <c r="C9">
        <v>7</v>
      </c>
      <c r="D9">
        <v>0</v>
      </c>
    </row>
    <row r="10" spans="1:4" x14ac:dyDescent="0.2">
      <c r="A10" t="s">
        <v>7</v>
      </c>
      <c r="B10">
        <v>1</v>
      </c>
      <c r="C10">
        <v>8</v>
      </c>
      <c r="D10">
        <v>6</v>
      </c>
    </row>
    <row r="11" spans="1:4" x14ac:dyDescent="0.2">
      <c r="A11" t="s">
        <v>7</v>
      </c>
      <c r="B11">
        <v>2</v>
      </c>
      <c r="C11">
        <v>8</v>
      </c>
      <c r="D11">
        <v>0</v>
      </c>
    </row>
    <row r="12" spans="1:4" x14ac:dyDescent="0.2">
      <c r="A12" t="s">
        <v>19</v>
      </c>
      <c r="B12">
        <v>1</v>
      </c>
      <c r="C12">
        <v>7</v>
      </c>
      <c r="D12">
        <v>0</v>
      </c>
    </row>
    <row r="13" spans="1:4" x14ac:dyDescent="0.2">
      <c r="A13" t="s">
        <v>19</v>
      </c>
      <c r="B13">
        <v>2</v>
      </c>
      <c r="C13">
        <v>7.5</v>
      </c>
      <c r="D13">
        <v>0</v>
      </c>
    </row>
    <row r="14" spans="1:4" x14ac:dyDescent="0.2">
      <c r="A14" t="s">
        <v>35</v>
      </c>
      <c r="B14">
        <v>1</v>
      </c>
      <c r="C14">
        <v>8</v>
      </c>
      <c r="D14">
        <v>20</v>
      </c>
    </row>
    <row r="15" spans="1:4" x14ac:dyDescent="0.2">
      <c r="A15" t="s">
        <v>35</v>
      </c>
      <c r="B15">
        <v>2</v>
      </c>
      <c r="C15">
        <v>7.5</v>
      </c>
      <c r="D15">
        <v>60</v>
      </c>
    </row>
    <row r="16" spans="1:4" x14ac:dyDescent="0.2">
      <c r="A16" t="s">
        <v>25</v>
      </c>
      <c r="B16">
        <v>1</v>
      </c>
      <c r="C16">
        <v>7</v>
      </c>
      <c r="D16">
        <v>30</v>
      </c>
    </row>
    <row r="17" spans="1:4" x14ac:dyDescent="0.2">
      <c r="A17" t="s">
        <v>25</v>
      </c>
      <c r="B17">
        <v>2</v>
      </c>
      <c r="C17">
        <v>10</v>
      </c>
      <c r="D17">
        <v>0</v>
      </c>
    </row>
    <row r="18" spans="1:4" x14ac:dyDescent="0.2">
      <c r="A18" t="s">
        <v>33</v>
      </c>
      <c r="B18">
        <v>1</v>
      </c>
      <c r="C18">
        <v>7.5</v>
      </c>
      <c r="D18">
        <v>34</v>
      </c>
    </row>
    <row r="19" spans="1:4" x14ac:dyDescent="0.2">
      <c r="A19" t="s">
        <v>33</v>
      </c>
      <c r="B19">
        <v>2</v>
      </c>
      <c r="C19">
        <v>7.5</v>
      </c>
      <c r="D19">
        <v>22</v>
      </c>
    </row>
    <row r="20" spans="1:4" x14ac:dyDescent="0.2">
      <c r="A20" t="s">
        <v>27</v>
      </c>
      <c r="B20">
        <v>1</v>
      </c>
      <c r="C20">
        <v>7</v>
      </c>
      <c r="D20">
        <v>0</v>
      </c>
    </row>
    <row r="21" spans="1:4" x14ac:dyDescent="0.2">
      <c r="A21" t="s">
        <v>27</v>
      </c>
      <c r="B21">
        <v>2</v>
      </c>
      <c r="C21">
        <v>6</v>
      </c>
      <c r="D21">
        <v>0</v>
      </c>
    </row>
    <row r="22" spans="1:4" x14ac:dyDescent="0.2">
      <c r="A22" t="s">
        <v>41</v>
      </c>
      <c r="B22">
        <v>1</v>
      </c>
      <c r="C22">
        <v>7</v>
      </c>
      <c r="D22">
        <v>0</v>
      </c>
    </row>
    <row r="23" spans="1:4" x14ac:dyDescent="0.2">
      <c r="A23" t="s">
        <v>41</v>
      </c>
      <c r="B23">
        <v>2</v>
      </c>
      <c r="C23">
        <v>8</v>
      </c>
      <c r="D23">
        <v>30</v>
      </c>
    </row>
    <row r="24" spans="1:4" x14ac:dyDescent="0.2">
      <c r="A24" t="s">
        <v>37</v>
      </c>
      <c r="B24">
        <v>1</v>
      </c>
      <c r="C24">
        <v>7</v>
      </c>
      <c r="D24">
        <v>10</v>
      </c>
    </row>
    <row r="25" spans="1:4" x14ac:dyDescent="0.2">
      <c r="A25" t="s">
        <v>37</v>
      </c>
      <c r="B25">
        <v>2</v>
      </c>
      <c r="C25">
        <v>7</v>
      </c>
      <c r="D25">
        <v>12</v>
      </c>
    </row>
    <row r="26" spans="1:4" x14ac:dyDescent="0.2">
      <c r="A26" t="s">
        <v>21</v>
      </c>
      <c r="B26">
        <v>1</v>
      </c>
      <c r="C26">
        <v>7</v>
      </c>
      <c r="D26">
        <v>0</v>
      </c>
    </row>
    <row r="27" spans="1:4" x14ac:dyDescent="0.2">
      <c r="A27" t="s">
        <v>21</v>
      </c>
      <c r="B27">
        <v>2</v>
      </c>
      <c r="C27">
        <v>7</v>
      </c>
      <c r="D27">
        <v>0</v>
      </c>
    </row>
    <row r="28" spans="1:4" x14ac:dyDescent="0.2">
      <c r="A28" t="s">
        <v>29</v>
      </c>
      <c r="B28">
        <v>1</v>
      </c>
      <c r="C28">
        <v>6</v>
      </c>
      <c r="D28">
        <v>0</v>
      </c>
    </row>
    <row r="29" spans="1:4" x14ac:dyDescent="0.2">
      <c r="A29" t="s">
        <v>29</v>
      </c>
      <c r="B29">
        <v>2</v>
      </c>
      <c r="C29">
        <v>8</v>
      </c>
      <c r="D29">
        <v>0</v>
      </c>
    </row>
    <row r="30" spans="1:4" x14ac:dyDescent="0.2">
      <c r="A30" t="s">
        <v>49</v>
      </c>
      <c r="B30">
        <v>1</v>
      </c>
      <c r="C30">
        <v>5.5</v>
      </c>
      <c r="D30">
        <v>0</v>
      </c>
    </row>
    <row r="31" spans="1:4" x14ac:dyDescent="0.2">
      <c r="A31" t="s">
        <v>49</v>
      </c>
      <c r="B31">
        <v>2</v>
      </c>
      <c r="C31">
        <v>7.5</v>
      </c>
      <c r="D31">
        <v>0</v>
      </c>
    </row>
    <row r="32" spans="1:4" x14ac:dyDescent="0.2">
      <c r="A32" t="s">
        <v>39</v>
      </c>
      <c r="B32">
        <v>1</v>
      </c>
      <c r="C32">
        <v>9</v>
      </c>
      <c r="D32">
        <v>5</v>
      </c>
    </row>
    <row r="33" spans="1:4" x14ac:dyDescent="0.2">
      <c r="A33" t="s">
        <v>39</v>
      </c>
      <c r="B33">
        <v>2</v>
      </c>
      <c r="C33">
        <v>10.5</v>
      </c>
      <c r="D33">
        <v>8</v>
      </c>
    </row>
    <row r="34" spans="1:4" x14ac:dyDescent="0.2">
      <c r="A34" t="s">
        <v>45</v>
      </c>
      <c r="B34">
        <v>1</v>
      </c>
      <c r="C34">
        <v>7.5</v>
      </c>
      <c r="D34">
        <v>0</v>
      </c>
    </row>
    <row r="35" spans="1:4" x14ac:dyDescent="0.2">
      <c r="A35" t="s">
        <v>45</v>
      </c>
      <c r="B35">
        <v>2</v>
      </c>
      <c r="C35">
        <v>7</v>
      </c>
      <c r="D35">
        <v>0</v>
      </c>
    </row>
    <row r="36" spans="1:4" x14ac:dyDescent="0.2">
      <c r="A36" t="s">
        <v>31</v>
      </c>
      <c r="B36">
        <v>1</v>
      </c>
      <c r="C36">
        <v>6</v>
      </c>
      <c r="D36">
        <v>0</v>
      </c>
    </row>
    <row r="37" spans="1:4" x14ac:dyDescent="0.2">
      <c r="A37" t="s">
        <v>31</v>
      </c>
      <c r="B37">
        <v>2</v>
      </c>
      <c r="C37">
        <v>7.5</v>
      </c>
      <c r="D37">
        <v>0</v>
      </c>
    </row>
    <row r="38" spans="1:4" x14ac:dyDescent="0.2">
      <c r="A38" t="s">
        <v>43</v>
      </c>
      <c r="B38">
        <v>1</v>
      </c>
      <c r="C38">
        <v>8</v>
      </c>
      <c r="D38">
        <v>60</v>
      </c>
    </row>
    <row r="39" spans="1:4" x14ac:dyDescent="0.2">
      <c r="A39" t="s">
        <v>43</v>
      </c>
      <c r="B39">
        <v>2</v>
      </c>
      <c r="C39">
        <v>7</v>
      </c>
      <c r="D39">
        <v>30</v>
      </c>
    </row>
    <row r="40" spans="1:4" x14ac:dyDescent="0.2">
      <c r="A40" t="s">
        <v>47</v>
      </c>
      <c r="B40">
        <v>1</v>
      </c>
      <c r="C40">
        <v>8.5</v>
      </c>
      <c r="D40">
        <v>0</v>
      </c>
    </row>
    <row r="41" spans="1:4" x14ac:dyDescent="0.2">
      <c r="A41" t="s">
        <v>47</v>
      </c>
      <c r="B41">
        <v>2</v>
      </c>
      <c r="C41">
        <v>8</v>
      </c>
      <c r="D41">
        <v>0</v>
      </c>
    </row>
    <row r="42" spans="1:4" x14ac:dyDescent="0.2">
      <c r="A42" t="s">
        <v>51</v>
      </c>
      <c r="B42">
        <v>1</v>
      </c>
      <c r="C42">
        <v>8</v>
      </c>
      <c r="D42">
        <v>0</v>
      </c>
    </row>
    <row r="43" spans="1:4" x14ac:dyDescent="0.2">
      <c r="A43" t="s">
        <v>51</v>
      </c>
      <c r="B43">
        <v>2</v>
      </c>
      <c r="C43">
        <v>8.5</v>
      </c>
      <c r="D43">
        <v>0</v>
      </c>
    </row>
    <row r="44" spans="1:4" x14ac:dyDescent="0.2">
      <c r="A44" t="s">
        <v>53</v>
      </c>
      <c r="B44">
        <v>1</v>
      </c>
      <c r="C44">
        <v>8.5</v>
      </c>
      <c r="D44">
        <v>0</v>
      </c>
    </row>
    <row r="45" spans="1:4" x14ac:dyDescent="0.2">
      <c r="A45" s="64" t="s">
        <v>53</v>
      </c>
      <c r="B45">
        <v>2</v>
      </c>
      <c r="C45">
        <v>8.5</v>
      </c>
      <c r="D45">
        <v>0</v>
      </c>
    </row>
    <row r="46" spans="1:4" x14ac:dyDescent="0.2">
      <c r="A46" s="64" t="s">
        <v>55</v>
      </c>
      <c r="B46">
        <v>1</v>
      </c>
      <c r="C46">
        <v>8</v>
      </c>
      <c r="D46">
        <v>15</v>
      </c>
    </row>
    <row r="47" spans="1:4" x14ac:dyDescent="0.2">
      <c r="A47" s="64" t="s">
        <v>55</v>
      </c>
      <c r="B47">
        <v>2</v>
      </c>
      <c r="C47">
        <v>8</v>
      </c>
      <c r="D47">
        <v>30</v>
      </c>
    </row>
    <row r="48" spans="1:4" x14ac:dyDescent="0.2">
      <c r="A48" s="64" t="s">
        <v>57</v>
      </c>
      <c r="B48">
        <v>1</v>
      </c>
      <c r="C48">
        <v>8</v>
      </c>
      <c r="D48">
        <v>0</v>
      </c>
    </row>
    <row r="49" spans="1:4" x14ac:dyDescent="0.2">
      <c r="A49" s="64" t="s">
        <v>57</v>
      </c>
      <c r="B49">
        <v>2</v>
      </c>
      <c r="C49">
        <v>7.5</v>
      </c>
      <c r="D49">
        <v>6</v>
      </c>
    </row>
    <row r="50" spans="1:4" x14ac:dyDescent="0.2">
      <c r="A50" t="s">
        <v>59</v>
      </c>
      <c r="B50">
        <v>1</v>
      </c>
      <c r="C50">
        <v>8</v>
      </c>
      <c r="D50">
        <v>0</v>
      </c>
    </row>
    <row r="51" spans="1:4" x14ac:dyDescent="0.2">
      <c r="A51" t="s">
        <v>59</v>
      </c>
      <c r="B51">
        <v>2</v>
      </c>
      <c r="C51">
        <v>7</v>
      </c>
      <c r="D51">
        <v>0</v>
      </c>
    </row>
    <row r="52" spans="1:4" x14ac:dyDescent="0.2">
      <c r="A52" t="s">
        <v>11</v>
      </c>
      <c r="B52">
        <v>1</v>
      </c>
      <c r="C52">
        <v>7.5</v>
      </c>
      <c r="D52">
        <v>17</v>
      </c>
    </row>
    <row r="53" spans="1:4" x14ac:dyDescent="0.2">
      <c r="A53" t="s">
        <v>11</v>
      </c>
      <c r="B53">
        <v>2</v>
      </c>
      <c r="C53">
        <v>8</v>
      </c>
      <c r="D53">
        <v>22</v>
      </c>
    </row>
    <row r="54" spans="1:4" x14ac:dyDescent="0.2">
      <c r="A54" t="s">
        <v>61</v>
      </c>
      <c r="B54">
        <v>1</v>
      </c>
      <c r="C54">
        <v>7.5</v>
      </c>
      <c r="D54">
        <v>0</v>
      </c>
    </row>
    <row r="55" spans="1:4" x14ac:dyDescent="0.2">
      <c r="A55" t="s">
        <v>61</v>
      </c>
      <c r="B55">
        <v>2</v>
      </c>
      <c r="C55">
        <v>6.5</v>
      </c>
      <c r="D55">
        <v>15</v>
      </c>
    </row>
    <row r="56" spans="1:4" x14ac:dyDescent="0.2">
      <c r="A56" t="s">
        <v>63</v>
      </c>
      <c r="B56">
        <v>1</v>
      </c>
      <c r="C56">
        <v>8</v>
      </c>
      <c r="D56">
        <v>10</v>
      </c>
    </row>
    <row r="57" spans="1:4" x14ac:dyDescent="0.2">
      <c r="A57" t="s">
        <v>63</v>
      </c>
      <c r="B57">
        <v>2</v>
      </c>
      <c r="C57">
        <v>8</v>
      </c>
      <c r="D57">
        <v>10</v>
      </c>
    </row>
    <row r="58" spans="1:4" x14ac:dyDescent="0.2">
      <c r="A58" t="s">
        <v>65</v>
      </c>
      <c r="B58">
        <v>1</v>
      </c>
      <c r="C58">
        <v>8</v>
      </c>
      <c r="D58">
        <v>5</v>
      </c>
    </row>
    <row r="59" spans="1:4" x14ac:dyDescent="0.2">
      <c r="A59" t="s">
        <v>65</v>
      </c>
      <c r="B59">
        <v>2</v>
      </c>
      <c r="C59">
        <v>8</v>
      </c>
      <c r="D59">
        <v>0</v>
      </c>
    </row>
    <row r="60" spans="1:4" x14ac:dyDescent="0.2">
      <c r="A60" t="s">
        <v>67</v>
      </c>
      <c r="B60">
        <v>1</v>
      </c>
      <c r="C60">
        <v>5.5</v>
      </c>
      <c r="D60">
        <v>0</v>
      </c>
    </row>
    <row r="61" spans="1:4" x14ac:dyDescent="0.2">
      <c r="A61" t="s">
        <v>67</v>
      </c>
      <c r="B61">
        <v>2</v>
      </c>
      <c r="C61">
        <v>8</v>
      </c>
      <c r="D61">
        <v>0</v>
      </c>
    </row>
    <row r="62" spans="1:4" x14ac:dyDescent="0.2">
      <c r="A62" t="s">
        <v>69</v>
      </c>
      <c r="B62">
        <v>1</v>
      </c>
      <c r="C62">
        <v>7</v>
      </c>
      <c r="D62">
        <v>0</v>
      </c>
    </row>
    <row r="63" spans="1:4" x14ac:dyDescent="0.2">
      <c r="A63" t="s">
        <v>69</v>
      </c>
      <c r="B63">
        <v>2</v>
      </c>
      <c r="C63">
        <v>9</v>
      </c>
      <c r="D63">
        <v>0</v>
      </c>
    </row>
    <row r="64" spans="1:4" x14ac:dyDescent="0.2">
      <c r="A64" t="s">
        <v>71</v>
      </c>
      <c r="B64">
        <v>1</v>
      </c>
      <c r="C64">
        <v>7.5</v>
      </c>
      <c r="D64">
        <v>0</v>
      </c>
    </row>
    <row r="65" spans="1:4" x14ac:dyDescent="0.2">
      <c r="A65" t="s">
        <v>71</v>
      </c>
      <c r="B65">
        <v>2</v>
      </c>
      <c r="C65">
        <v>6.5</v>
      </c>
      <c r="D65">
        <v>0</v>
      </c>
    </row>
    <row r="66" spans="1:4" x14ac:dyDescent="0.2">
      <c r="A66" t="s">
        <v>79</v>
      </c>
      <c r="B66">
        <v>1</v>
      </c>
      <c r="C66">
        <v>7.5</v>
      </c>
      <c r="D66">
        <v>0</v>
      </c>
    </row>
    <row r="67" spans="1:4" x14ac:dyDescent="0.2">
      <c r="A67" t="s">
        <v>79</v>
      </c>
      <c r="B67">
        <v>2</v>
      </c>
      <c r="C67">
        <v>8</v>
      </c>
      <c r="D67">
        <v>0</v>
      </c>
    </row>
    <row r="68" spans="1:4" x14ac:dyDescent="0.2">
      <c r="A68" t="s">
        <v>75</v>
      </c>
      <c r="B68">
        <v>1</v>
      </c>
      <c r="C68">
        <v>7</v>
      </c>
      <c r="D68">
        <v>4</v>
      </c>
    </row>
    <row r="69" spans="1:4" x14ac:dyDescent="0.2">
      <c r="A69" t="s">
        <v>75</v>
      </c>
      <c r="B69">
        <v>2</v>
      </c>
      <c r="C69">
        <v>6.5</v>
      </c>
      <c r="D69">
        <v>24</v>
      </c>
    </row>
    <row r="70" spans="1:4" x14ac:dyDescent="0.2">
      <c r="A70" t="s">
        <v>73</v>
      </c>
      <c r="B70">
        <v>1</v>
      </c>
      <c r="C70">
        <v>5</v>
      </c>
      <c r="D70">
        <v>23</v>
      </c>
    </row>
    <row r="71" spans="1:4" x14ac:dyDescent="0.2">
      <c r="A71" t="s">
        <v>73</v>
      </c>
      <c r="B71">
        <v>2</v>
      </c>
      <c r="C71">
        <v>8</v>
      </c>
      <c r="D71">
        <v>41</v>
      </c>
    </row>
    <row r="72" spans="1:4" x14ac:dyDescent="0.2">
      <c r="A72" t="s">
        <v>77</v>
      </c>
      <c r="B72">
        <v>1</v>
      </c>
      <c r="C72">
        <v>7.5</v>
      </c>
      <c r="D72">
        <v>0</v>
      </c>
    </row>
    <row r="73" spans="1:4" x14ac:dyDescent="0.2">
      <c r="A73" t="s">
        <v>77</v>
      </c>
      <c r="B73">
        <v>2</v>
      </c>
      <c r="C73">
        <v>8</v>
      </c>
      <c r="D73">
        <v>0</v>
      </c>
    </row>
    <row r="74" spans="1:4" x14ac:dyDescent="0.2">
      <c r="A74" t="s">
        <v>80</v>
      </c>
      <c r="B74">
        <v>1</v>
      </c>
      <c r="C74">
        <v>6</v>
      </c>
      <c r="D74">
        <v>10</v>
      </c>
    </row>
    <row r="75" spans="1:4" x14ac:dyDescent="0.2">
      <c r="A75" t="s">
        <v>80</v>
      </c>
      <c r="B75">
        <v>2</v>
      </c>
      <c r="C75">
        <v>8</v>
      </c>
      <c r="D75">
        <v>0</v>
      </c>
    </row>
    <row r="76" spans="1:4" x14ac:dyDescent="0.2">
      <c r="A76" t="s">
        <v>82</v>
      </c>
      <c r="B76">
        <v>1</v>
      </c>
      <c r="C76">
        <v>7</v>
      </c>
      <c r="D76">
        <v>0</v>
      </c>
    </row>
    <row r="77" spans="1:4" x14ac:dyDescent="0.2">
      <c r="A77" t="s">
        <v>82</v>
      </c>
      <c r="B77">
        <v>2</v>
      </c>
      <c r="C77">
        <v>8</v>
      </c>
      <c r="D77">
        <v>0</v>
      </c>
    </row>
    <row r="78" spans="1:4" x14ac:dyDescent="0.2">
      <c r="A78" t="s">
        <v>85</v>
      </c>
      <c r="B78">
        <v>1</v>
      </c>
      <c r="C78">
        <v>8</v>
      </c>
      <c r="D78">
        <v>30</v>
      </c>
    </row>
    <row r="79" spans="1:4" x14ac:dyDescent="0.2">
      <c r="A79" t="s">
        <v>85</v>
      </c>
      <c r="B79">
        <v>2</v>
      </c>
      <c r="C79">
        <v>5</v>
      </c>
      <c r="D79">
        <v>30</v>
      </c>
    </row>
    <row r="80" spans="1:4" x14ac:dyDescent="0.2">
      <c r="A80" t="s">
        <v>91</v>
      </c>
      <c r="B80">
        <v>1</v>
      </c>
      <c r="C80">
        <v>8</v>
      </c>
      <c r="D80">
        <v>35</v>
      </c>
    </row>
    <row r="81" spans="1:4" x14ac:dyDescent="0.2">
      <c r="A81" t="s">
        <v>91</v>
      </c>
      <c r="B81">
        <v>2</v>
      </c>
      <c r="C81">
        <v>7</v>
      </c>
      <c r="D81">
        <v>30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1D4556-E05A-544C-A9B9-613CC54B6D07}">
  <dimension ref="A1:F173"/>
  <sheetViews>
    <sheetView workbookViewId="0">
      <selection activeCell="F54" sqref="F54"/>
    </sheetView>
  </sheetViews>
  <sheetFormatPr baseColWidth="10" defaultRowHeight="16" x14ac:dyDescent="0.2"/>
  <cols>
    <col min="4" max="4" width="14.33203125" customWidth="1"/>
    <col min="5" max="5" width="10.6640625" customWidth="1"/>
    <col min="6" max="6" width="12.1640625" customWidth="1"/>
  </cols>
  <sheetData>
    <row r="1" spans="1:6" x14ac:dyDescent="0.2">
      <c r="A1" s="63" t="s">
        <v>144</v>
      </c>
      <c r="B1" s="63" t="s">
        <v>148</v>
      </c>
      <c r="C1" s="63" t="s">
        <v>152</v>
      </c>
      <c r="D1" s="31" t="s">
        <v>149</v>
      </c>
      <c r="E1" s="32" t="s">
        <v>150</v>
      </c>
      <c r="F1" s="65" t="s">
        <v>151</v>
      </c>
    </row>
    <row r="2" spans="1:6" x14ac:dyDescent="0.2">
      <c r="A2" t="s">
        <v>15</v>
      </c>
      <c r="B2">
        <v>1</v>
      </c>
      <c r="C2" t="s">
        <v>108</v>
      </c>
      <c r="D2">
        <v>7</v>
      </c>
      <c r="E2">
        <v>6</v>
      </c>
      <c r="F2">
        <v>0</v>
      </c>
    </row>
    <row r="3" spans="1:6" x14ac:dyDescent="0.2">
      <c r="A3" t="s">
        <v>15</v>
      </c>
      <c r="B3">
        <v>1</v>
      </c>
      <c r="C3" t="s">
        <v>109</v>
      </c>
      <c r="D3">
        <v>7</v>
      </c>
      <c r="E3">
        <v>7</v>
      </c>
      <c r="F3">
        <v>2</v>
      </c>
    </row>
    <row r="4" spans="1:6" x14ac:dyDescent="0.2">
      <c r="A4" t="s">
        <v>15</v>
      </c>
      <c r="B4">
        <v>2</v>
      </c>
      <c r="C4" t="s">
        <v>108</v>
      </c>
      <c r="D4">
        <v>8</v>
      </c>
      <c r="E4">
        <v>7</v>
      </c>
      <c r="F4">
        <v>0</v>
      </c>
    </row>
    <row r="5" spans="1:6" x14ac:dyDescent="0.2">
      <c r="A5" t="s">
        <v>15</v>
      </c>
      <c r="B5">
        <v>2</v>
      </c>
      <c r="C5" t="s">
        <v>109</v>
      </c>
      <c r="D5">
        <v>8</v>
      </c>
      <c r="E5">
        <v>8</v>
      </c>
      <c r="F5">
        <v>2</v>
      </c>
    </row>
    <row r="6" spans="1:6" x14ac:dyDescent="0.2">
      <c r="A6" t="s">
        <v>13</v>
      </c>
      <c r="B6">
        <v>1</v>
      </c>
      <c r="C6" t="s">
        <v>108</v>
      </c>
      <c r="D6">
        <v>7</v>
      </c>
      <c r="E6">
        <v>7</v>
      </c>
      <c r="F6">
        <v>0</v>
      </c>
    </row>
    <row r="7" spans="1:6" x14ac:dyDescent="0.2">
      <c r="A7" t="s">
        <v>13</v>
      </c>
      <c r="B7">
        <v>1</v>
      </c>
      <c r="C7" t="s">
        <v>109</v>
      </c>
      <c r="D7">
        <v>9</v>
      </c>
      <c r="E7">
        <v>8</v>
      </c>
      <c r="F7">
        <v>0.5</v>
      </c>
    </row>
    <row r="8" spans="1:6" x14ac:dyDescent="0.2">
      <c r="A8" t="s">
        <v>13</v>
      </c>
      <c r="B8">
        <v>2</v>
      </c>
      <c r="C8" t="s">
        <v>108</v>
      </c>
      <c r="D8">
        <v>8</v>
      </c>
      <c r="E8">
        <v>6</v>
      </c>
      <c r="F8">
        <v>0</v>
      </c>
    </row>
    <row r="9" spans="1:6" x14ac:dyDescent="0.2">
      <c r="A9" t="s">
        <v>13</v>
      </c>
      <c r="B9">
        <v>2</v>
      </c>
      <c r="C9" t="s">
        <v>109</v>
      </c>
      <c r="D9">
        <v>8</v>
      </c>
      <c r="E9">
        <v>8</v>
      </c>
      <c r="F9">
        <v>0</v>
      </c>
    </row>
    <row r="10" spans="1:6" x14ac:dyDescent="0.2">
      <c r="A10" t="s">
        <v>23</v>
      </c>
      <c r="B10">
        <v>1</v>
      </c>
      <c r="C10" t="s">
        <v>108</v>
      </c>
      <c r="D10">
        <v>5</v>
      </c>
      <c r="E10">
        <v>6</v>
      </c>
      <c r="F10">
        <v>0</v>
      </c>
    </row>
    <row r="11" spans="1:6" x14ac:dyDescent="0.2">
      <c r="A11" t="s">
        <v>23</v>
      </c>
      <c r="B11">
        <v>1</v>
      </c>
      <c r="C11" t="s">
        <v>109</v>
      </c>
      <c r="D11">
        <v>7</v>
      </c>
      <c r="E11">
        <v>6</v>
      </c>
      <c r="F11">
        <v>0</v>
      </c>
    </row>
    <row r="12" spans="1:6" x14ac:dyDescent="0.2">
      <c r="A12" t="s">
        <v>23</v>
      </c>
      <c r="B12">
        <v>2</v>
      </c>
      <c r="C12" t="s">
        <v>108</v>
      </c>
      <c r="D12">
        <v>8</v>
      </c>
      <c r="E12">
        <v>8</v>
      </c>
      <c r="F12">
        <v>0</v>
      </c>
    </row>
    <row r="13" spans="1:6" x14ac:dyDescent="0.2">
      <c r="A13" t="s">
        <v>23</v>
      </c>
      <c r="B13">
        <v>2</v>
      </c>
      <c r="C13" t="s">
        <v>109</v>
      </c>
      <c r="D13">
        <v>8</v>
      </c>
      <c r="E13">
        <v>8</v>
      </c>
      <c r="F13">
        <v>0</v>
      </c>
    </row>
    <row r="14" spans="1:6" x14ac:dyDescent="0.2">
      <c r="A14" t="s">
        <v>17</v>
      </c>
      <c r="B14">
        <v>1</v>
      </c>
      <c r="C14" t="s">
        <v>108</v>
      </c>
      <c r="D14">
        <v>8</v>
      </c>
      <c r="E14">
        <v>9</v>
      </c>
      <c r="F14">
        <v>1</v>
      </c>
    </row>
    <row r="15" spans="1:6" x14ac:dyDescent="0.2">
      <c r="A15" t="s">
        <v>17</v>
      </c>
      <c r="B15">
        <v>1</v>
      </c>
      <c r="C15" t="s">
        <v>109</v>
      </c>
      <c r="D15">
        <v>8</v>
      </c>
      <c r="E15">
        <v>9</v>
      </c>
      <c r="F15">
        <v>2</v>
      </c>
    </row>
    <row r="16" spans="1:6" x14ac:dyDescent="0.2">
      <c r="A16" t="s">
        <v>17</v>
      </c>
      <c r="B16">
        <v>2</v>
      </c>
      <c r="C16" t="s">
        <v>108</v>
      </c>
      <c r="D16">
        <v>8</v>
      </c>
      <c r="E16">
        <v>6</v>
      </c>
      <c r="F16">
        <v>0</v>
      </c>
    </row>
    <row r="17" spans="1:6" x14ac:dyDescent="0.2">
      <c r="A17" t="s">
        <v>17</v>
      </c>
      <c r="B17">
        <v>2</v>
      </c>
      <c r="C17" t="s">
        <v>109</v>
      </c>
      <c r="D17">
        <v>9</v>
      </c>
      <c r="E17">
        <v>7</v>
      </c>
      <c r="F17">
        <v>0</v>
      </c>
    </row>
    <row r="18" spans="1:6" x14ac:dyDescent="0.2">
      <c r="A18" t="s">
        <v>7</v>
      </c>
      <c r="B18">
        <v>1</v>
      </c>
      <c r="C18" t="s">
        <v>108</v>
      </c>
      <c r="D18">
        <v>8</v>
      </c>
      <c r="E18">
        <v>9</v>
      </c>
      <c r="F18">
        <v>2</v>
      </c>
    </row>
    <row r="19" spans="1:6" x14ac:dyDescent="0.2">
      <c r="A19" t="s">
        <v>7</v>
      </c>
      <c r="B19">
        <v>1</v>
      </c>
      <c r="C19" t="s">
        <v>109</v>
      </c>
      <c r="D19">
        <v>8</v>
      </c>
      <c r="E19">
        <v>9</v>
      </c>
      <c r="F19">
        <v>0</v>
      </c>
    </row>
    <row r="20" spans="1:6" x14ac:dyDescent="0.2">
      <c r="A20" t="s">
        <v>7</v>
      </c>
      <c r="B20">
        <v>2</v>
      </c>
      <c r="C20" t="s">
        <v>108</v>
      </c>
      <c r="D20">
        <v>9</v>
      </c>
      <c r="E20">
        <v>9</v>
      </c>
      <c r="F20">
        <v>0</v>
      </c>
    </row>
    <row r="21" spans="1:6" x14ac:dyDescent="0.2">
      <c r="A21" t="s">
        <v>7</v>
      </c>
      <c r="B21">
        <v>2</v>
      </c>
      <c r="C21" t="s">
        <v>109</v>
      </c>
      <c r="D21">
        <v>8</v>
      </c>
      <c r="E21">
        <v>8</v>
      </c>
      <c r="F21">
        <v>1</v>
      </c>
    </row>
    <row r="22" spans="1:6" x14ac:dyDescent="0.2">
      <c r="A22" t="s">
        <v>19</v>
      </c>
      <c r="B22">
        <v>1</v>
      </c>
      <c r="C22" t="s">
        <v>108</v>
      </c>
      <c r="D22">
        <v>8</v>
      </c>
      <c r="E22">
        <v>7</v>
      </c>
      <c r="F22">
        <v>1</v>
      </c>
    </row>
    <row r="23" spans="1:6" x14ac:dyDescent="0.2">
      <c r="A23" t="s">
        <v>19</v>
      </c>
      <c r="B23">
        <v>1</v>
      </c>
      <c r="C23" t="s">
        <v>109</v>
      </c>
      <c r="D23">
        <v>8</v>
      </c>
      <c r="E23">
        <v>8</v>
      </c>
      <c r="F23">
        <v>3</v>
      </c>
    </row>
    <row r="24" spans="1:6" x14ac:dyDescent="0.2">
      <c r="A24" t="s">
        <v>19</v>
      </c>
      <c r="B24">
        <v>2</v>
      </c>
      <c r="C24" t="s">
        <v>108</v>
      </c>
      <c r="D24">
        <v>8</v>
      </c>
      <c r="E24">
        <v>7</v>
      </c>
      <c r="F24">
        <v>0</v>
      </c>
    </row>
    <row r="25" spans="1:6" x14ac:dyDescent="0.2">
      <c r="A25" t="s">
        <v>19</v>
      </c>
      <c r="B25">
        <v>2</v>
      </c>
      <c r="C25" t="s">
        <v>109</v>
      </c>
      <c r="D25">
        <v>7</v>
      </c>
      <c r="E25">
        <v>7</v>
      </c>
      <c r="F25">
        <v>0</v>
      </c>
    </row>
    <row r="26" spans="1:6" x14ac:dyDescent="0.2">
      <c r="A26" t="s">
        <v>35</v>
      </c>
      <c r="B26">
        <v>1</v>
      </c>
      <c r="C26" t="s">
        <v>108</v>
      </c>
      <c r="D26">
        <v>6</v>
      </c>
      <c r="E26">
        <v>6</v>
      </c>
      <c r="F26">
        <v>0</v>
      </c>
    </row>
    <row r="27" spans="1:6" x14ac:dyDescent="0.2">
      <c r="A27" t="s">
        <v>35</v>
      </c>
      <c r="B27">
        <v>1</v>
      </c>
      <c r="C27" t="s">
        <v>109</v>
      </c>
      <c r="D27">
        <v>7</v>
      </c>
      <c r="E27">
        <v>6</v>
      </c>
      <c r="F27">
        <v>1</v>
      </c>
    </row>
    <row r="28" spans="1:6" x14ac:dyDescent="0.2">
      <c r="A28" t="s">
        <v>35</v>
      </c>
      <c r="B28">
        <v>2</v>
      </c>
      <c r="C28" t="s">
        <v>108</v>
      </c>
      <c r="D28">
        <v>4</v>
      </c>
      <c r="E28">
        <v>4</v>
      </c>
      <c r="F28">
        <v>0</v>
      </c>
    </row>
    <row r="29" spans="1:6" x14ac:dyDescent="0.2">
      <c r="A29" t="s">
        <v>35</v>
      </c>
      <c r="B29">
        <v>2</v>
      </c>
      <c r="C29" t="s">
        <v>109</v>
      </c>
      <c r="D29">
        <v>6</v>
      </c>
      <c r="E29">
        <v>5</v>
      </c>
      <c r="F29">
        <v>0</v>
      </c>
    </row>
    <row r="30" spans="1:6" x14ac:dyDescent="0.2">
      <c r="A30" t="s">
        <v>25</v>
      </c>
      <c r="B30">
        <v>1</v>
      </c>
      <c r="C30" t="s">
        <v>108</v>
      </c>
      <c r="D30">
        <v>6</v>
      </c>
      <c r="E30">
        <v>4</v>
      </c>
      <c r="F30">
        <v>0</v>
      </c>
    </row>
    <row r="31" spans="1:6" x14ac:dyDescent="0.2">
      <c r="A31" t="s">
        <v>25</v>
      </c>
      <c r="B31">
        <v>1</v>
      </c>
      <c r="C31" t="s">
        <v>109</v>
      </c>
      <c r="D31">
        <v>4</v>
      </c>
      <c r="E31">
        <v>3</v>
      </c>
      <c r="F31">
        <v>1</v>
      </c>
    </row>
    <row r="32" spans="1:6" x14ac:dyDescent="0.2">
      <c r="A32" t="s">
        <v>25</v>
      </c>
      <c r="B32">
        <v>2</v>
      </c>
      <c r="C32" t="s">
        <v>108</v>
      </c>
      <c r="D32">
        <v>8</v>
      </c>
      <c r="E32">
        <v>9</v>
      </c>
      <c r="F32">
        <v>0</v>
      </c>
    </row>
    <row r="33" spans="1:6" x14ac:dyDescent="0.2">
      <c r="A33" t="s">
        <v>25</v>
      </c>
      <c r="B33">
        <v>2</v>
      </c>
      <c r="C33" t="s">
        <v>109</v>
      </c>
      <c r="D33">
        <v>8</v>
      </c>
      <c r="E33">
        <v>9</v>
      </c>
      <c r="F33">
        <v>1</v>
      </c>
    </row>
    <row r="34" spans="1:6" x14ac:dyDescent="0.2">
      <c r="A34" t="s">
        <v>33</v>
      </c>
      <c r="B34">
        <v>1</v>
      </c>
      <c r="C34" t="s">
        <v>108</v>
      </c>
      <c r="D34">
        <v>4</v>
      </c>
      <c r="E34">
        <v>3</v>
      </c>
      <c r="F34">
        <v>0</v>
      </c>
    </row>
    <row r="35" spans="1:6" x14ac:dyDescent="0.2">
      <c r="A35" t="s">
        <v>33</v>
      </c>
      <c r="B35">
        <v>1</v>
      </c>
      <c r="C35" t="s">
        <v>109</v>
      </c>
      <c r="D35">
        <v>3</v>
      </c>
      <c r="E35">
        <v>3</v>
      </c>
      <c r="F35">
        <v>0</v>
      </c>
    </row>
    <row r="36" spans="1:6" x14ac:dyDescent="0.2">
      <c r="A36" t="s">
        <v>33</v>
      </c>
      <c r="B36">
        <v>2</v>
      </c>
      <c r="C36" t="s">
        <v>108</v>
      </c>
      <c r="D36">
        <v>5</v>
      </c>
      <c r="E36">
        <v>5</v>
      </c>
      <c r="F36">
        <v>0</v>
      </c>
    </row>
    <row r="37" spans="1:6" x14ac:dyDescent="0.2">
      <c r="A37" t="s">
        <v>33</v>
      </c>
      <c r="B37">
        <v>2</v>
      </c>
      <c r="C37" t="s">
        <v>109</v>
      </c>
      <c r="D37">
        <v>4</v>
      </c>
      <c r="E37">
        <v>4</v>
      </c>
      <c r="F37">
        <v>0</v>
      </c>
    </row>
    <row r="38" spans="1:6" x14ac:dyDescent="0.2">
      <c r="A38" t="s">
        <v>27</v>
      </c>
      <c r="B38">
        <v>1</v>
      </c>
      <c r="C38" t="s">
        <v>108</v>
      </c>
      <c r="D38">
        <v>7</v>
      </c>
      <c r="E38">
        <v>7</v>
      </c>
      <c r="F38">
        <v>0</v>
      </c>
    </row>
    <row r="39" spans="1:6" x14ac:dyDescent="0.2">
      <c r="A39" t="s">
        <v>27</v>
      </c>
      <c r="B39">
        <v>1</v>
      </c>
      <c r="C39" t="s">
        <v>109</v>
      </c>
      <c r="D39">
        <v>7</v>
      </c>
      <c r="E39">
        <v>6</v>
      </c>
      <c r="F39">
        <v>1</v>
      </c>
    </row>
    <row r="40" spans="1:6" x14ac:dyDescent="0.2">
      <c r="A40" t="s">
        <v>27</v>
      </c>
      <c r="B40">
        <v>2</v>
      </c>
      <c r="C40" t="s">
        <v>108</v>
      </c>
      <c r="D40">
        <v>6</v>
      </c>
      <c r="E40">
        <v>8</v>
      </c>
      <c r="F40">
        <v>0</v>
      </c>
    </row>
    <row r="41" spans="1:6" x14ac:dyDescent="0.2">
      <c r="A41" t="s">
        <v>27</v>
      </c>
      <c r="B41">
        <v>2</v>
      </c>
      <c r="C41" t="s">
        <v>109</v>
      </c>
      <c r="D41">
        <v>7</v>
      </c>
      <c r="E41">
        <v>6</v>
      </c>
      <c r="F41">
        <v>1</v>
      </c>
    </row>
    <row r="42" spans="1:6" x14ac:dyDescent="0.2">
      <c r="A42" t="s">
        <v>41</v>
      </c>
      <c r="B42">
        <v>1</v>
      </c>
      <c r="C42" t="s">
        <v>108</v>
      </c>
      <c r="D42">
        <v>8</v>
      </c>
      <c r="E42">
        <v>7</v>
      </c>
      <c r="F42">
        <v>2</v>
      </c>
    </row>
    <row r="43" spans="1:6" x14ac:dyDescent="0.2">
      <c r="A43" t="s">
        <v>41</v>
      </c>
      <c r="B43">
        <v>1</v>
      </c>
      <c r="C43" t="s">
        <v>109</v>
      </c>
      <c r="D43">
        <v>8</v>
      </c>
      <c r="E43">
        <v>5</v>
      </c>
      <c r="F43">
        <v>2</v>
      </c>
    </row>
    <row r="44" spans="1:6" x14ac:dyDescent="0.2">
      <c r="A44" t="s">
        <v>41</v>
      </c>
      <c r="B44">
        <v>2</v>
      </c>
      <c r="C44" t="s">
        <v>108</v>
      </c>
      <c r="D44">
        <v>8</v>
      </c>
      <c r="E44">
        <v>8</v>
      </c>
      <c r="F44">
        <v>3</v>
      </c>
    </row>
    <row r="45" spans="1:6" x14ac:dyDescent="0.2">
      <c r="A45" t="s">
        <v>41</v>
      </c>
      <c r="B45">
        <v>2</v>
      </c>
      <c r="C45" t="s">
        <v>109</v>
      </c>
      <c r="D45">
        <v>7</v>
      </c>
      <c r="E45">
        <v>6</v>
      </c>
      <c r="F45">
        <v>3</v>
      </c>
    </row>
    <row r="46" spans="1:6" x14ac:dyDescent="0.2">
      <c r="A46" t="s">
        <v>37</v>
      </c>
      <c r="B46">
        <v>1</v>
      </c>
      <c r="C46" t="s">
        <v>108</v>
      </c>
      <c r="D46">
        <v>5</v>
      </c>
      <c r="E46">
        <v>5</v>
      </c>
      <c r="F46">
        <v>0</v>
      </c>
    </row>
    <row r="47" spans="1:6" x14ac:dyDescent="0.2">
      <c r="A47" t="s">
        <v>37</v>
      </c>
      <c r="B47">
        <v>1</v>
      </c>
      <c r="C47" t="s">
        <v>109</v>
      </c>
      <c r="D47">
        <v>7</v>
      </c>
      <c r="E47">
        <v>6</v>
      </c>
      <c r="F47">
        <v>1</v>
      </c>
    </row>
    <row r="48" spans="1:6" x14ac:dyDescent="0.2">
      <c r="A48" t="s">
        <v>37</v>
      </c>
      <c r="B48">
        <v>2</v>
      </c>
      <c r="C48" t="s">
        <v>108</v>
      </c>
      <c r="D48">
        <v>6</v>
      </c>
      <c r="E48">
        <v>5</v>
      </c>
      <c r="F48">
        <v>0</v>
      </c>
    </row>
    <row r="49" spans="1:6" x14ac:dyDescent="0.2">
      <c r="A49" t="s">
        <v>37</v>
      </c>
      <c r="B49">
        <v>2</v>
      </c>
      <c r="C49" t="s">
        <v>109</v>
      </c>
      <c r="D49">
        <v>8</v>
      </c>
      <c r="E49">
        <v>7</v>
      </c>
      <c r="F49">
        <v>0</v>
      </c>
    </row>
    <row r="50" spans="1:6" x14ac:dyDescent="0.2">
      <c r="A50" t="s">
        <v>21</v>
      </c>
      <c r="B50">
        <v>1</v>
      </c>
      <c r="C50" t="s">
        <v>108</v>
      </c>
      <c r="D50">
        <v>4</v>
      </c>
      <c r="E50">
        <v>5</v>
      </c>
      <c r="F50">
        <v>0</v>
      </c>
    </row>
    <row r="51" spans="1:6" x14ac:dyDescent="0.2">
      <c r="A51" t="s">
        <v>21</v>
      </c>
      <c r="B51">
        <v>1</v>
      </c>
      <c r="C51" t="s">
        <v>109</v>
      </c>
      <c r="D51">
        <v>6</v>
      </c>
      <c r="E51">
        <v>6</v>
      </c>
      <c r="F51">
        <v>1</v>
      </c>
    </row>
    <row r="52" spans="1:6" x14ac:dyDescent="0.2">
      <c r="A52" t="s">
        <v>21</v>
      </c>
      <c r="B52">
        <v>2</v>
      </c>
      <c r="C52" t="s">
        <v>108</v>
      </c>
      <c r="D52">
        <v>7</v>
      </c>
      <c r="E52">
        <v>5</v>
      </c>
      <c r="F52">
        <v>0</v>
      </c>
    </row>
    <row r="53" spans="1:6" x14ac:dyDescent="0.2">
      <c r="A53" t="s">
        <v>21</v>
      </c>
      <c r="B53">
        <v>2</v>
      </c>
      <c r="C53" t="s">
        <v>109</v>
      </c>
      <c r="D53">
        <v>8</v>
      </c>
      <c r="E53">
        <v>6</v>
      </c>
      <c r="F53">
        <v>0</v>
      </c>
    </row>
    <row r="54" spans="1:6" x14ac:dyDescent="0.2">
      <c r="A54" t="s">
        <v>29</v>
      </c>
      <c r="B54">
        <v>1</v>
      </c>
      <c r="C54" t="s">
        <v>108</v>
      </c>
      <c r="D54">
        <v>4</v>
      </c>
      <c r="E54">
        <v>4</v>
      </c>
      <c r="F54">
        <v>4</v>
      </c>
    </row>
    <row r="55" spans="1:6" x14ac:dyDescent="0.2">
      <c r="A55" t="s">
        <v>29</v>
      </c>
      <c r="B55">
        <v>1</v>
      </c>
      <c r="C55" t="s">
        <v>109</v>
      </c>
      <c r="D55">
        <v>6</v>
      </c>
      <c r="E55">
        <v>3</v>
      </c>
      <c r="F55">
        <v>4</v>
      </c>
    </row>
    <row r="56" spans="1:6" x14ac:dyDescent="0.2">
      <c r="A56" t="s">
        <v>29</v>
      </c>
      <c r="B56">
        <v>2</v>
      </c>
      <c r="C56" t="s">
        <v>108</v>
      </c>
      <c r="D56">
        <v>6</v>
      </c>
      <c r="E56">
        <v>6</v>
      </c>
      <c r="F56">
        <v>2</v>
      </c>
    </row>
    <row r="57" spans="1:6" x14ac:dyDescent="0.2">
      <c r="A57" s="32" t="s">
        <v>29</v>
      </c>
      <c r="B57" s="32">
        <v>2</v>
      </c>
      <c r="C57" s="32" t="s">
        <v>109</v>
      </c>
      <c r="D57" s="32">
        <v>6</v>
      </c>
      <c r="E57" s="32">
        <v>5</v>
      </c>
      <c r="F57" s="32">
        <v>4</v>
      </c>
    </row>
    <row r="58" spans="1:6" x14ac:dyDescent="0.2">
      <c r="A58" t="s">
        <v>49</v>
      </c>
      <c r="B58">
        <v>1</v>
      </c>
      <c r="C58" t="s">
        <v>108</v>
      </c>
      <c r="D58">
        <v>8</v>
      </c>
      <c r="E58">
        <v>7</v>
      </c>
      <c r="F58">
        <v>0</v>
      </c>
    </row>
    <row r="59" spans="1:6" x14ac:dyDescent="0.2">
      <c r="A59" t="s">
        <v>49</v>
      </c>
      <c r="B59">
        <v>1</v>
      </c>
      <c r="C59" t="s">
        <v>109</v>
      </c>
      <c r="D59">
        <v>8</v>
      </c>
      <c r="E59">
        <v>8</v>
      </c>
      <c r="F59">
        <v>0</v>
      </c>
    </row>
    <row r="60" spans="1:6" x14ac:dyDescent="0.2">
      <c r="A60" t="s">
        <v>49</v>
      </c>
      <c r="B60">
        <v>2</v>
      </c>
      <c r="C60" t="s">
        <v>108</v>
      </c>
      <c r="D60">
        <v>7</v>
      </c>
      <c r="E60">
        <v>8</v>
      </c>
      <c r="F60">
        <v>0</v>
      </c>
    </row>
    <row r="61" spans="1:6" x14ac:dyDescent="0.2">
      <c r="A61" t="s">
        <v>49</v>
      </c>
      <c r="B61">
        <v>2</v>
      </c>
      <c r="C61" t="s">
        <v>109</v>
      </c>
      <c r="D61">
        <v>9</v>
      </c>
      <c r="E61">
        <v>9</v>
      </c>
      <c r="F61">
        <v>1</v>
      </c>
    </row>
    <row r="62" spans="1:6" x14ac:dyDescent="0.2">
      <c r="A62" t="s">
        <v>39</v>
      </c>
      <c r="B62">
        <v>1</v>
      </c>
      <c r="C62" t="s">
        <v>108</v>
      </c>
      <c r="D62">
        <v>7</v>
      </c>
      <c r="E62">
        <v>7</v>
      </c>
      <c r="F62">
        <v>0</v>
      </c>
    </row>
    <row r="63" spans="1:6" x14ac:dyDescent="0.2">
      <c r="A63" t="s">
        <v>39</v>
      </c>
      <c r="B63">
        <v>1</v>
      </c>
      <c r="C63" t="s">
        <v>109</v>
      </c>
      <c r="D63">
        <v>6</v>
      </c>
      <c r="E63">
        <v>6</v>
      </c>
      <c r="F63">
        <v>0</v>
      </c>
    </row>
    <row r="64" spans="1:6" x14ac:dyDescent="0.2">
      <c r="A64" t="s">
        <v>39</v>
      </c>
      <c r="B64">
        <v>2</v>
      </c>
      <c r="C64" t="s">
        <v>108</v>
      </c>
      <c r="D64">
        <v>6</v>
      </c>
      <c r="E64">
        <v>7</v>
      </c>
      <c r="F64">
        <v>0</v>
      </c>
    </row>
    <row r="65" spans="1:6" x14ac:dyDescent="0.2">
      <c r="A65" t="s">
        <v>39</v>
      </c>
      <c r="B65">
        <v>2</v>
      </c>
      <c r="C65" t="s">
        <v>109</v>
      </c>
      <c r="D65">
        <v>6</v>
      </c>
      <c r="E65">
        <v>6</v>
      </c>
      <c r="F65">
        <v>0</v>
      </c>
    </row>
    <row r="66" spans="1:6" x14ac:dyDescent="0.2">
      <c r="A66" t="s">
        <v>45</v>
      </c>
      <c r="B66">
        <v>1</v>
      </c>
      <c r="C66" t="s">
        <v>108</v>
      </c>
      <c r="D66">
        <v>8</v>
      </c>
      <c r="E66">
        <v>3</v>
      </c>
      <c r="F66">
        <v>0</v>
      </c>
    </row>
    <row r="67" spans="1:6" x14ac:dyDescent="0.2">
      <c r="A67" t="s">
        <v>45</v>
      </c>
      <c r="B67">
        <v>1</v>
      </c>
      <c r="C67" t="s">
        <v>109</v>
      </c>
      <c r="D67">
        <v>7</v>
      </c>
      <c r="E67">
        <v>3</v>
      </c>
      <c r="F67">
        <v>0</v>
      </c>
    </row>
    <row r="68" spans="1:6" x14ac:dyDescent="0.2">
      <c r="A68" t="s">
        <v>45</v>
      </c>
      <c r="B68">
        <v>2</v>
      </c>
      <c r="C68" t="s">
        <v>108</v>
      </c>
      <c r="D68">
        <v>4</v>
      </c>
      <c r="E68">
        <v>4</v>
      </c>
      <c r="F68">
        <v>0</v>
      </c>
    </row>
    <row r="69" spans="1:6" x14ac:dyDescent="0.2">
      <c r="A69" t="s">
        <v>45</v>
      </c>
      <c r="B69">
        <v>2</v>
      </c>
      <c r="C69" t="s">
        <v>109</v>
      </c>
      <c r="D69">
        <v>5</v>
      </c>
      <c r="E69">
        <v>4</v>
      </c>
      <c r="F69">
        <v>0</v>
      </c>
    </row>
    <row r="70" spans="1:6" x14ac:dyDescent="0.2">
      <c r="A70" t="s">
        <v>31</v>
      </c>
      <c r="B70">
        <v>1</v>
      </c>
      <c r="C70" t="s">
        <v>108</v>
      </c>
      <c r="D70">
        <v>7</v>
      </c>
      <c r="E70">
        <v>6</v>
      </c>
      <c r="F70">
        <v>0</v>
      </c>
    </row>
    <row r="71" spans="1:6" x14ac:dyDescent="0.2">
      <c r="A71" t="s">
        <v>31</v>
      </c>
      <c r="B71">
        <v>1</v>
      </c>
      <c r="C71" t="s">
        <v>109</v>
      </c>
      <c r="D71">
        <v>7</v>
      </c>
      <c r="E71">
        <v>6</v>
      </c>
      <c r="F71">
        <v>1</v>
      </c>
    </row>
    <row r="72" spans="1:6" x14ac:dyDescent="0.2">
      <c r="A72" t="s">
        <v>31</v>
      </c>
      <c r="B72">
        <v>2</v>
      </c>
      <c r="C72" t="s">
        <v>108</v>
      </c>
      <c r="D72">
        <v>8</v>
      </c>
      <c r="E72">
        <v>7</v>
      </c>
      <c r="F72">
        <v>0</v>
      </c>
    </row>
    <row r="73" spans="1:6" x14ac:dyDescent="0.2">
      <c r="A73" t="s">
        <v>31</v>
      </c>
      <c r="B73">
        <v>2</v>
      </c>
      <c r="C73" t="s">
        <v>109</v>
      </c>
      <c r="D73">
        <v>8</v>
      </c>
      <c r="E73">
        <v>7</v>
      </c>
      <c r="F73">
        <v>2</v>
      </c>
    </row>
    <row r="74" spans="1:6" x14ac:dyDescent="0.2">
      <c r="A74" t="s">
        <v>43</v>
      </c>
      <c r="B74">
        <v>1</v>
      </c>
      <c r="C74" t="s">
        <v>108</v>
      </c>
      <c r="D74">
        <v>8</v>
      </c>
      <c r="E74">
        <v>8</v>
      </c>
      <c r="F74">
        <v>0</v>
      </c>
    </row>
    <row r="75" spans="1:6" x14ac:dyDescent="0.2">
      <c r="A75" t="s">
        <v>43</v>
      </c>
      <c r="B75">
        <v>1</v>
      </c>
      <c r="C75" t="s">
        <v>109</v>
      </c>
      <c r="D75">
        <v>7</v>
      </c>
      <c r="E75">
        <v>6</v>
      </c>
      <c r="F75">
        <v>1</v>
      </c>
    </row>
    <row r="76" spans="1:6" x14ac:dyDescent="0.2">
      <c r="A76" t="s">
        <v>43</v>
      </c>
      <c r="B76">
        <v>2</v>
      </c>
      <c r="C76" t="s">
        <v>108</v>
      </c>
      <c r="D76">
        <v>8</v>
      </c>
      <c r="E76">
        <v>8</v>
      </c>
      <c r="F76">
        <v>0</v>
      </c>
    </row>
    <row r="77" spans="1:6" x14ac:dyDescent="0.2">
      <c r="A77" t="s">
        <v>43</v>
      </c>
      <c r="B77">
        <v>2</v>
      </c>
      <c r="C77" t="s">
        <v>109</v>
      </c>
      <c r="D77">
        <v>7</v>
      </c>
      <c r="E77">
        <v>7</v>
      </c>
      <c r="F77">
        <v>1</v>
      </c>
    </row>
    <row r="78" spans="1:6" x14ac:dyDescent="0.2">
      <c r="A78" t="s">
        <v>47</v>
      </c>
      <c r="B78">
        <v>1</v>
      </c>
      <c r="C78" t="s">
        <v>108</v>
      </c>
      <c r="D78">
        <v>6</v>
      </c>
      <c r="E78">
        <v>6</v>
      </c>
      <c r="F78">
        <v>6</v>
      </c>
    </row>
    <row r="79" spans="1:6" x14ac:dyDescent="0.2">
      <c r="A79" t="s">
        <v>47</v>
      </c>
      <c r="B79">
        <v>1</v>
      </c>
      <c r="C79" t="s">
        <v>109</v>
      </c>
      <c r="D79">
        <v>7</v>
      </c>
      <c r="E79">
        <v>7</v>
      </c>
      <c r="F79">
        <v>7</v>
      </c>
    </row>
    <row r="80" spans="1:6" x14ac:dyDescent="0.2">
      <c r="A80" t="s">
        <v>47</v>
      </c>
      <c r="B80">
        <v>2</v>
      </c>
      <c r="C80" t="s">
        <v>108</v>
      </c>
      <c r="D80">
        <v>7</v>
      </c>
      <c r="E80">
        <v>6</v>
      </c>
      <c r="F80">
        <v>0</v>
      </c>
    </row>
    <row r="81" spans="1:6" x14ac:dyDescent="0.2">
      <c r="A81" t="s">
        <v>47</v>
      </c>
      <c r="B81">
        <v>2</v>
      </c>
      <c r="C81" t="s">
        <v>109</v>
      </c>
      <c r="D81">
        <v>8</v>
      </c>
      <c r="E81">
        <v>7</v>
      </c>
      <c r="F81">
        <v>0</v>
      </c>
    </row>
    <row r="82" spans="1:6" x14ac:dyDescent="0.2">
      <c r="A82" s="31" t="s">
        <v>145</v>
      </c>
      <c r="B82" s="31">
        <v>1</v>
      </c>
      <c r="C82" s="31" t="s">
        <v>108</v>
      </c>
      <c r="D82" s="31">
        <v>8</v>
      </c>
      <c r="E82" s="31">
        <v>7</v>
      </c>
      <c r="F82" s="31">
        <v>4</v>
      </c>
    </row>
    <row r="83" spans="1:6" x14ac:dyDescent="0.2">
      <c r="A83" s="31" t="s">
        <v>145</v>
      </c>
      <c r="B83" s="31">
        <v>1</v>
      </c>
      <c r="C83" s="31" t="s">
        <v>109</v>
      </c>
      <c r="D83" s="31">
        <v>7</v>
      </c>
      <c r="E83" s="31">
        <v>7</v>
      </c>
      <c r="F83" s="31">
        <v>2</v>
      </c>
    </row>
    <row r="84" spans="1:6" x14ac:dyDescent="0.2">
      <c r="A84" s="31" t="s">
        <v>145</v>
      </c>
      <c r="B84" s="31">
        <v>2</v>
      </c>
      <c r="C84" s="31" t="s">
        <v>108</v>
      </c>
      <c r="D84" s="31">
        <v>8</v>
      </c>
      <c r="E84" s="31">
        <v>9</v>
      </c>
      <c r="F84" s="31">
        <v>3</v>
      </c>
    </row>
    <row r="85" spans="1:6" x14ac:dyDescent="0.2">
      <c r="A85" s="31" t="s">
        <v>145</v>
      </c>
      <c r="B85" s="31">
        <v>2</v>
      </c>
      <c r="C85" s="31" t="s">
        <v>109</v>
      </c>
      <c r="D85" s="31">
        <v>9</v>
      </c>
      <c r="E85" s="31">
        <v>10</v>
      </c>
      <c r="F85" s="31">
        <v>0</v>
      </c>
    </row>
    <row r="86" spans="1:6" x14ac:dyDescent="0.2">
      <c r="A86" t="s">
        <v>51</v>
      </c>
      <c r="B86">
        <v>1</v>
      </c>
      <c r="C86" t="s">
        <v>108</v>
      </c>
      <c r="D86">
        <v>9</v>
      </c>
      <c r="E86">
        <v>8</v>
      </c>
      <c r="F86">
        <v>0</v>
      </c>
    </row>
    <row r="87" spans="1:6" x14ac:dyDescent="0.2">
      <c r="A87" t="s">
        <v>51</v>
      </c>
      <c r="B87">
        <v>1</v>
      </c>
      <c r="C87" t="s">
        <v>109</v>
      </c>
      <c r="D87">
        <v>8</v>
      </c>
      <c r="E87">
        <v>8</v>
      </c>
      <c r="F87">
        <v>0</v>
      </c>
    </row>
    <row r="88" spans="1:6" x14ac:dyDescent="0.2">
      <c r="A88" t="s">
        <v>51</v>
      </c>
      <c r="B88">
        <v>2</v>
      </c>
      <c r="C88" t="s">
        <v>108</v>
      </c>
      <c r="D88">
        <v>8</v>
      </c>
      <c r="E88">
        <v>7</v>
      </c>
      <c r="F88">
        <v>0</v>
      </c>
    </row>
    <row r="89" spans="1:6" x14ac:dyDescent="0.2">
      <c r="A89" t="s">
        <v>51</v>
      </c>
      <c r="B89">
        <v>2</v>
      </c>
      <c r="C89" t="s">
        <v>109</v>
      </c>
      <c r="D89">
        <v>7</v>
      </c>
      <c r="E89">
        <v>7</v>
      </c>
      <c r="F89">
        <v>0</v>
      </c>
    </row>
    <row r="90" spans="1:6" x14ac:dyDescent="0.2">
      <c r="A90" t="s">
        <v>53</v>
      </c>
      <c r="B90">
        <v>1</v>
      </c>
      <c r="C90" t="s">
        <v>108</v>
      </c>
      <c r="D90">
        <v>9</v>
      </c>
      <c r="E90">
        <v>8</v>
      </c>
      <c r="F90">
        <v>0</v>
      </c>
    </row>
    <row r="91" spans="1:6" x14ac:dyDescent="0.2">
      <c r="A91" t="s">
        <v>53</v>
      </c>
      <c r="B91">
        <v>1</v>
      </c>
      <c r="C91" t="s">
        <v>109</v>
      </c>
      <c r="D91">
        <v>9</v>
      </c>
      <c r="E91">
        <v>8</v>
      </c>
      <c r="F91">
        <v>1</v>
      </c>
    </row>
    <row r="92" spans="1:6" x14ac:dyDescent="0.2">
      <c r="A92" t="s">
        <v>53</v>
      </c>
      <c r="B92">
        <v>2</v>
      </c>
      <c r="C92" t="s">
        <v>108</v>
      </c>
      <c r="D92">
        <v>9</v>
      </c>
      <c r="E92">
        <v>8</v>
      </c>
      <c r="F92">
        <v>0</v>
      </c>
    </row>
    <row r="93" spans="1:6" x14ac:dyDescent="0.2">
      <c r="A93" t="s">
        <v>53</v>
      </c>
      <c r="B93">
        <v>2</v>
      </c>
      <c r="C93" t="s">
        <v>109</v>
      </c>
      <c r="D93">
        <v>9</v>
      </c>
      <c r="E93">
        <v>8</v>
      </c>
      <c r="F93">
        <v>1</v>
      </c>
    </row>
    <row r="94" spans="1:6" x14ac:dyDescent="0.2">
      <c r="A94" t="s">
        <v>55</v>
      </c>
      <c r="B94">
        <v>1</v>
      </c>
      <c r="C94" t="s">
        <v>108</v>
      </c>
      <c r="D94">
        <v>5.5</v>
      </c>
      <c r="E94">
        <v>5.5</v>
      </c>
      <c r="F94">
        <v>0</v>
      </c>
    </row>
    <row r="95" spans="1:6" x14ac:dyDescent="0.2">
      <c r="A95" t="s">
        <v>55</v>
      </c>
      <c r="B95">
        <v>1</v>
      </c>
      <c r="C95" t="s">
        <v>109</v>
      </c>
      <c r="D95">
        <v>7.5</v>
      </c>
      <c r="E95">
        <v>5.5</v>
      </c>
      <c r="F95">
        <v>1</v>
      </c>
    </row>
    <row r="96" spans="1:6" x14ac:dyDescent="0.2">
      <c r="A96" t="s">
        <v>55</v>
      </c>
      <c r="B96">
        <v>2</v>
      </c>
      <c r="C96" t="s">
        <v>108</v>
      </c>
      <c r="D96">
        <v>8</v>
      </c>
      <c r="E96">
        <v>7</v>
      </c>
      <c r="F96">
        <v>0</v>
      </c>
    </row>
    <row r="97" spans="1:6" x14ac:dyDescent="0.2">
      <c r="A97" t="s">
        <v>55</v>
      </c>
      <c r="B97">
        <v>2</v>
      </c>
      <c r="C97" t="s">
        <v>109</v>
      </c>
      <c r="D97">
        <v>6.5</v>
      </c>
      <c r="E97">
        <v>6.5</v>
      </c>
      <c r="F97">
        <v>1.5</v>
      </c>
    </row>
    <row r="98" spans="1:6" x14ac:dyDescent="0.2">
      <c r="A98" t="s">
        <v>57</v>
      </c>
      <c r="B98">
        <v>1</v>
      </c>
      <c r="C98" t="s">
        <v>108</v>
      </c>
      <c r="D98">
        <v>7</v>
      </c>
      <c r="E98">
        <v>9</v>
      </c>
      <c r="F98">
        <v>0</v>
      </c>
    </row>
    <row r="99" spans="1:6" x14ac:dyDescent="0.2">
      <c r="A99" t="s">
        <v>57</v>
      </c>
      <c r="B99">
        <v>1</v>
      </c>
      <c r="C99" t="s">
        <v>109</v>
      </c>
      <c r="D99">
        <v>9</v>
      </c>
      <c r="E99">
        <v>10</v>
      </c>
      <c r="F99">
        <v>2</v>
      </c>
    </row>
    <row r="100" spans="1:6" x14ac:dyDescent="0.2">
      <c r="A100" t="s">
        <v>57</v>
      </c>
      <c r="B100">
        <v>2</v>
      </c>
      <c r="C100" t="s">
        <v>108</v>
      </c>
      <c r="D100">
        <v>8</v>
      </c>
      <c r="E100">
        <v>7</v>
      </c>
      <c r="F100">
        <v>1</v>
      </c>
    </row>
    <row r="101" spans="1:6" x14ac:dyDescent="0.2">
      <c r="A101" t="s">
        <v>57</v>
      </c>
      <c r="B101">
        <v>2</v>
      </c>
      <c r="C101" t="s">
        <v>109</v>
      </c>
      <c r="D101">
        <v>8</v>
      </c>
      <c r="E101">
        <v>10</v>
      </c>
      <c r="F101">
        <v>3</v>
      </c>
    </row>
    <row r="102" spans="1:6" x14ac:dyDescent="0.2">
      <c r="A102" t="s">
        <v>59</v>
      </c>
      <c r="B102">
        <v>1</v>
      </c>
      <c r="C102" t="s">
        <v>108</v>
      </c>
      <c r="D102">
        <v>7</v>
      </c>
      <c r="E102">
        <v>5</v>
      </c>
      <c r="F102">
        <v>0</v>
      </c>
    </row>
    <row r="103" spans="1:6" x14ac:dyDescent="0.2">
      <c r="A103" t="s">
        <v>59</v>
      </c>
      <c r="B103">
        <v>1</v>
      </c>
      <c r="C103" t="s">
        <v>109</v>
      </c>
      <c r="D103">
        <v>7</v>
      </c>
      <c r="E103">
        <v>7</v>
      </c>
      <c r="F103">
        <v>1</v>
      </c>
    </row>
    <row r="104" spans="1:6" x14ac:dyDescent="0.2">
      <c r="A104" t="s">
        <v>59</v>
      </c>
      <c r="B104">
        <v>2</v>
      </c>
      <c r="C104" t="s">
        <v>108</v>
      </c>
      <c r="D104">
        <v>6</v>
      </c>
      <c r="E104">
        <v>3</v>
      </c>
      <c r="F104">
        <v>0</v>
      </c>
    </row>
    <row r="105" spans="1:6" x14ac:dyDescent="0.2">
      <c r="A105" t="s">
        <v>59</v>
      </c>
      <c r="B105">
        <v>2</v>
      </c>
      <c r="C105" t="s">
        <v>109</v>
      </c>
      <c r="D105">
        <v>8</v>
      </c>
      <c r="E105">
        <v>8</v>
      </c>
      <c r="F105">
        <v>0</v>
      </c>
    </row>
    <row r="106" spans="1:6" x14ac:dyDescent="0.2">
      <c r="A106" t="s">
        <v>11</v>
      </c>
      <c r="B106">
        <v>1</v>
      </c>
      <c r="C106" t="s">
        <v>108</v>
      </c>
      <c r="D106">
        <v>7</v>
      </c>
      <c r="E106">
        <v>7</v>
      </c>
      <c r="F106">
        <v>1</v>
      </c>
    </row>
    <row r="107" spans="1:6" x14ac:dyDescent="0.2">
      <c r="A107" t="s">
        <v>11</v>
      </c>
      <c r="B107">
        <v>1</v>
      </c>
      <c r="C107" t="s">
        <v>109</v>
      </c>
      <c r="D107">
        <v>7</v>
      </c>
      <c r="E107">
        <v>8</v>
      </c>
      <c r="F107">
        <v>1</v>
      </c>
    </row>
    <row r="108" spans="1:6" x14ac:dyDescent="0.2">
      <c r="A108" t="s">
        <v>11</v>
      </c>
      <c r="B108">
        <v>2</v>
      </c>
      <c r="C108" t="s">
        <v>108</v>
      </c>
      <c r="D108">
        <v>7</v>
      </c>
      <c r="E108">
        <v>9</v>
      </c>
      <c r="F108">
        <v>0</v>
      </c>
    </row>
    <row r="109" spans="1:6" x14ac:dyDescent="0.2">
      <c r="A109" t="s">
        <v>11</v>
      </c>
      <c r="B109">
        <v>2</v>
      </c>
      <c r="C109" t="s">
        <v>109</v>
      </c>
      <c r="D109">
        <v>8</v>
      </c>
      <c r="E109">
        <v>9</v>
      </c>
      <c r="F109">
        <v>0</v>
      </c>
    </row>
    <row r="110" spans="1:6" x14ac:dyDescent="0.2">
      <c r="A110" t="s">
        <v>61</v>
      </c>
      <c r="B110">
        <v>1</v>
      </c>
      <c r="C110" t="s">
        <v>108</v>
      </c>
      <c r="D110">
        <v>4</v>
      </c>
      <c r="E110">
        <v>6</v>
      </c>
      <c r="F110">
        <v>0</v>
      </c>
    </row>
    <row r="111" spans="1:6" x14ac:dyDescent="0.2">
      <c r="A111" t="s">
        <v>61</v>
      </c>
      <c r="B111">
        <v>1</v>
      </c>
      <c r="C111" t="s">
        <v>109</v>
      </c>
      <c r="D111">
        <v>6</v>
      </c>
      <c r="E111">
        <v>7</v>
      </c>
      <c r="F111">
        <v>0</v>
      </c>
    </row>
    <row r="112" spans="1:6" x14ac:dyDescent="0.2">
      <c r="A112" t="s">
        <v>61</v>
      </c>
      <c r="B112">
        <v>2</v>
      </c>
      <c r="C112" t="s">
        <v>108</v>
      </c>
      <c r="D112">
        <v>6</v>
      </c>
      <c r="E112">
        <v>5</v>
      </c>
      <c r="F112">
        <v>0</v>
      </c>
    </row>
    <row r="113" spans="1:6" x14ac:dyDescent="0.2">
      <c r="A113" t="s">
        <v>61</v>
      </c>
      <c r="B113">
        <v>2</v>
      </c>
      <c r="C113" t="s">
        <v>109</v>
      </c>
      <c r="D113">
        <v>7</v>
      </c>
      <c r="E113">
        <v>7</v>
      </c>
      <c r="F113">
        <v>1</v>
      </c>
    </row>
    <row r="114" spans="1:6" x14ac:dyDescent="0.2">
      <c r="A114" t="s">
        <v>63</v>
      </c>
      <c r="B114">
        <v>1</v>
      </c>
      <c r="C114" t="s">
        <v>108</v>
      </c>
      <c r="D114">
        <v>8</v>
      </c>
      <c r="E114">
        <v>8</v>
      </c>
      <c r="F114">
        <v>0</v>
      </c>
    </row>
    <row r="115" spans="1:6" x14ac:dyDescent="0.2">
      <c r="A115" t="s">
        <v>63</v>
      </c>
      <c r="B115">
        <v>1</v>
      </c>
      <c r="C115" t="s">
        <v>109</v>
      </c>
      <c r="D115">
        <v>9</v>
      </c>
      <c r="E115">
        <v>9</v>
      </c>
      <c r="F115">
        <v>0</v>
      </c>
    </row>
    <row r="116" spans="1:6" x14ac:dyDescent="0.2">
      <c r="A116" t="s">
        <v>63</v>
      </c>
      <c r="B116">
        <v>2</v>
      </c>
      <c r="C116" t="s">
        <v>108</v>
      </c>
      <c r="D116">
        <v>9</v>
      </c>
      <c r="E116">
        <v>9</v>
      </c>
      <c r="F116">
        <v>0</v>
      </c>
    </row>
    <row r="117" spans="1:6" x14ac:dyDescent="0.2">
      <c r="A117" t="s">
        <v>63</v>
      </c>
      <c r="B117">
        <v>2</v>
      </c>
      <c r="C117" t="s">
        <v>109</v>
      </c>
      <c r="D117">
        <v>9</v>
      </c>
      <c r="E117">
        <v>9</v>
      </c>
      <c r="F117">
        <v>0</v>
      </c>
    </row>
    <row r="118" spans="1:6" x14ac:dyDescent="0.2">
      <c r="A118" t="s">
        <v>65</v>
      </c>
      <c r="B118">
        <v>1</v>
      </c>
      <c r="C118" t="s">
        <v>108</v>
      </c>
      <c r="D118">
        <v>7</v>
      </c>
      <c r="E118">
        <v>9</v>
      </c>
      <c r="F118">
        <v>0</v>
      </c>
    </row>
    <row r="119" spans="1:6" x14ac:dyDescent="0.2">
      <c r="A119" t="s">
        <v>65</v>
      </c>
      <c r="B119">
        <v>1</v>
      </c>
      <c r="C119" t="s">
        <v>109</v>
      </c>
      <c r="D119">
        <v>6</v>
      </c>
      <c r="E119">
        <v>8</v>
      </c>
      <c r="F119">
        <v>0</v>
      </c>
    </row>
    <row r="120" spans="1:6" x14ac:dyDescent="0.2">
      <c r="A120" t="s">
        <v>65</v>
      </c>
      <c r="B120">
        <v>2</v>
      </c>
      <c r="C120" t="s">
        <v>108</v>
      </c>
      <c r="D120">
        <v>8</v>
      </c>
      <c r="E120">
        <v>8</v>
      </c>
      <c r="F120">
        <v>0</v>
      </c>
    </row>
    <row r="121" spans="1:6" x14ac:dyDescent="0.2">
      <c r="A121" t="s">
        <v>65</v>
      </c>
      <c r="B121">
        <v>2</v>
      </c>
      <c r="C121" t="s">
        <v>109</v>
      </c>
      <c r="D121">
        <v>8</v>
      </c>
      <c r="E121">
        <v>8</v>
      </c>
      <c r="F121">
        <v>0</v>
      </c>
    </row>
    <row r="122" spans="1:6" x14ac:dyDescent="0.2">
      <c r="A122" t="s">
        <v>67</v>
      </c>
      <c r="B122">
        <v>1</v>
      </c>
      <c r="C122" t="s">
        <v>108</v>
      </c>
      <c r="D122">
        <v>5</v>
      </c>
      <c r="E122">
        <v>4</v>
      </c>
      <c r="F122">
        <v>0</v>
      </c>
    </row>
    <row r="123" spans="1:6" x14ac:dyDescent="0.2">
      <c r="A123" t="s">
        <v>67</v>
      </c>
      <c r="B123">
        <v>1</v>
      </c>
      <c r="C123" t="s">
        <v>109</v>
      </c>
      <c r="D123">
        <v>7</v>
      </c>
      <c r="E123">
        <v>7</v>
      </c>
      <c r="F123">
        <v>0</v>
      </c>
    </row>
    <row r="124" spans="1:6" x14ac:dyDescent="0.2">
      <c r="A124" t="s">
        <v>67</v>
      </c>
      <c r="B124">
        <v>2</v>
      </c>
      <c r="C124" t="s">
        <v>108</v>
      </c>
      <c r="D124">
        <v>7</v>
      </c>
      <c r="E124">
        <v>6</v>
      </c>
      <c r="F124">
        <v>0</v>
      </c>
    </row>
    <row r="125" spans="1:6" x14ac:dyDescent="0.2">
      <c r="A125" t="s">
        <v>67</v>
      </c>
      <c r="B125">
        <v>2</v>
      </c>
      <c r="C125" t="s">
        <v>109</v>
      </c>
      <c r="D125">
        <v>7</v>
      </c>
      <c r="E125">
        <v>5</v>
      </c>
      <c r="F125">
        <v>0</v>
      </c>
    </row>
    <row r="126" spans="1:6" x14ac:dyDescent="0.2">
      <c r="A126" t="s">
        <v>69</v>
      </c>
      <c r="B126">
        <v>1</v>
      </c>
      <c r="C126" t="s">
        <v>108</v>
      </c>
      <c r="D126">
        <v>8</v>
      </c>
      <c r="E126">
        <v>7.5</v>
      </c>
      <c r="F126">
        <v>0</v>
      </c>
    </row>
    <row r="127" spans="1:6" x14ac:dyDescent="0.2">
      <c r="A127" t="s">
        <v>69</v>
      </c>
      <c r="B127">
        <v>1</v>
      </c>
      <c r="C127" t="s">
        <v>109</v>
      </c>
      <c r="D127">
        <v>9</v>
      </c>
      <c r="E127">
        <v>8</v>
      </c>
      <c r="F127">
        <v>1</v>
      </c>
    </row>
    <row r="128" spans="1:6" x14ac:dyDescent="0.2">
      <c r="A128" t="s">
        <v>69</v>
      </c>
      <c r="B128">
        <v>2</v>
      </c>
      <c r="C128" t="s">
        <v>108</v>
      </c>
      <c r="D128">
        <v>8</v>
      </c>
      <c r="E128">
        <v>8</v>
      </c>
      <c r="F128">
        <v>0</v>
      </c>
    </row>
    <row r="129" spans="1:6" x14ac:dyDescent="0.2">
      <c r="A129" t="s">
        <v>69</v>
      </c>
      <c r="B129">
        <v>2</v>
      </c>
      <c r="C129" t="s">
        <v>109</v>
      </c>
      <c r="D129">
        <v>8</v>
      </c>
      <c r="E129">
        <v>8</v>
      </c>
      <c r="F129">
        <v>0</v>
      </c>
    </row>
    <row r="130" spans="1:6" x14ac:dyDescent="0.2">
      <c r="A130" s="31" t="s">
        <v>146</v>
      </c>
      <c r="B130" s="31">
        <v>1</v>
      </c>
      <c r="C130" s="31" t="s">
        <v>108</v>
      </c>
      <c r="D130" s="31">
        <v>8</v>
      </c>
      <c r="E130" s="31">
        <v>7</v>
      </c>
      <c r="F130" s="31">
        <v>0</v>
      </c>
    </row>
    <row r="131" spans="1:6" x14ac:dyDescent="0.2">
      <c r="A131" s="31" t="s">
        <v>146</v>
      </c>
      <c r="B131" s="31">
        <v>1</v>
      </c>
      <c r="C131" s="31" t="s">
        <v>109</v>
      </c>
      <c r="D131" s="31">
        <v>7</v>
      </c>
      <c r="E131" s="31">
        <v>7</v>
      </c>
      <c r="F131" s="31">
        <v>1</v>
      </c>
    </row>
    <row r="132" spans="1:6" x14ac:dyDescent="0.2">
      <c r="A132" s="31" t="s">
        <v>146</v>
      </c>
      <c r="B132" s="31">
        <v>2</v>
      </c>
      <c r="C132" s="31" t="s">
        <v>108</v>
      </c>
      <c r="D132" s="31">
        <v>9</v>
      </c>
      <c r="E132" s="31">
        <v>9</v>
      </c>
      <c r="F132" s="31">
        <v>0</v>
      </c>
    </row>
    <row r="133" spans="1:6" x14ac:dyDescent="0.2">
      <c r="A133" s="31" t="s">
        <v>146</v>
      </c>
      <c r="B133" s="31">
        <v>2</v>
      </c>
      <c r="C133" s="31" t="s">
        <v>109</v>
      </c>
      <c r="D133" s="31">
        <v>8</v>
      </c>
      <c r="E133" s="31">
        <v>8</v>
      </c>
      <c r="F133" s="31">
        <v>3</v>
      </c>
    </row>
    <row r="134" spans="1:6" x14ac:dyDescent="0.2">
      <c r="A134" t="s">
        <v>71</v>
      </c>
      <c r="B134">
        <v>1</v>
      </c>
      <c r="C134" t="s">
        <v>108</v>
      </c>
      <c r="D134">
        <v>8</v>
      </c>
      <c r="E134">
        <v>7</v>
      </c>
      <c r="F134">
        <v>0</v>
      </c>
    </row>
    <row r="135" spans="1:6" x14ac:dyDescent="0.2">
      <c r="A135" t="s">
        <v>71</v>
      </c>
      <c r="B135">
        <v>1</v>
      </c>
      <c r="C135" t="s">
        <v>109</v>
      </c>
      <c r="D135">
        <v>10</v>
      </c>
      <c r="E135">
        <v>9</v>
      </c>
      <c r="F135">
        <v>1</v>
      </c>
    </row>
    <row r="136" spans="1:6" x14ac:dyDescent="0.2">
      <c r="A136" t="s">
        <v>71</v>
      </c>
      <c r="B136">
        <v>2</v>
      </c>
      <c r="C136" t="s">
        <v>108</v>
      </c>
      <c r="D136">
        <v>8</v>
      </c>
      <c r="E136">
        <v>6</v>
      </c>
      <c r="F136">
        <v>0</v>
      </c>
    </row>
    <row r="137" spans="1:6" x14ac:dyDescent="0.2">
      <c r="A137" t="s">
        <v>71</v>
      </c>
      <c r="B137">
        <v>2</v>
      </c>
      <c r="C137" t="s">
        <v>109</v>
      </c>
      <c r="D137">
        <v>10</v>
      </c>
      <c r="E137">
        <v>2</v>
      </c>
      <c r="F137">
        <v>0</v>
      </c>
    </row>
    <row r="138" spans="1:6" x14ac:dyDescent="0.2">
      <c r="A138" t="s">
        <v>79</v>
      </c>
      <c r="B138">
        <v>1</v>
      </c>
      <c r="C138" t="s">
        <v>108</v>
      </c>
      <c r="D138">
        <v>6</v>
      </c>
      <c r="E138">
        <v>6</v>
      </c>
      <c r="F138">
        <v>0</v>
      </c>
    </row>
    <row r="139" spans="1:6" x14ac:dyDescent="0.2">
      <c r="A139" t="s">
        <v>79</v>
      </c>
      <c r="B139">
        <v>1</v>
      </c>
      <c r="C139" t="s">
        <v>109</v>
      </c>
      <c r="D139">
        <v>4</v>
      </c>
      <c r="E139">
        <v>4</v>
      </c>
      <c r="F139">
        <v>0</v>
      </c>
    </row>
    <row r="140" spans="1:6" x14ac:dyDescent="0.2">
      <c r="A140" t="s">
        <v>79</v>
      </c>
      <c r="B140">
        <v>2</v>
      </c>
      <c r="C140" t="s">
        <v>108</v>
      </c>
      <c r="D140">
        <v>9</v>
      </c>
      <c r="E140">
        <v>9</v>
      </c>
      <c r="F140">
        <v>0</v>
      </c>
    </row>
    <row r="141" spans="1:6" x14ac:dyDescent="0.2">
      <c r="A141" t="s">
        <v>79</v>
      </c>
      <c r="B141">
        <v>2</v>
      </c>
      <c r="C141" t="s">
        <v>109</v>
      </c>
      <c r="D141">
        <v>8</v>
      </c>
      <c r="E141">
        <v>8</v>
      </c>
      <c r="F141">
        <v>0</v>
      </c>
    </row>
    <row r="142" spans="1:6" x14ac:dyDescent="0.2">
      <c r="A142" t="s">
        <v>75</v>
      </c>
      <c r="B142">
        <v>1</v>
      </c>
      <c r="C142" t="s">
        <v>108</v>
      </c>
      <c r="D142">
        <v>8</v>
      </c>
      <c r="E142">
        <v>6</v>
      </c>
      <c r="F142">
        <v>0</v>
      </c>
    </row>
    <row r="143" spans="1:6" x14ac:dyDescent="0.2">
      <c r="A143" t="s">
        <v>75</v>
      </c>
      <c r="B143">
        <v>1</v>
      </c>
      <c r="C143" t="s">
        <v>109</v>
      </c>
      <c r="D143">
        <v>9</v>
      </c>
      <c r="E143">
        <v>8</v>
      </c>
      <c r="F143">
        <v>0</v>
      </c>
    </row>
    <row r="144" spans="1:6" x14ac:dyDescent="0.2">
      <c r="A144" t="s">
        <v>75</v>
      </c>
      <c r="B144">
        <v>2</v>
      </c>
      <c r="C144" t="s">
        <v>108</v>
      </c>
      <c r="D144">
        <v>8</v>
      </c>
      <c r="E144">
        <v>5</v>
      </c>
      <c r="F144">
        <v>0</v>
      </c>
    </row>
    <row r="145" spans="1:6" x14ac:dyDescent="0.2">
      <c r="A145" t="s">
        <v>75</v>
      </c>
      <c r="B145">
        <v>2</v>
      </c>
      <c r="C145" t="s">
        <v>109</v>
      </c>
      <c r="D145">
        <v>9</v>
      </c>
      <c r="E145">
        <v>7</v>
      </c>
      <c r="F145">
        <v>0</v>
      </c>
    </row>
    <row r="146" spans="1:6" x14ac:dyDescent="0.2">
      <c r="A146" t="s">
        <v>73</v>
      </c>
      <c r="B146">
        <v>1</v>
      </c>
      <c r="C146" t="s">
        <v>108</v>
      </c>
      <c r="D146">
        <v>6</v>
      </c>
      <c r="E146">
        <v>5</v>
      </c>
      <c r="F146">
        <v>0</v>
      </c>
    </row>
    <row r="147" spans="1:6" x14ac:dyDescent="0.2">
      <c r="A147" t="s">
        <v>73</v>
      </c>
      <c r="B147">
        <v>1</v>
      </c>
      <c r="C147" t="s">
        <v>109</v>
      </c>
      <c r="D147">
        <v>8</v>
      </c>
      <c r="E147">
        <v>4</v>
      </c>
      <c r="F147">
        <v>0</v>
      </c>
    </row>
    <row r="148" spans="1:6" x14ac:dyDescent="0.2">
      <c r="A148" t="s">
        <v>73</v>
      </c>
      <c r="B148">
        <v>2</v>
      </c>
      <c r="C148" t="s">
        <v>108</v>
      </c>
      <c r="D148">
        <v>6.5</v>
      </c>
      <c r="E148">
        <v>5.5</v>
      </c>
      <c r="F148">
        <v>0</v>
      </c>
    </row>
    <row r="149" spans="1:6" x14ac:dyDescent="0.2">
      <c r="A149" t="s">
        <v>73</v>
      </c>
      <c r="B149">
        <v>2</v>
      </c>
      <c r="C149" t="s">
        <v>109</v>
      </c>
      <c r="D149">
        <v>8.5</v>
      </c>
      <c r="E149">
        <v>1.5</v>
      </c>
      <c r="F149">
        <v>0</v>
      </c>
    </row>
    <row r="150" spans="1:6" x14ac:dyDescent="0.2">
      <c r="A150" s="31" t="s">
        <v>147</v>
      </c>
      <c r="B150" s="31">
        <v>1</v>
      </c>
      <c r="C150" s="31" t="s">
        <v>108</v>
      </c>
      <c r="D150" s="31">
        <v>6</v>
      </c>
      <c r="E150" s="31">
        <v>6</v>
      </c>
      <c r="F150" s="31">
        <v>0</v>
      </c>
    </row>
    <row r="151" spans="1:6" x14ac:dyDescent="0.2">
      <c r="A151" s="31" t="s">
        <v>147</v>
      </c>
      <c r="B151" s="31">
        <v>1</v>
      </c>
      <c r="C151" s="31" t="s">
        <v>109</v>
      </c>
      <c r="D151" s="31">
        <v>7</v>
      </c>
      <c r="E151" s="31">
        <v>5</v>
      </c>
      <c r="F151" s="31">
        <v>0</v>
      </c>
    </row>
    <row r="152" spans="1:6" x14ac:dyDescent="0.2">
      <c r="A152" s="31" t="s">
        <v>147</v>
      </c>
      <c r="B152" s="31">
        <v>2</v>
      </c>
      <c r="C152" s="31" t="s">
        <v>108</v>
      </c>
      <c r="D152" s="31">
        <v>6</v>
      </c>
      <c r="E152" s="31">
        <v>6</v>
      </c>
      <c r="F152" s="31">
        <v>0</v>
      </c>
    </row>
    <row r="153" spans="1:6" x14ac:dyDescent="0.2">
      <c r="A153" s="31" t="s">
        <v>147</v>
      </c>
      <c r="B153" s="31">
        <v>2</v>
      </c>
      <c r="C153" s="31" t="s">
        <v>109</v>
      </c>
      <c r="D153" s="31">
        <v>7</v>
      </c>
      <c r="E153" s="31">
        <v>7</v>
      </c>
      <c r="F153" s="31">
        <v>0</v>
      </c>
    </row>
    <row r="154" spans="1:6" x14ac:dyDescent="0.2">
      <c r="A154" t="s">
        <v>77</v>
      </c>
      <c r="B154">
        <v>1</v>
      </c>
      <c r="C154" t="s">
        <v>108</v>
      </c>
      <c r="D154">
        <v>3</v>
      </c>
      <c r="E154">
        <v>3</v>
      </c>
      <c r="F154">
        <v>0</v>
      </c>
    </row>
    <row r="155" spans="1:6" x14ac:dyDescent="0.2">
      <c r="A155" t="s">
        <v>77</v>
      </c>
      <c r="B155">
        <v>1</v>
      </c>
      <c r="C155" t="s">
        <v>109</v>
      </c>
      <c r="D155">
        <v>5</v>
      </c>
      <c r="E155">
        <v>5</v>
      </c>
      <c r="F155">
        <v>1</v>
      </c>
    </row>
    <row r="156" spans="1:6" x14ac:dyDescent="0.2">
      <c r="A156" t="s">
        <v>77</v>
      </c>
      <c r="B156">
        <v>2</v>
      </c>
      <c r="C156" t="s">
        <v>108</v>
      </c>
      <c r="D156">
        <v>6</v>
      </c>
      <c r="E156">
        <v>6</v>
      </c>
      <c r="F156">
        <v>0</v>
      </c>
    </row>
    <row r="157" spans="1:6" x14ac:dyDescent="0.2">
      <c r="A157" t="s">
        <v>77</v>
      </c>
      <c r="B157">
        <v>2</v>
      </c>
      <c r="C157" t="s">
        <v>109</v>
      </c>
      <c r="D157">
        <v>7</v>
      </c>
      <c r="E157">
        <v>6</v>
      </c>
      <c r="F157">
        <v>0</v>
      </c>
    </row>
    <row r="158" spans="1:6" x14ac:dyDescent="0.2">
      <c r="A158" t="s">
        <v>80</v>
      </c>
      <c r="B158">
        <v>1</v>
      </c>
      <c r="C158" t="s">
        <v>108</v>
      </c>
      <c r="D158">
        <v>8</v>
      </c>
      <c r="E158">
        <v>7</v>
      </c>
      <c r="F158">
        <v>0</v>
      </c>
    </row>
    <row r="159" spans="1:6" x14ac:dyDescent="0.2">
      <c r="A159" t="s">
        <v>80</v>
      </c>
      <c r="B159">
        <v>1</v>
      </c>
      <c r="C159" t="s">
        <v>109</v>
      </c>
      <c r="D159">
        <v>8</v>
      </c>
      <c r="E159">
        <v>9</v>
      </c>
      <c r="F159">
        <v>0</v>
      </c>
    </row>
    <row r="160" spans="1:6" x14ac:dyDescent="0.2">
      <c r="A160" t="s">
        <v>80</v>
      </c>
      <c r="B160">
        <v>2</v>
      </c>
      <c r="C160" t="s">
        <v>108</v>
      </c>
      <c r="D160">
        <v>9</v>
      </c>
      <c r="E160">
        <v>10</v>
      </c>
      <c r="F160">
        <v>0</v>
      </c>
    </row>
    <row r="161" spans="1:6" x14ac:dyDescent="0.2">
      <c r="A161" t="s">
        <v>80</v>
      </c>
      <c r="B161">
        <v>2</v>
      </c>
      <c r="C161" t="s">
        <v>109</v>
      </c>
      <c r="D161">
        <v>9</v>
      </c>
      <c r="E161">
        <v>10</v>
      </c>
      <c r="F161">
        <v>0</v>
      </c>
    </row>
    <row r="162" spans="1:6" x14ac:dyDescent="0.2">
      <c r="A162" t="s">
        <v>82</v>
      </c>
      <c r="B162">
        <v>1</v>
      </c>
      <c r="C162" t="s">
        <v>108</v>
      </c>
      <c r="D162">
        <v>8</v>
      </c>
      <c r="E162">
        <v>7</v>
      </c>
      <c r="F162">
        <v>0</v>
      </c>
    </row>
    <row r="163" spans="1:6" x14ac:dyDescent="0.2">
      <c r="A163" t="s">
        <v>82</v>
      </c>
      <c r="B163">
        <v>1</v>
      </c>
      <c r="C163" t="s">
        <v>109</v>
      </c>
      <c r="D163">
        <v>9</v>
      </c>
      <c r="E163">
        <v>6</v>
      </c>
      <c r="F163">
        <v>0</v>
      </c>
    </row>
    <row r="164" spans="1:6" x14ac:dyDescent="0.2">
      <c r="A164" t="s">
        <v>82</v>
      </c>
      <c r="B164">
        <v>2</v>
      </c>
      <c r="C164" t="s">
        <v>108</v>
      </c>
      <c r="D164">
        <v>7</v>
      </c>
      <c r="E164">
        <v>7</v>
      </c>
      <c r="F164">
        <v>0</v>
      </c>
    </row>
    <row r="165" spans="1:6" x14ac:dyDescent="0.2">
      <c r="A165" t="s">
        <v>82</v>
      </c>
      <c r="B165">
        <v>2</v>
      </c>
      <c r="C165" t="s">
        <v>109</v>
      </c>
      <c r="D165">
        <v>6</v>
      </c>
      <c r="E165">
        <v>7</v>
      </c>
      <c r="F165">
        <v>0</v>
      </c>
    </row>
    <row r="166" spans="1:6" x14ac:dyDescent="0.2">
      <c r="A166" t="s">
        <v>85</v>
      </c>
      <c r="B166">
        <v>1</v>
      </c>
      <c r="C166" t="s">
        <v>108</v>
      </c>
      <c r="D166">
        <v>8</v>
      </c>
      <c r="E166">
        <v>8</v>
      </c>
      <c r="F166">
        <v>0</v>
      </c>
    </row>
    <row r="167" spans="1:6" x14ac:dyDescent="0.2">
      <c r="A167" t="s">
        <v>85</v>
      </c>
      <c r="B167">
        <v>1</v>
      </c>
      <c r="C167" t="s">
        <v>109</v>
      </c>
      <c r="D167">
        <v>9</v>
      </c>
      <c r="E167">
        <v>8</v>
      </c>
      <c r="F167">
        <v>0</v>
      </c>
    </row>
    <row r="168" spans="1:6" x14ac:dyDescent="0.2">
      <c r="A168" t="s">
        <v>85</v>
      </c>
      <c r="B168">
        <v>2</v>
      </c>
      <c r="C168" t="s">
        <v>108</v>
      </c>
      <c r="D168">
        <v>7</v>
      </c>
      <c r="E168">
        <v>7</v>
      </c>
      <c r="F168">
        <v>0</v>
      </c>
    </row>
    <row r="169" spans="1:6" x14ac:dyDescent="0.2">
      <c r="A169" t="s">
        <v>85</v>
      </c>
      <c r="B169">
        <v>2</v>
      </c>
      <c r="C169" t="s">
        <v>109</v>
      </c>
      <c r="D169">
        <v>7</v>
      </c>
      <c r="E169">
        <v>5</v>
      </c>
      <c r="F169">
        <v>0</v>
      </c>
    </row>
    <row r="170" spans="1:6" x14ac:dyDescent="0.2">
      <c r="A170" t="s">
        <v>91</v>
      </c>
      <c r="B170">
        <v>1</v>
      </c>
      <c r="C170" t="s">
        <v>108</v>
      </c>
      <c r="D170">
        <v>7</v>
      </c>
      <c r="E170">
        <v>2</v>
      </c>
      <c r="F170">
        <v>2</v>
      </c>
    </row>
    <row r="171" spans="1:6" x14ac:dyDescent="0.2">
      <c r="A171" t="s">
        <v>91</v>
      </c>
      <c r="B171">
        <v>1</v>
      </c>
      <c r="C171" t="s">
        <v>109</v>
      </c>
      <c r="D171">
        <v>7</v>
      </c>
      <c r="E171">
        <v>5</v>
      </c>
      <c r="F171">
        <v>2</v>
      </c>
    </row>
    <row r="172" spans="1:6" x14ac:dyDescent="0.2">
      <c r="A172" t="s">
        <v>91</v>
      </c>
      <c r="B172">
        <v>2</v>
      </c>
      <c r="C172" t="s">
        <v>108</v>
      </c>
      <c r="D172">
        <v>7</v>
      </c>
      <c r="E172">
        <v>5</v>
      </c>
      <c r="F172">
        <v>3</v>
      </c>
    </row>
    <row r="173" spans="1:6" x14ac:dyDescent="0.2">
      <c r="A173" t="s">
        <v>91</v>
      </c>
      <c r="B173">
        <v>2</v>
      </c>
      <c r="C173" t="s">
        <v>109</v>
      </c>
      <c r="D173">
        <v>6</v>
      </c>
      <c r="E173">
        <v>6</v>
      </c>
      <c r="F173">
        <v>4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E13319A-BD70-7B4F-AA76-0FFF42AE162D}">
  <dimension ref="A1:BC58"/>
  <sheetViews>
    <sheetView topLeftCell="A3" zoomScale="75" workbookViewId="0">
      <selection activeCell="C59" sqref="C59"/>
    </sheetView>
  </sheetViews>
  <sheetFormatPr baseColWidth="10" defaultRowHeight="16" x14ac:dyDescent="0.2"/>
  <cols>
    <col min="1" max="1" width="12.83203125" style="5" customWidth="1"/>
    <col min="2" max="2" width="8.33203125" style="5" customWidth="1"/>
    <col min="3" max="3" width="10.5" style="5" customWidth="1"/>
    <col min="4" max="4" width="12.1640625" style="5" customWidth="1"/>
    <col min="5" max="6" width="10.5" style="5" customWidth="1"/>
    <col min="12" max="14" width="12" customWidth="1"/>
    <col min="18" max="18" width="17.6640625" customWidth="1"/>
  </cols>
  <sheetData>
    <row r="1" spans="1:55" ht="22" x14ac:dyDescent="0.3">
      <c r="A1" s="1" t="s">
        <v>102</v>
      </c>
      <c r="B1" s="1"/>
      <c r="C1" s="1"/>
      <c r="D1" s="1"/>
      <c r="E1" s="1"/>
      <c r="F1" s="1"/>
      <c r="P1" s="29" t="s">
        <v>118</v>
      </c>
      <c r="T1" s="29" t="s">
        <v>104</v>
      </c>
      <c r="AO1" s="30" t="s">
        <v>103</v>
      </c>
    </row>
    <row r="2" spans="1:55" ht="16" customHeight="1" x14ac:dyDescent="0.3">
      <c r="A2" s="1"/>
      <c r="B2" s="1"/>
      <c r="C2" s="1"/>
      <c r="D2" s="1"/>
      <c r="E2" s="1"/>
      <c r="F2" s="1"/>
    </row>
    <row r="3" spans="1:55" ht="16" customHeight="1" x14ac:dyDescent="0.3">
      <c r="A3" s="1"/>
      <c r="B3" s="1"/>
      <c r="C3" s="1"/>
      <c r="D3" s="1"/>
      <c r="E3" s="1"/>
      <c r="F3" s="1"/>
    </row>
    <row r="4" spans="1:55" ht="16" customHeight="1" x14ac:dyDescent="0.3">
      <c r="A4" s="1"/>
      <c r="B4" s="1"/>
      <c r="C4" s="1"/>
      <c r="D4" s="1"/>
      <c r="E4" s="1"/>
      <c r="F4" s="1"/>
      <c r="V4" s="67" t="s">
        <v>105</v>
      </c>
      <c r="W4" s="67"/>
      <c r="X4" s="67"/>
      <c r="Y4" s="67"/>
      <c r="Z4" s="67"/>
      <c r="AA4" s="61"/>
      <c r="AB4" s="68" t="s">
        <v>110</v>
      </c>
      <c r="AC4" s="68"/>
      <c r="AD4" s="68"/>
      <c r="AE4" s="68"/>
      <c r="AF4" s="68"/>
      <c r="AG4" s="58"/>
      <c r="AH4" s="69" t="s">
        <v>111</v>
      </c>
      <c r="AI4" s="69"/>
      <c r="AJ4" s="69"/>
      <c r="AK4" s="69"/>
      <c r="AL4" s="69"/>
      <c r="AM4" s="60"/>
      <c r="AW4" s="36" t="s">
        <v>127</v>
      </c>
      <c r="AX4" s="36"/>
    </row>
    <row r="5" spans="1:55" ht="16" customHeight="1" x14ac:dyDescent="0.3">
      <c r="B5" s="1"/>
      <c r="C5" s="13" t="s">
        <v>95</v>
      </c>
      <c r="D5" s="13" t="s">
        <v>96</v>
      </c>
      <c r="E5" s="2"/>
      <c r="F5" s="13" t="s">
        <v>97</v>
      </c>
      <c r="I5" s="12" t="s">
        <v>92</v>
      </c>
      <c r="J5" s="12"/>
      <c r="R5" s="39" t="s">
        <v>119</v>
      </c>
      <c r="V5" s="70" t="s">
        <v>106</v>
      </c>
      <c r="W5" s="70"/>
      <c r="X5" s="57"/>
      <c r="Y5" s="70" t="s">
        <v>107</v>
      </c>
      <c r="Z5" s="70"/>
      <c r="AA5" s="57"/>
      <c r="AB5" s="71" t="s">
        <v>106</v>
      </c>
      <c r="AC5" s="71"/>
      <c r="AD5" s="56"/>
      <c r="AE5" s="71" t="s">
        <v>107</v>
      </c>
      <c r="AF5" s="71"/>
      <c r="AG5" s="56"/>
      <c r="AH5" s="72" t="s">
        <v>106</v>
      </c>
      <c r="AI5" s="72"/>
      <c r="AJ5" s="59"/>
      <c r="AK5" s="72" t="s">
        <v>107</v>
      </c>
      <c r="AL5" s="72"/>
      <c r="AM5" s="59"/>
      <c r="AQ5" s="37" t="s">
        <v>112</v>
      </c>
      <c r="AT5" s="46" t="s">
        <v>142</v>
      </c>
      <c r="AV5" s="49" t="s">
        <v>126</v>
      </c>
      <c r="AW5" s="47" t="s">
        <v>128</v>
      </c>
      <c r="AX5" s="47" t="s">
        <v>129</v>
      </c>
      <c r="AY5" s="47" t="s">
        <v>130</v>
      </c>
      <c r="AZ5" s="47" t="s">
        <v>131</v>
      </c>
      <c r="BA5" s="62" t="s">
        <v>143</v>
      </c>
      <c r="BB5" s="62"/>
      <c r="BC5" s="62"/>
    </row>
    <row r="6" spans="1:55" ht="16" customHeight="1" x14ac:dyDescent="0.3">
      <c r="B6" s="1"/>
      <c r="C6" s="3" t="s">
        <v>3</v>
      </c>
      <c r="D6" s="3" t="s">
        <v>98</v>
      </c>
      <c r="E6" s="3" t="s">
        <v>99</v>
      </c>
      <c r="F6" s="3" t="s">
        <v>5</v>
      </c>
      <c r="G6" s="3" t="s">
        <v>87</v>
      </c>
      <c r="H6" s="3" t="s">
        <v>86</v>
      </c>
      <c r="I6" s="11" t="s">
        <v>90</v>
      </c>
      <c r="J6" s="11" t="s">
        <v>88</v>
      </c>
      <c r="K6" s="11" t="s">
        <v>89</v>
      </c>
      <c r="L6" s="11" t="s">
        <v>117</v>
      </c>
      <c r="M6" s="11" t="s">
        <v>121</v>
      </c>
      <c r="N6" s="11" t="s">
        <v>122</v>
      </c>
      <c r="R6" s="40" t="s">
        <v>120</v>
      </c>
      <c r="V6" s="31" t="s">
        <v>108</v>
      </c>
      <c r="W6" s="31" t="s">
        <v>109</v>
      </c>
      <c r="X6" s="31" t="s">
        <v>137</v>
      </c>
      <c r="Y6" s="31" t="s">
        <v>108</v>
      </c>
      <c r="Z6" s="31" t="s">
        <v>109</v>
      </c>
      <c r="AA6" s="31" t="s">
        <v>137</v>
      </c>
      <c r="AB6" s="32" t="s">
        <v>108</v>
      </c>
      <c r="AC6" s="32" t="s">
        <v>109</v>
      </c>
      <c r="AD6" s="32" t="s">
        <v>137</v>
      </c>
      <c r="AE6" s="32" t="s">
        <v>108</v>
      </c>
      <c r="AF6" s="32" t="s">
        <v>109</v>
      </c>
      <c r="AG6" s="32" t="s">
        <v>137</v>
      </c>
      <c r="AH6" s="36" t="s">
        <v>108</v>
      </c>
      <c r="AI6" s="36" t="s">
        <v>109</v>
      </c>
      <c r="AJ6" s="36" t="s">
        <v>137</v>
      </c>
      <c r="AK6" s="36" t="s">
        <v>108</v>
      </c>
      <c r="AL6" s="36" t="s">
        <v>109</v>
      </c>
      <c r="AM6" s="36" t="s">
        <v>137</v>
      </c>
      <c r="AQ6" s="38" t="s">
        <v>113</v>
      </c>
      <c r="AR6" s="38" t="s">
        <v>114</v>
      </c>
      <c r="AS6" s="38" t="s">
        <v>115</v>
      </c>
      <c r="AT6" s="31" t="s">
        <v>116</v>
      </c>
      <c r="AU6" s="31" t="s">
        <v>124</v>
      </c>
      <c r="AV6" s="48" t="s">
        <v>133</v>
      </c>
      <c r="AW6" s="50" t="s">
        <v>124</v>
      </c>
      <c r="AX6" s="50" t="s">
        <v>124</v>
      </c>
      <c r="AY6" s="50" t="s">
        <v>124</v>
      </c>
      <c r="AZ6" s="50" t="s">
        <v>132</v>
      </c>
      <c r="BA6" s="32" t="s">
        <v>106</v>
      </c>
      <c r="BB6" s="32" t="s">
        <v>107</v>
      </c>
    </row>
    <row r="7" spans="1:55" ht="16" customHeight="1" x14ac:dyDescent="0.2">
      <c r="A7" s="14" t="s">
        <v>100</v>
      </c>
      <c r="B7" s="15"/>
      <c r="C7" s="16">
        <f>AVERAGE(C15:C54)</f>
        <v>25.024999999999999</v>
      </c>
      <c r="D7" s="17">
        <f>COUNTIF(E15:E54,2)</f>
        <v>20</v>
      </c>
      <c r="E7" s="17">
        <f>COUNTIF(E15:E54,1)</f>
        <v>20</v>
      </c>
      <c r="F7" s="16">
        <f>AVERAGE(F15:F54)</f>
        <v>173.97499999999999</v>
      </c>
      <c r="G7" s="16">
        <f t="shared" ref="G7:H7" si="0">AVERAGE(G15:G54)</f>
        <v>68.162499999999994</v>
      </c>
      <c r="H7" s="16">
        <f t="shared" si="0"/>
        <v>22.440365914071609</v>
      </c>
      <c r="I7" s="18">
        <f>AVERAGE(I15:I54)</f>
        <v>144.3001550010714</v>
      </c>
      <c r="J7" s="18">
        <f>AVERAGE(J15:J54)</f>
        <v>30.95</v>
      </c>
      <c r="K7" s="18">
        <f>AVERAGE(K15:K54)</f>
        <v>12.15</v>
      </c>
      <c r="L7" s="18">
        <f>AVERAGE(L15:L54)</f>
        <v>9.8125</v>
      </c>
      <c r="M7" s="18">
        <f t="shared" ref="M7:N7" si="1">AVERAGE(M15:M54)</f>
        <v>0.27500000000000002</v>
      </c>
      <c r="N7" s="18">
        <f t="shared" si="1"/>
        <v>11.22972972972973</v>
      </c>
      <c r="P7" s="14" t="s">
        <v>100</v>
      </c>
      <c r="Q7" s="14"/>
      <c r="R7" s="18">
        <f>AVERAGE(R15:R54)</f>
        <v>8.35</v>
      </c>
      <c r="T7" s="14" t="s">
        <v>100</v>
      </c>
      <c r="U7" s="15"/>
      <c r="V7" s="18">
        <f>AVERAGE(V15:V54)</f>
        <v>6.7374999999999998</v>
      </c>
      <c r="W7" s="18">
        <f t="shared" ref="W7:AM7" si="2">AVERAGE(W15:W54)</f>
        <v>7.2625000000000002</v>
      </c>
      <c r="X7" s="18">
        <f t="shared" si="2"/>
        <v>-0.52500000000000002</v>
      </c>
      <c r="Y7" s="18">
        <f t="shared" si="2"/>
        <v>7.2625000000000002</v>
      </c>
      <c r="Z7" s="18">
        <f t="shared" si="2"/>
        <v>7.5250000000000004</v>
      </c>
      <c r="AA7" s="18">
        <f t="shared" si="2"/>
        <v>-0.26250000000000001</v>
      </c>
      <c r="AB7" s="18">
        <f t="shared" si="2"/>
        <v>6.25</v>
      </c>
      <c r="AC7" s="18">
        <f t="shared" si="2"/>
        <v>6.6124999999999998</v>
      </c>
      <c r="AD7" s="18">
        <f t="shared" si="2"/>
        <v>-0.36249999999999999</v>
      </c>
      <c r="AE7" s="18">
        <f t="shared" si="2"/>
        <v>6.7625000000000002</v>
      </c>
      <c r="AF7" s="18">
        <f t="shared" si="2"/>
        <v>6.8</v>
      </c>
      <c r="AG7" s="18">
        <f t="shared" si="2"/>
        <v>-3.7499999999999999E-2</v>
      </c>
      <c r="AH7" s="18">
        <f t="shared" si="2"/>
        <v>0.47499999999999998</v>
      </c>
      <c r="AI7" s="18">
        <f t="shared" si="2"/>
        <v>0.96250000000000002</v>
      </c>
      <c r="AJ7" s="18">
        <f>AVERAGE(AJ15:AJ54)</f>
        <v>-0.48749999999999999</v>
      </c>
      <c r="AK7" s="18">
        <f t="shared" si="2"/>
        <v>0.22500000000000001</v>
      </c>
      <c r="AL7" s="18">
        <f t="shared" si="2"/>
        <v>0.66249999999999998</v>
      </c>
      <c r="AM7" s="18">
        <f t="shared" si="2"/>
        <v>-0.4375</v>
      </c>
      <c r="AO7" s="14" t="s">
        <v>100</v>
      </c>
      <c r="AP7" s="15"/>
      <c r="AQ7" s="18">
        <f>AVERAGE(AQ15:AQ54)</f>
        <v>7.7200000000000006</v>
      </c>
      <c r="AR7" s="18">
        <f>AVERAGE(AR15:AR54)</f>
        <v>7.3125</v>
      </c>
      <c r="AS7" s="18">
        <f>AVERAGE(AS15:AS54)</f>
        <v>7.625</v>
      </c>
      <c r="AT7" s="18">
        <f t="shared" ref="AT7:BB7" si="3">AVERAGE(AT15:AT54)</f>
        <v>3.1</v>
      </c>
      <c r="AU7" s="18">
        <f t="shared" si="3"/>
        <v>2.15</v>
      </c>
      <c r="AV7" s="18">
        <f t="shared" si="3"/>
        <v>4.0750000000000002</v>
      </c>
      <c r="AW7" s="18">
        <f t="shared" si="3"/>
        <v>2.7374999999999998</v>
      </c>
      <c r="AX7" s="18">
        <f t="shared" si="3"/>
        <v>1.175</v>
      </c>
      <c r="AY7" s="18">
        <f t="shared" si="3"/>
        <v>0.45</v>
      </c>
      <c r="AZ7" s="18">
        <f t="shared" si="3"/>
        <v>4.3624999999999998</v>
      </c>
      <c r="BA7" s="18">
        <f t="shared" si="3"/>
        <v>8.6</v>
      </c>
      <c r="BB7" s="18">
        <f t="shared" si="3"/>
        <v>9.625</v>
      </c>
    </row>
    <row r="8" spans="1:55" ht="16" customHeight="1" x14ac:dyDescent="0.2">
      <c r="A8" s="19" t="s">
        <v>101</v>
      </c>
      <c r="B8" s="20"/>
      <c r="C8" s="35">
        <f>MEDIAN(C15:C54)</f>
        <v>25</v>
      </c>
      <c r="D8" s="21"/>
      <c r="E8" s="21"/>
      <c r="F8" s="35">
        <f>MEDIAN(F15:F54)</f>
        <v>174.5</v>
      </c>
      <c r="G8" s="22"/>
      <c r="H8" s="22"/>
      <c r="I8" s="22">
        <f>MEDIAN(I15:I54)</f>
        <v>116.07142857142858</v>
      </c>
      <c r="J8" s="22">
        <f>MEDIAN(J15:J54)</f>
        <v>34</v>
      </c>
      <c r="K8" s="22">
        <f>MEDIAN(K15:K54)</f>
        <v>12</v>
      </c>
      <c r="L8" s="22"/>
      <c r="M8" s="22"/>
      <c r="N8" s="22"/>
      <c r="P8" s="19" t="s">
        <v>101</v>
      </c>
      <c r="Q8" s="19"/>
      <c r="R8" s="34">
        <f>MEDIAN(R15:R54)</f>
        <v>9</v>
      </c>
      <c r="T8" s="19" t="s">
        <v>101</v>
      </c>
      <c r="U8" s="20"/>
      <c r="V8" s="34">
        <f>MEDIAN(V15:V54)</f>
        <v>7</v>
      </c>
      <c r="W8" s="34">
        <f t="shared" ref="W8:AM8" si="4">MEDIAN(W15:W54)</f>
        <v>7</v>
      </c>
      <c r="X8" s="34">
        <f t="shared" si="4"/>
        <v>0</v>
      </c>
      <c r="Y8" s="34">
        <f t="shared" si="4"/>
        <v>8</v>
      </c>
      <c r="Z8" s="34">
        <f t="shared" si="4"/>
        <v>8</v>
      </c>
      <c r="AA8" s="34">
        <f t="shared" si="4"/>
        <v>0</v>
      </c>
      <c r="AB8" s="34">
        <f t="shared" si="4"/>
        <v>6.5</v>
      </c>
      <c r="AC8" s="34">
        <f t="shared" si="4"/>
        <v>7</v>
      </c>
      <c r="AD8" s="34">
        <f t="shared" si="4"/>
        <v>0</v>
      </c>
      <c r="AE8" s="34">
        <f t="shared" si="4"/>
        <v>7</v>
      </c>
      <c r="AF8" s="34">
        <f t="shared" si="4"/>
        <v>7</v>
      </c>
      <c r="AG8" s="34">
        <f t="shared" si="4"/>
        <v>0</v>
      </c>
      <c r="AH8" s="34">
        <f t="shared" si="4"/>
        <v>0</v>
      </c>
      <c r="AI8" s="34">
        <f t="shared" si="4"/>
        <v>1</v>
      </c>
      <c r="AJ8" s="34">
        <f t="shared" si="4"/>
        <v>0</v>
      </c>
      <c r="AK8" s="34">
        <f t="shared" si="4"/>
        <v>0</v>
      </c>
      <c r="AL8" s="34">
        <f t="shared" si="4"/>
        <v>0</v>
      </c>
      <c r="AM8" s="34">
        <f t="shared" si="4"/>
        <v>0</v>
      </c>
      <c r="AO8" s="19" t="s">
        <v>101</v>
      </c>
      <c r="AP8" s="20"/>
      <c r="AQ8" s="34">
        <f>MEDIAN(AQ15:AQ54)</f>
        <v>8</v>
      </c>
      <c r="AR8" s="34">
        <f>MEDIAN(AR15:AR54)</f>
        <v>7.5</v>
      </c>
      <c r="AS8" s="34">
        <f>MEDIAN(AS15:AS54)</f>
        <v>7.75</v>
      </c>
      <c r="AT8" s="34">
        <f t="shared" ref="AT8:BB8" si="5">MEDIAN(AT15:AT54)</f>
        <v>0</v>
      </c>
      <c r="AU8" s="34">
        <f t="shared" si="5"/>
        <v>0</v>
      </c>
      <c r="AV8" s="34">
        <f t="shared" si="5"/>
        <v>3</v>
      </c>
      <c r="AW8" s="34">
        <f t="shared" si="5"/>
        <v>2.75</v>
      </c>
      <c r="AX8" s="34">
        <f t="shared" si="5"/>
        <v>1</v>
      </c>
      <c r="AY8" s="34">
        <f t="shared" si="5"/>
        <v>0</v>
      </c>
      <c r="AZ8" s="34">
        <f t="shared" si="5"/>
        <v>3.5</v>
      </c>
      <c r="BA8" s="34">
        <f t="shared" si="5"/>
        <v>0</v>
      </c>
      <c r="BB8" s="34">
        <f t="shared" si="5"/>
        <v>0</v>
      </c>
    </row>
    <row r="9" spans="1:55" ht="16" customHeight="1" x14ac:dyDescent="0.2">
      <c r="A9" s="23" t="s">
        <v>94</v>
      </c>
      <c r="B9" s="24"/>
      <c r="C9" s="25">
        <f>STDEV(C15:C54)</f>
        <v>3.4305378213320585</v>
      </c>
      <c r="D9" s="25"/>
      <c r="E9" s="25"/>
      <c r="F9" s="25">
        <f>STDEV(F15:F54)</f>
        <v>9.807081428939302</v>
      </c>
      <c r="G9" s="25">
        <f t="shared" ref="G9:H9" si="6">STDEV(G15:G54)</f>
        <v>10.449136573334913</v>
      </c>
      <c r="H9" s="25">
        <f t="shared" si="6"/>
        <v>2.3043909932533428</v>
      </c>
      <c r="I9" s="26">
        <f>STDEV(I15:I54)</f>
        <v>99.187264841399568</v>
      </c>
      <c r="J9" s="26">
        <f>STDEV(J15:J54)</f>
        <v>9.8265730782169687</v>
      </c>
      <c r="K9" s="26">
        <f>STDEV(K15:K54)</f>
        <v>3.4681702853529464</v>
      </c>
      <c r="L9" s="26">
        <f>STDEV(L15:L54)</f>
        <v>4.6570700319032436</v>
      </c>
      <c r="M9" s="26">
        <f t="shared" ref="M9:N9" si="7">STDEV(M15:M54)</f>
        <v>0.90546772160679201</v>
      </c>
      <c r="N9" s="26">
        <f t="shared" si="7"/>
        <v>3.7501751710838547</v>
      </c>
      <c r="P9" s="23" t="s">
        <v>94</v>
      </c>
      <c r="Q9" s="23"/>
      <c r="R9" s="26">
        <f>STDEV(R15:R54)</f>
        <v>3.8065395820539667</v>
      </c>
      <c r="T9" s="23" t="s">
        <v>94</v>
      </c>
      <c r="U9" s="24"/>
      <c r="V9" s="26">
        <f>STDEV(V15:V54)</f>
        <v>1.5232703516127946</v>
      </c>
      <c r="W9" s="26">
        <f t="shared" ref="W9:AM9" si="8">STDEV(W15:W54)</f>
        <v>1.5148305312679504</v>
      </c>
      <c r="X9" s="26">
        <f t="shared" si="8"/>
        <v>1.2192368357043932</v>
      </c>
      <c r="Y9" s="26">
        <f t="shared" si="8"/>
        <v>1.2658609110616572</v>
      </c>
      <c r="Z9" s="26">
        <f t="shared" si="8"/>
        <v>1.2139678532473364</v>
      </c>
      <c r="AA9" s="26">
        <f t="shared" si="8"/>
        <v>1.031475791132447</v>
      </c>
      <c r="AB9" s="26">
        <f t="shared" si="8"/>
        <v>1.7902871850985822</v>
      </c>
      <c r="AC9" s="26">
        <f t="shared" si="8"/>
        <v>1.8827404331084889</v>
      </c>
      <c r="AD9" s="26">
        <f t="shared" si="8"/>
        <v>1.27091477250615</v>
      </c>
      <c r="AE9" s="26">
        <f t="shared" si="8"/>
        <v>1.6171655323356238</v>
      </c>
      <c r="AF9" s="26">
        <f t="shared" si="8"/>
        <v>1.8735678291047839</v>
      </c>
      <c r="AG9" s="26">
        <f t="shared" si="8"/>
        <v>1.6655926026338848</v>
      </c>
      <c r="AH9" s="26">
        <f t="shared" si="8"/>
        <v>1.2192368357043932</v>
      </c>
      <c r="AI9" s="26">
        <f t="shared" si="8"/>
        <v>1.3511035375687419</v>
      </c>
      <c r="AJ9" s="26">
        <f t="shared" si="8"/>
        <v>0.74668068897089557</v>
      </c>
      <c r="AK9" s="26">
        <f t="shared" si="8"/>
        <v>0.73336247028363333</v>
      </c>
      <c r="AL9" s="26">
        <f t="shared" si="8"/>
        <v>1.1288041096437937</v>
      </c>
      <c r="AM9" s="26">
        <f t="shared" si="8"/>
        <v>0.69048013766713123</v>
      </c>
      <c r="AO9" s="23" t="s">
        <v>94</v>
      </c>
      <c r="AP9" s="24"/>
      <c r="AQ9" s="26">
        <f>STDEV(AQ15:AQ54)</f>
        <v>0.50710338803230859</v>
      </c>
      <c r="AR9" s="26">
        <f>STDEV(AR15:AR54)</f>
        <v>0.93155164190637418</v>
      </c>
      <c r="AS9" s="26">
        <f>STDEV(AS15:AS54)</f>
        <v>0.96575996380690154</v>
      </c>
      <c r="AT9" s="26">
        <f t="shared" ref="AT9:BB9" si="9">STDEV(AT15:AT54)</f>
        <v>6.307504687641174</v>
      </c>
      <c r="AU9" s="26">
        <f t="shared" si="9"/>
        <v>5.0474669961202396</v>
      </c>
      <c r="AV9" s="26">
        <f t="shared" si="9"/>
        <v>4.9010072224872099</v>
      </c>
      <c r="AW9" s="26">
        <f t="shared" si="9"/>
        <v>1.7973894887750328</v>
      </c>
      <c r="AX9" s="26">
        <f t="shared" si="9"/>
        <v>1.2986679566149546</v>
      </c>
      <c r="AY9" s="26">
        <f t="shared" si="9"/>
        <v>1.280024038235821</v>
      </c>
      <c r="AZ9" s="26">
        <f t="shared" si="9"/>
        <v>3.0191429841884534</v>
      </c>
      <c r="BA9" s="26">
        <f t="shared" si="9"/>
        <v>13.556718459295944</v>
      </c>
      <c r="BB9" s="26">
        <f t="shared" si="9"/>
        <v>14.600118545356457</v>
      </c>
    </row>
    <row r="10" spans="1:55" ht="16" customHeight="1" x14ac:dyDescent="0.3">
      <c r="A10" s="1"/>
      <c r="B10" s="7"/>
      <c r="C10" s="7"/>
      <c r="D10" s="7"/>
      <c r="E10" s="7"/>
      <c r="F10" s="7"/>
    </row>
    <row r="11" spans="1:55" ht="16" customHeight="1" x14ac:dyDescent="0.3">
      <c r="A11" s="1"/>
      <c r="B11" s="7"/>
      <c r="C11" s="7"/>
      <c r="D11" s="7"/>
      <c r="E11" s="7"/>
      <c r="F11" s="7"/>
    </row>
    <row r="12" spans="1:55" ht="16" customHeight="1" x14ac:dyDescent="0.3">
      <c r="A12" s="1"/>
      <c r="B12" s="7"/>
      <c r="C12" s="7"/>
      <c r="D12" s="7"/>
      <c r="E12" s="7"/>
      <c r="F12" s="7"/>
      <c r="V12" s="67" t="s">
        <v>105</v>
      </c>
      <c r="W12" s="67"/>
      <c r="X12" s="67"/>
      <c r="Y12" s="67"/>
      <c r="Z12" s="67"/>
      <c r="AA12" s="61"/>
      <c r="AB12" s="68" t="s">
        <v>110</v>
      </c>
      <c r="AC12" s="68"/>
      <c r="AD12" s="68"/>
      <c r="AE12" s="68"/>
      <c r="AF12" s="68"/>
      <c r="AG12" s="58"/>
      <c r="AH12" s="69" t="s">
        <v>111</v>
      </c>
      <c r="AI12" s="69"/>
      <c r="AJ12" s="69"/>
      <c r="AK12" s="69"/>
      <c r="AL12" s="69"/>
      <c r="AM12" s="60"/>
      <c r="AW12" s="36" t="s">
        <v>127</v>
      </c>
      <c r="AX12" s="36"/>
    </row>
    <row r="13" spans="1:55" x14ac:dyDescent="0.2">
      <c r="A13" s="27" t="s">
        <v>0</v>
      </c>
      <c r="B13" s="2"/>
      <c r="C13" s="13" t="s">
        <v>95</v>
      </c>
      <c r="D13" s="13" t="s">
        <v>96</v>
      </c>
      <c r="E13" s="2"/>
      <c r="F13" s="13" t="s">
        <v>97</v>
      </c>
      <c r="I13" s="12" t="s">
        <v>92</v>
      </c>
      <c r="J13" s="12"/>
      <c r="P13" s="27" t="s">
        <v>0</v>
      </c>
      <c r="Q13" s="2"/>
      <c r="R13" s="39" t="s">
        <v>119</v>
      </c>
      <c r="T13" s="27" t="s">
        <v>0</v>
      </c>
      <c r="U13" s="2"/>
      <c r="V13" s="70" t="s">
        <v>106</v>
      </c>
      <c r="W13" s="70"/>
      <c r="X13" s="57"/>
      <c r="Y13" s="70" t="s">
        <v>107</v>
      </c>
      <c r="Z13" s="70"/>
      <c r="AA13" s="57"/>
      <c r="AB13" s="71" t="s">
        <v>106</v>
      </c>
      <c r="AC13" s="71"/>
      <c r="AD13" s="56"/>
      <c r="AE13" s="71" t="s">
        <v>107</v>
      </c>
      <c r="AF13" s="71"/>
      <c r="AG13" s="56"/>
      <c r="AH13" s="72" t="s">
        <v>106</v>
      </c>
      <c r="AI13" s="72"/>
      <c r="AJ13" s="59"/>
      <c r="AK13" s="72" t="s">
        <v>107</v>
      </c>
      <c r="AL13" s="72"/>
      <c r="AM13" s="59"/>
      <c r="AO13" s="27" t="s">
        <v>0</v>
      </c>
      <c r="AP13" s="2"/>
      <c r="AQ13" s="37" t="s">
        <v>112</v>
      </c>
      <c r="AT13" s="46" t="s">
        <v>142</v>
      </c>
      <c r="AV13" s="49" t="s">
        <v>126</v>
      </c>
      <c r="AW13" s="47" t="s">
        <v>128</v>
      </c>
      <c r="AX13" s="47" t="s">
        <v>129</v>
      </c>
      <c r="AY13" s="47" t="s">
        <v>130</v>
      </c>
      <c r="AZ13" s="47" t="s">
        <v>131</v>
      </c>
      <c r="BA13" s="62" t="s">
        <v>143</v>
      </c>
      <c r="BB13" s="62"/>
    </row>
    <row r="14" spans="1:55" x14ac:dyDescent="0.2">
      <c r="A14" s="28" t="s">
        <v>1</v>
      </c>
      <c r="B14" s="28" t="s">
        <v>2</v>
      </c>
      <c r="C14" s="3" t="s">
        <v>3</v>
      </c>
      <c r="D14" s="3" t="s">
        <v>4</v>
      </c>
      <c r="E14" s="3"/>
      <c r="F14" s="3" t="s">
        <v>5</v>
      </c>
      <c r="G14" s="3" t="s">
        <v>87</v>
      </c>
      <c r="H14" s="3" t="s">
        <v>86</v>
      </c>
      <c r="I14" s="11" t="s">
        <v>90</v>
      </c>
      <c r="J14" s="11" t="s">
        <v>88</v>
      </c>
      <c r="K14" s="11" t="s">
        <v>89</v>
      </c>
      <c r="L14" s="11" t="s">
        <v>117</v>
      </c>
      <c r="M14" s="11" t="s">
        <v>121</v>
      </c>
      <c r="N14" s="11" t="s">
        <v>122</v>
      </c>
      <c r="P14" s="28" t="s">
        <v>1</v>
      </c>
      <c r="Q14" s="28" t="s">
        <v>2</v>
      </c>
      <c r="R14" s="40" t="s">
        <v>120</v>
      </c>
      <c r="T14" s="28" t="s">
        <v>1</v>
      </c>
      <c r="U14" s="28" t="s">
        <v>2</v>
      </c>
      <c r="V14" s="31" t="s">
        <v>108</v>
      </c>
      <c r="W14" s="31" t="s">
        <v>109</v>
      </c>
      <c r="X14" s="31" t="s">
        <v>137</v>
      </c>
      <c r="Y14" s="31" t="s">
        <v>108</v>
      </c>
      <c r="Z14" s="31" t="s">
        <v>109</v>
      </c>
      <c r="AA14" s="31" t="s">
        <v>137</v>
      </c>
      <c r="AB14" s="32" t="s">
        <v>108</v>
      </c>
      <c r="AC14" s="32" t="s">
        <v>109</v>
      </c>
      <c r="AD14" s="32" t="s">
        <v>137</v>
      </c>
      <c r="AE14" s="32" t="s">
        <v>108</v>
      </c>
      <c r="AF14" s="32" t="s">
        <v>109</v>
      </c>
      <c r="AG14" s="32" t="s">
        <v>137</v>
      </c>
      <c r="AH14" s="36" t="s">
        <v>108</v>
      </c>
      <c r="AI14" s="36" t="s">
        <v>109</v>
      </c>
      <c r="AJ14" s="36" t="s">
        <v>137</v>
      </c>
      <c r="AK14" s="36" t="s">
        <v>108</v>
      </c>
      <c r="AL14" s="36" t="s">
        <v>109</v>
      </c>
      <c r="AM14" s="36" t="s">
        <v>137</v>
      </c>
      <c r="AO14" s="28" t="s">
        <v>1</v>
      </c>
      <c r="AP14" s="28" t="s">
        <v>2</v>
      </c>
      <c r="AQ14" s="38" t="s">
        <v>113</v>
      </c>
      <c r="AR14" s="38" t="s">
        <v>114</v>
      </c>
      <c r="AS14" s="38" t="s">
        <v>115</v>
      </c>
      <c r="AT14" s="31" t="s">
        <v>116</v>
      </c>
      <c r="AU14" s="31" t="s">
        <v>124</v>
      </c>
      <c r="AV14" s="48" t="s">
        <v>116</v>
      </c>
      <c r="AW14" s="50" t="s">
        <v>124</v>
      </c>
      <c r="AX14" s="50" t="s">
        <v>124</v>
      </c>
      <c r="AY14" s="50" t="s">
        <v>124</v>
      </c>
      <c r="AZ14" s="50" t="s">
        <v>132</v>
      </c>
      <c r="BA14" s="32" t="s">
        <v>106</v>
      </c>
      <c r="BB14" s="32" t="s">
        <v>107</v>
      </c>
    </row>
    <row r="15" spans="1:55" x14ac:dyDescent="0.2">
      <c r="A15" s="4" t="s">
        <v>14</v>
      </c>
      <c r="B15" s="5" t="s">
        <v>15</v>
      </c>
      <c r="C15" s="7">
        <v>22</v>
      </c>
      <c r="D15" s="5" t="s">
        <v>8</v>
      </c>
      <c r="E15" s="5">
        <v>1</v>
      </c>
      <c r="F15" s="9">
        <v>163</v>
      </c>
      <c r="G15" s="41">
        <v>48</v>
      </c>
      <c r="H15" s="33">
        <f>(G15/F15^2)*10000</f>
        <v>18.066167337874969</v>
      </c>
      <c r="I15">
        <v>248.71428571428572</v>
      </c>
      <c r="J15">
        <v>44</v>
      </c>
      <c r="K15">
        <v>17</v>
      </c>
      <c r="L15">
        <v>13</v>
      </c>
      <c r="M15">
        <v>0</v>
      </c>
      <c r="N15">
        <f>L15+M15</f>
        <v>13</v>
      </c>
      <c r="P15" s="4" t="s">
        <v>14</v>
      </c>
      <c r="Q15" s="5" t="s">
        <v>15</v>
      </c>
      <c r="R15">
        <v>12</v>
      </c>
      <c r="T15" s="4" t="s">
        <v>14</v>
      </c>
      <c r="U15" s="5" t="s">
        <v>15</v>
      </c>
      <c r="V15">
        <v>7</v>
      </c>
      <c r="W15">
        <v>7</v>
      </c>
      <c r="X15">
        <f>V15-W15</f>
        <v>0</v>
      </c>
      <c r="Y15">
        <v>8</v>
      </c>
      <c r="Z15">
        <v>8</v>
      </c>
      <c r="AA15">
        <f>Y15-Z15</f>
        <v>0</v>
      </c>
      <c r="AB15">
        <v>6</v>
      </c>
      <c r="AC15">
        <v>7</v>
      </c>
      <c r="AD15">
        <f>AB15-AC15</f>
        <v>-1</v>
      </c>
      <c r="AE15">
        <v>7</v>
      </c>
      <c r="AF15">
        <v>8</v>
      </c>
      <c r="AG15">
        <f>AE15-AF15</f>
        <v>-1</v>
      </c>
      <c r="AH15">
        <v>0</v>
      </c>
      <c r="AI15">
        <v>2</v>
      </c>
      <c r="AJ15">
        <f>AH15-AI15</f>
        <v>-2</v>
      </c>
      <c r="AK15">
        <v>0</v>
      </c>
      <c r="AL15">
        <v>2</v>
      </c>
      <c r="AM15">
        <f>AK15-AL15</f>
        <v>-2</v>
      </c>
      <c r="AO15" s="4" t="s">
        <v>14</v>
      </c>
      <c r="AP15" s="5" t="s">
        <v>15</v>
      </c>
      <c r="AQ15">
        <v>7</v>
      </c>
      <c r="AR15">
        <v>7</v>
      </c>
      <c r="AS15">
        <v>8</v>
      </c>
      <c r="AT15">
        <v>13</v>
      </c>
      <c r="AU15">
        <v>7</v>
      </c>
      <c r="AV15">
        <v>0</v>
      </c>
      <c r="AW15">
        <v>0</v>
      </c>
      <c r="AX15">
        <v>0</v>
      </c>
      <c r="AY15">
        <v>0</v>
      </c>
      <c r="AZ15">
        <f>SUM(AW15:AY15)</f>
        <v>0</v>
      </c>
      <c r="BA15">
        <v>10</v>
      </c>
      <c r="BB15">
        <v>10</v>
      </c>
    </row>
    <row r="16" spans="1:55" x14ac:dyDescent="0.2">
      <c r="A16" s="4" t="s">
        <v>12</v>
      </c>
      <c r="B16" s="5" t="s">
        <v>13</v>
      </c>
      <c r="C16" s="7">
        <v>25</v>
      </c>
      <c r="D16" s="5" t="s">
        <v>9</v>
      </c>
      <c r="E16" s="5">
        <v>2</v>
      </c>
      <c r="F16" s="9">
        <v>180</v>
      </c>
      <c r="G16" s="41">
        <v>78</v>
      </c>
      <c r="H16" s="33">
        <f t="shared" ref="H16:H54" si="10">(G16/F16^2)*10000</f>
        <v>24.074074074074076</v>
      </c>
      <c r="I16">
        <v>38.571428571428569</v>
      </c>
      <c r="J16">
        <v>9</v>
      </c>
      <c r="K16">
        <v>7</v>
      </c>
      <c r="L16" s="45">
        <v>0</v>
      </c>
      <c r="M16">
        <v>0</v>
      </c>
      <c r="N16" s="45" t="s">
        <v>123</v>
      </c>
      <c r="P16" s="4" t="s">
        <v>12</v>
      </c>
      <c r="Q16" s="5" t="s">
        <v>13</v>
      </c>
      <c r="R16">
        <v>2</v>
      </c>
      <c r="T16" s="4" t="s">
        <v>12</v>
      </c>
      <c r="U16" s="5" t="s">
        <v>13</v>
      </c>
      <c r="V16">
        <v>7</v>
      </c>
      <c r="W16">
        <v>9</v>
      </c>
      <c r="X16">
        <f t="shared" ref="X16:X54" si="11">V16-W16</f>
        <v>-2</v>
      </c>
      <c r="Y16">
        <v>8</v>
      </c>
      <c r="Z16">
        <v>8</v>
      </c>
      <c r="AA16">
        <f t="shared" ref="AA16:AA54" si="12">Y16-Z16</f>
        <v>0</v>
      </c>
      <c r="AB16">
        <v>7</v>
      </c>
      <c r="AC16">
        <v>8</v>
      </c>
      <c r="AD16">
        <f t="shared" ref="AD16:AD54" si="13">AB16-AC16</f>
        <v>-1</v>
      </c>
      <c r="AE16">
        <v>6</v>
      </c>
      <c r="AF16">
        <v>8</v>
      </c>
      <c r="AG16">
        <f t="shared" ref="AG16:AG54" si="14">AE16-AF16</f>
        <v>-2</v>
      </c>
      <c r="AH16">
        <v>0</v>
      </c>
      <c r="AI16">
        <v>0.5</v>
      </c>
      <c r="AJ16">
        <f t="shared" ref="AJ16:AJ54" si="15">AH16-AI16</f>
        <v>-0.5</v>
      </c>
      <c r="AK16">
        <v>0</v>
      </c>
      <c r="AL16">
        <v>0</v>
      </c>
      <c r="AM16">
        <f t="shared" ref="AM16:AM54" si="16">AK16-AL16</f>
        <v>0</v>
      </c>
      <c r="AO16" s="4" t="s">
        <v>12</v>
      </c>
      <c r="AP16" s="5" t="s">
        <v>13</v>
      </c>
      <c r="AQ16">
        <v>7.5</v>
      </c>
      <c r="AR16">
        <v>7</v>
      </c>
      <c r="AS16">
        <v>7</v>
      </c>
      <c r="AT16">
        <v>0</v>
      </c>
      <c r="AU16">
        <v>0</v>
      </c>
      <c r="AV16">
        <v>0</v>
      </c>
      <c r="AW16">
        <v>6</v>
      </c>
      <c r="AX16">
        <v>1.5</v>
      </c>
      <c r="AY16">
        <v>3</v>
      </c>
      <c r="AZ16">
        <f t="shared" ref="AZ16:AZ54" si="17">SUM(AW16:AY16)</f>
        <v>10.5</v>
      </c>
      <c r="BA16">
        <v>20</v>
      </c>
      <c r="BB16">
        <v>5</v>
      </c>
    </row>
    <row r="17" spans="1:54" x14ac:dyDescent="0.2">
      <c r="A17" s="4" t="s">
        <v>22</v>
      </c>
      <c r="B17" s="5" t="s">
        <v>23</v>
      </c>
      <c r="C17" s="7">
        <v>31</v>
      </c>
      <c r="D17" s="5" t="s">
        <v>9</v>
      </c>
      <c r="E17" s="5">
        <v>2</v>
      </c>
      <c r="F17" s="9">
        <v>184</v>
      </c>
      <c r="G17" s="41">
        <v>75</v>
      </c>
      <c r="H17" s="33">
        <f t="shared" si="10"/>
        <v>22.152646502835537</v>
      </c>
      <c r="I17">
        <v>85.714285714285708</v>
      </c>
      <c r="J17">
        <v>24</v>
      </c>
      <c r="K17">
        <v>13</v>
      </c>
      <c r="L17">
        <v>16</v>
      </c>
      <c r="M17">
        <v>0</v>
      </c>
      <c r="N17">
        <f t="shared" ref="N17:N54" si="18">L17+M17</f>
        <v>16</v>
      </c>
      <c r="P17" s="4" t="s">
        <v>22</v>
      </c>
      <c r="Q17" s="5" t="s">
        <v>23</v>
      </c>
      <c r="R17">
        <v>12</v>
      </c>
      <c r="T17" s="4" t="s">
        <v>22</v>
      </c>
      <c r="U17" s="5" t="s">
        <v>23</v>
      </c>
      <c r="V17">
        <v>5</v>
      </c>
      <c r="W17">
        <v>7</v>
      </c>
      <c r="X17">
        <f t="shared" si="11"/>
        <v>-2</v>
      </c>
      <c r="Y17">
        <v>8</v>
      </c>
      <c r="Z17">
        <v>8</v>
      </c>
      <c r="AA17">
        <f t="shared" si="12"/>
        <v>0</v>
      </c>
      <c r="AB17">
        <v>6</v>
      </c>
      <c r="AC17">
        <v>6</v>
      </c>
      <c r="AD17">
        <f t="shared" si="13"/>
        <v>0</v>
      </c>
      <c r="AE17">
        <v>8</v>
      </c>
      <c r="AF17">
        <v>8</v>
      </c>
      <c r="AG17">
        <f t="shared" si="14"/>
        <v>0</v>
      </c>
      <c r="AH17">
        <v>0</v>
      </c>
      <c r="AI17">
        <v>0</v>
      </c>
      <c r="AJ17">
        <f t="shared" si="15"/>
        <v>0</v>
      </c>
      <c r="AK17">
        <v>0</v>
      </c>
      <c r="AL17">
        <v>0</v>
      </c>
      <c r="AM17">
        <f t="shared" si="16"/>
        <v>0</v>
      </c>
      <c r="AO17" s="4" t="s">
        <v>22</v>
      </c>
      <c r="AP17" s="5" t="s">
        <v>23</v>
      </c>
      <c r="AQ17">
        <v>8</v>
      </c>
      <c r="AR17">
        <v>6</v>
      </c>
      <c r="AS17">
        <v>7</v>
      </c>
      <c r="AT17">
        <v>0</v>
      </c>
      <c r="AU17">
        <v>0</v>
      </c>
      <c r="AV17">
        <v>5</v>
      </c>
      <c r="AW17">
        <v>5</v>
      </c>
      <c r="AX17">
        <v>2</v>
      </c>
      <c r="AY17">
        <v>0</v>
      </c>
      <c r="AZ17">
        <f t="shared" si="17"/>
        <v>7</v>
      </c>
      <c r="BA17">
        <v>0</v>
      </c>
      <c r="BB17">
        <v>0</v>
      </c>
    </row>
    <row r="18" spans="1:54" x14ac:dyDescent="0.2">
      <c r="A18" s="5" t="s">
        <v>16</v>
      </c>
      <c r="B18" s="5" t="s">
        <v>17</v>
      </c>
      <c r="C18" s="7">
        <v>23</v>
      </c>
      <c r="D18" s="5" t="s">
        <v>8</v>
      </c>
      <c r="E18" s="5">
        <v>1</v>
      </c>
      <c r="F18" s="9">
        <v>164</v>
      </c>
      <c r="G18" s="41">
        <v>65</v>
      </c>
      <c r="H18" s="33">
        <f t="shared" si="10"/>
        <v>24.16716240333135</v>
      </c>
      <c r="I18">
        <v>91.571428571428569</v>
      </c>
      <c r="J18">
        <v>45</v>
      </c>
      <c r="K18">
        <v>12</v>
      </c>
      <c r="L18">
        <v>11.5</v>
      </c>
      <c r="M18">
        <v>0</v>
      </c>
      <c r="N18">
        <f t="shared" si="18"/>
        <v>11.5</v>
      </c>
      <c r="P18" s="5" t="s">
        <v>16</v>
      </c>
      <c r="Q18" s="5" t="s">
        <v>17</v>
      </c>
      <c r="R18">
        <v>12</v>
      </c>
      <c r="T18" s="5" t="s">
        <v>16</v>
      </c>
      <c r="U18" s="5" t="s">
        <v>17</v>
      </c>
      <c r="V18">
        <v>8</v>
      </c>
      <c r="W18">
        <v>8</v>
      </c>
      <c r="X18">
        <f t="shared" si="11"/>
        <v>0</v>
      </c>
      <c r="Y18">
        <v>8</v>
      </c>
      <c r="Z18">
        <v>9</v>
      </c>
      <c r="AA18">
        <f t="shared" si="12"/>
        <v>-1</v>
      </c>
      <c r="AB18">
        <v>9</v>
      </c>
      <c r="AC18">
        <v>9</v>
      </c>
      <c r="AD18">
        <f t="shared" si="13"/>
        <v>0</v>
      </c>
      <c r="AE18">
        <v>6</v>
      </c>
      <c r="AF18">
        <v>7</v>
      </c>
      <c r="AG18">
        <f t="shared" si="14"/>
        <v>-1</v>
      </c>
      <c r="AH18">
        <v>1</v>
      </c>
      <c r="AI18">
        <v>2</v>
      </c>
      <c r="AJ18">
        <f t="shared" si="15"/>
        <v>-1</v>
      </c>
      <c r="AK18">
        <v>0</v>
      </c>
      <c r="AL18">
        <v>0</v>
      </c>
      <c r="AM18">
        <f t="shared" si="16"/>
        <v>0</v>
      </c>
      <c r="AO18" s="5" t="s">
        <v>16</v>
      </c>
      <c r="AP18" s="5" t="s">
        <v>17</v>
      </c>
      <c r="AQ18">
        <v>7.5</v>
      </c>
      <c r="AR18">
        <v>9</v>
      </c>
      <c r="AS18">
        <v>7</v>
      </c>
      <c r="AT18">
        <v>0</v>
      </c>
      <c r="AU18">
        <v>0</v>
      </c>
      <c r="AV18">
        <v>1</v>
      </c>
      <c r="AW18">
        <v>3.5</v>
      </c>
      <c r="AX18">
        <v>0</v>
      </c>
      <c r="AY18">
        <v>0</v>
      </c>
      <c r="AZ18">
        <f t="shared" si="17"/>
        <v>3.5</v>
      </c>
      <c r="BA18">
        <v>0</v>
      </c>
      <c r="BB18">
        <v>0</v>
      </c>
    </row>
    <row r="19" spans="1:54" x14ac:dyDescent="0.2">
      <c r="A19" s="4" t="s">
        <v>6</v>
      </c>
      <c r="B19" s="5" t="s">
        <v>7</v>
      </c>
      <c r="C19" s="7">
        <v>23</v>
      </c>
      <c r="D19" s="5" t="s">
        <v>8</v>
      </c>
      <c r="E19" s="5">
        <v>1</v>
      </c>
      <c r="F19" s="9">
        <v>160</v>
      </c>
      <c r="G19" s="41">
        <v>61</v>
      </c>
      <c r="H19" s="33">
        <f t="shared" si="10"/>
        <v>23.828125</v>
      </c>
      <c r="I19">
        <v>35.142857142857146</v>
      </c>
      <c r="J19">
        <v>20</v>
      </c>
      <c r="K19">
        <v>6</v>
      </c>
      <c r="L19">
        <v>10</v>
      </c>
      <c r="M19">
        <v>0</v>
      </c>
      <c r="N19">
        <f t="shared" si="18"/>
        <v>10</v>
      </c>
      <c r="P19" s="4" t="s">
        <v>6</v>
      </c>
      <c r="Q19" s="5" t="s">
        <v>7</v>
      </c>
      <c r="R19">
        <v>5</v>
      </c>
      <c r="T19" s="4" t="s">
        <v>6</v>
      </c>
      <c r="U19" s="5" t="s">
        <v>7</v>
      </c>
      <c r="V19">
        <v>8</v>
      </c>
      <c r="W19">
        <v>8</v>
      </c>
      <c r="X19">
        <f t="shared" si="11"/>
        <v>0</v>
      </c>
      <c r="Y19">
        <v>9</v>
      </c>
      <c r="Z19">
        <v>8</v>
      </c>
      <c r="AA19">
        <f t="shared" si="12"/>
        <v>1</v>
      </c>
      <c r="AB19">
        <v>9</v>
      </c>
      <c r="AC19">
        <v>9</v>
      </c>
      <c r="AD19">
        <f t="shared" si="13"/>
        <v>0</v>
      </c>
      <c r="AE19">
        <v>9</v>
      </c>
      <c r="AF19">
        <v>8</v>
      </c>
      <c r="AG19">
        <f t="shared" si="14"/>
        <v>1</v>
      </c>
      <c r="AH19">
        <v>2</v>
      </c>
      <c r="AI19">
        <v>0</v>
      </c>
      <c r="AJ19">
        <f t="shared" si="15"/>
        <v>2</v>
      </c>
      <c r="AK19">
        <v>0</v>
      </c>
      <c r="AL19">
        <v>1</v>
      </c>
      <c r="AM19">
        <f t="shared" si="16"/>
        <v>-1</v>
      </c>
      <c r="AO19" s="4" t="s">
        <v>6</v>
      </c>
      <c r="AP19" s="5" t="s">
        <v>7</v>
      </c>
      <c r="AQ19">
        <v>8</v>
      </c>
      <c r="AR19">
        <v>8</v>
      </c>
      <c r="AS19">
        <v>8</v>
      </c>
      <c r="AT19">
        <v>0</v>
      </c>
      <c r="AU19">
        <v>0</v>
      </c>
      <c r="AV19">
        <v>0</v>
      </c>
      <c r="AW19">
        <v>3.5</v>
      </c>
      <c r="AX19">
        <v>0</v>
      </c>
      <c r="AY19">
        <v>0</v>
      </c>
      <c r="AZ19">
        <f t="shared" si="17"/>
        <v>3.5</v>
      </c>
      <c r="BA19">
        <v>6</v>
      </c>
      <c r="BB19">
        <v>0</v>
      </c>
    </row>
    <row r="20" spans="1:54" x14ac:dyDescent="0.2">
      <c r="A20" s="4" t="s">
        <v>18</v>
      </c>
      <c r="B20" s="5" t="s">
        <v>19</v>
      </c>
      <c r="C20" s="7">
        <v>20</v>
      </c>
      <c r="D20" s="5" t="s">
        <v>8</v>
      </c>
      <c r="E20" s="5">
        <v>1</v>
      </c>
      <c r="F20" s="9">
        <v>182</v>
      </c>
      <c r="G20" s="41">
        <v>68</v>
      </c>
      <c r="H20" s="33">
        <f t="shared" si="10"/>
        <v>20.528921627822726</v>
      </c>
      <c r="I20">
        <v>164.71428571428572</v>
      </c>
      <c r="J20">
        <v>30</v>
      </c>
      <c r="K20">
        <v>11</v>
      </c>
      <c r="L20">
        <v>8</v>
      </c>
      <c r="M20">
        <v>0</v>
      </c>
      <c r="N20">
        <f t="shared" si="18"/>
        <v>8</v>
      </c>
      <c r="P20" s="4" t="s">
        <v>18</v>
      </c>
      <c r="Q20" s="5" t="s">
        <v>19</v>
      </c>
      <c r="R20">
        <v>12</v>
      </c>
      <c r="T20" s="4" t="s">
        <v>18</v>
      </c>
      <c r="U20" s="5" t="s">
        <v>19</v>
      </c>
      <c r="V20">
        <v>8</v>
      </c>
      <c r="W20">
        <v>8</v>
      </c>
      <c r="X20">
        <f t="shared" si="11"/>
        <v>0</v>
      </c>
      <c r="Y20">
        <v>8</v>
      </c>
      <c r="Z20">
        <v>7</v>
      </c>
      <c r="AA20">
        <f t="shared" si="12"/>
        <v>1</v>
      </c>
      <c r="AB20">
        <v>7</v>
      </c>
      <c r="AC20">
        <v>8</v>
      </c>
      <c r="AD20">
        <f t="shared" si="13"/>
        <v>-1</v>
      </c>
      <c r="AE20">
        <v>7</v>
      </c>
      <c r="AF20">
        <v>7</v>
      </c>
      <c r="AG20">
        <f t="shared" si="14"/>
        <v>0</v>
      </c>
      <c r="AH20">
        <v>1</v>
      </c>
      <c r="AI20">
        <v>3</v>
      </c>
      <c r="AJ20">
        <f t="shared" si="15"/>
        <v>-2</v>
      </c>
      <c r="AK20">
        <v>0</v>
      </c>
      <c r="AL20">
        <v>0</v>
      </c>
      <c r="AM20">
        <f t="shared" si="16"/>
        <v>0</v>
      </c>
      <c r="AO20" s="4" t="s">
        <v>18</v>
      </c>
      <c r="AP20" s="5" t="s">
        <v>19</v>
      </c>
      <c r="AQ20">
        <v>7.5</v>
      </c>
      <c r="AR20">
        <v>7</v>
      </c>
      <c r="AS20">
        <v>7.5</v>
      </c>
      <c r="AT20">
        <v>0</v>
      </c>
      <c r="AU20">
        <v>0</v>
      </c>
      <c r="AV20">
        <v>10</v>
      </c>
      <c r="AW20">
        <v>3</v>
      </c>
      <c r="AX20">
        <v>0</v>
      </c>
      <c r="AY20">
        <v>0</v>
      </c>
      <c r="AZ20">
        <f t="shared" si="17"/>
        <v>3</v>
      </c>
      <c r="BA20">
        <v>0</v>
      </c>
      <c r="BB20">
        <v>0</v>
      </c>
    </row>
    <row r="21" spans="1:54" x14ac:dyDescent="0.2">
      <c r="A21" s="4" t="s">
        <v>34</v>
      </c>
      <c r="B21" s="5" t="s">
        <v>35</v>
      </c>
      <c r="C21" s="7">
        <v>28</v>
      </c>
      <c r="D21" s="5" t="s">
        <v>8</v>
      </c>
      <c r="E21" s="5">
        <v>1</v>
      </c>
      <c r="F21" s="9">
        <v>165</v>
      </c>
      <c r="G21" s="41">
        <v>56</v>
      </c>
      <c r="H21" s="33">
        <f t="shared" si="10"/>
        <v>20.569329660238751</v>
      </c>
      <c r="I21">
        <v>85.714285714285708</v>
      </c>
      <c r="J21">
        <v>25</v>
      </c>
      <c r="K21">
        <v>10</v>
      </c>
      <c r="L21">
        <v>13</v>
      </c>
      <c r="M21">
        <v>0</v>
      </c>
      <c r="N21">
        <f t="shared" si="18"/>
        <v>13</v>
      </c>
      <c r="P21" s="4" t="s">
        <v>34</v>
      </c>
      <c r="Q21" s="5" t="s">
        <v>35</v>
      </c>
      <c r="R21">
        <v>3</v>
      </c>
      <c r="T21" s="4" t="s">
        <v>34</v>
      </c>
      <c r="U21" s="5" t="s">
        <v>35</v>
      </c>
      <c r="V21">
        <v>6</v>
      </c>
      <c r="W21">
        <v>7</v>
      </c>
      <c r="X21">
        <f t="shared" si="11"/>
        <v>-1</v>
      </c>
      <c r="Y21">
        <v>4</v>
      </c>
      <c r="Z21">
        <v>6</v>
      </c>
      <c r="AA21">
        <f t="shared" si="12"/>
        <v>-2</v>
      </c>
      <c r="AB21">
        <v>6</v>
      </c>
      <c r="AC21">
        <v>6</v>
      </c>
      <c r="AD21">
        <f t="shared" si="13"/>
        <v>0</v>
      </c>
      <c r="AE21">
        <v>4</v>
      </c>
      <c r="AF21">
        <v>5</v>
      </c>
      <c r="AG21">
        <f t="shared" si="14"/>
        <v>-1</v>
      </c>
      <c r="AH21">
        <v>0</v>
      </c>
      <c r="AI21">
        <v>1</v>
      </c>
      <c r="AJ21">
        <f t="shared" si="15"/>
        <v>-1</v>
      </c>
      <c r="AK21">
        <v>0</v>
      </c>
      <c r="AL21">
        <v>0</v>
      </c>
      <c r="AM21">
        <f t="shared" si="16"/>
        <v>0</v>
      </c>
      <c r="AO21" s="4" t="s">
        <v>34</v>
      </c>
      <c r="AP21" s="5" t="s">
        <v>35</v>
      </c>
      <c r="AQ21">
        <v>7</v>
      </c>
      <c r="AR21">
        <v>8</v>
      </c>
      <c r="AS21">
        <v>7.5</v>
      </c>
      <c r="AT21">
        <v>0</v>
      </c>
      <c r="AU21">
        <v>0</v>
      </c>
      <c r="AV21">
        <v>4</v>
      </c>
      <c r="AW21">
        <v>5</v>
      </c>
      <c r="AX21">
        <v>3</v>
      </c>
      <c r="AY21">
        <v>0</v>
      </c>
      <c r="AZ21">
        <f t="shared" si="17"/>
        <v>8</v>
      </c>
      <c r="BA21">
        <v>20</v>
      </c>
      <c r="BB21">
        <v>60</v>
      </c>
    </row>
    <row r="22" spans="1:54" x14ac:dyDescent="0.2">
      <c r="A22" s="4" t="s">
        <v>24</v>
      </c>
      <c r="B22" s="5" t="s">
        <v>25</v>
      </c>
      <c r="C22" s="7">
        <v>25</v>
      </c>
      <c r="D22" s="5" t="s">
        <v>8</v>
      </c>
      <c r="E22" s="5">
        <v>1</v>
      </c>
      <c r="F22" s="9">
        <v>164</v>
      </c>
      <c r="G22" s="41">
        <v>75</v>
      </c>
      <c r="H22" s="33">
        <f t="shared" si="10"/>
        <v>27.885187388459251</v>
      </c>
      <c r="I22">
        <v>377.14285714285717</v>
      </c>
      <c r="J22">
        <v>46</v>
      </c>
      <c r="K22">
        <v>19</v>
      </c>
      <c r="L22">
        <v>9</v>
      </c>
      <c r="M22">
        <v>0</v>
      </c>
      <c r="N22">
        <f t="shared" si="18"/>
        <v>9</v>
      </c>
      <c r="P22" s="4" t="s">
        <v>24</v>
      </c>
      <c r="Q22" s="5" t="s">
        <v>25</v>
      </c>
      <c r="R22">
        <v>3</v>
      </c>
      <c r="T22" s="4" t="s">
        <v>24</v>
      </c>
      <c r="U22" s="5" t="s">
        <v>25</v>
      </c>
      <c r="V22">
        <v>6</v>
      </c>
      <c r="W22">
        <v>4</v>
      </c>
      <c r="X22">
        <f t="shared" si="11"/>
        <v>2</v>
      </c>
      <c r="Y22">
        <v>8</v>
      </c>
      <c r="Z22">
        <v>8</v>
      </c>
      <c r="AA22">
        <f t="shared" si="12"/>
        <v>0</v>
      </c>
      <c r="AB22">
        <v>4</v>
      </c>
      <c r="AC22">
        <v>3</v>
      </c>
      <c r="AD22">
        <f t="shared" si="13"/>
        <v>1</v>
      </c>
      <c r="AE22">
        <v>9</v>
      </c>
      <c r="AF22">
        <v>9</v>
      </c>
      <c r="AG22">
        <f t="shared" si="14"/>
        <v>0</v>
      </c>
      <c r="AH22">
        <v>0</v>
      </c>
      <c r="AI22">
        <v>1</v>
      </c>
      <c r="AJ22">
        <f t="shared" si="15"/>
        <v>-1</v>
      </c>
      <c r="AK22">
        <v>0</v>
      </c>
      <c r="AL22">
        <v>1</v>
      </c>
      <c r="AM22">
        <f t="shared" si="16"/>
        <v>-1</v>
      </c>
      <c r="AO22" s="4" t="s">
        <v>24</v>
      </c>
      <c r="AP22" s="5" t="s">
        <v>25</v>
      </c>
      <c r="AQ22">
        <v>8</v>
      </c>
      <c r="AR22">
        <v>7</v>
      </c>
      <c r="AS22">
        <v>10</v>
      </c>
      <c r="AT22">
        <v>0</v>
      </c>
      <c r="AU22">
        <v>0</v>
      </c>
      <c r="AV22">
        <v>4</v>
      </c>
      <c r="AW22">
        <v>0</v>
      </c>
      <c r="AX22">
        <v>0</v>
      </c>
      <c r="AY22">
        <v>0</v>
      </c>
      <c r="AZ22">
        <f t="shared" si="17"/>
        <v>0</v>
      </c>
      <c r="BA22">
        <v>30</v>
      </c>
      <c r="BB22">
        <v>0</v>
      </c>
    </row>
    <row r="23" spans="1:54" x14ac:dyDescent="0.2">
      <c r="A23" s="4" t="s">
        <v>32</v>
      </c>
      <c r="B23" s="5" t="s">
        <v>33</v>
      </c>
      <c r="C23" s="7">
        <v>31</v>
      </c>
      <c r="D23" s="5" t="s">
        <v>9</v>
      </c>
      <c r="E23" s="5">
        <v>2</v>
      </c>
      <c r="F23" s="9">
        <v>180</v>
      </c>
      <c r="G23" s="41">
        <v>79</v>
      </c>
      <c r="H23" s="33">
        <f t="shared" si="10"/>
        <v>24.382716049382715</v>
      </c>
      <c r="I23">
        <v>51.428571428571431</v>
      </c>
      <c r="J23">
        <v>36</v>
      </c>
      <c r="K23">
        <v>16</v>
      </c>
      <c r="L23" s="45">
        <v>16</v>
      </c>
      <c r="M23">
        <v>0</v>
      </c>
      <c r="N23">
        <f>L23+M23</f>
        <v>16</v>
      </c>
      <c r="P23" s="4" t="s">
        <v>32</v>
      </c>
      <c r="Q23" s="5" t="s">
        <v>33</v>
      </c>
      <c r="R23">
        <v>12</v>
      </c>
      <c r="T23" s="4" t="s">
        <v>32</v>
      </c>
      <c r="U23" s="5" t="s">
        <v>33</v>
      </c>
      <c r="V23">
        <v>4</v>
      </c>
      <c r="W23">
        <v>3</v>
      </c>
      <c r="X23">
        <f t="shared" si="11"/>
        <v>1</v>
      </c>
      <c r="Y23">
        <v>5</v>
      </c>
      <c r="Z23">
        <v>4</v>
      </c>
      <c r="AA23">
        <f t="shared" si="12"/>
        <v>1</v>
      </c>
      <c r="AB23">
        <v>3</v>
      </c>
      <c r="AC23">
        <v>3</v>
      </c>
      <c r="AD23">
        <f t="shared" si="13"/>
        <v>0</v>
      </c>
      <c r="AE23">
        <v>5</v>
      </c>
      <c r="AF23">
        <v>4</v>
      </c>
      <c r="AG23">
        <f t="shared" si="14"/>
        <v>1</v>
      </c>
      <c r="AH23">
        <v>0</v>
      </c>
      <c r="AI23">
        <v>0</v>
      </c>
      <c r="AJ23">
        <f t="shared" si="15"/>
        <v>0</v>
      </c>
      <c r="AK23">
        <v>0</v>
      </c>
      <c r="AL23">
        <v>0</v>
      </c>
      <c r="AM23">
        <f t="shared" si="16"/>
        <v>0</v>
      </c>
      <c r="AO23" s="4" t="s">
        <v>32</v>
      </c>
      <c r="AP23" s="5" t="s">
        <v>33</v>
      </c>
      <c r="AQ23">
        <v>7.8</v>
      </c>
      <c r="AR23">
        <v>7.5</v>
      </c>
      <c r="AS23">
        <v>7.5</v>
      </c>
      <c r="AT23">
        <v>0</v>
      </c>
      <c r="AU23">
        <v>0</v>
      </c>
      <c r="AV23">
        <v>0</v>
      </c>
      <c r="AW23">
        <v>3</v>
      </c>
      <c r="AX23">
        <v>4</v>
      </c>
      <c r="AY23">
        <v>0</v>
      </c>
      <c r="AZ23">
        <f t="shared" si="17"/>
        <v>7</v>
      </c>
      <c r="BA23">
        <v>34</v>
      </c>
      <c r="BB23">
        <v>22</v>
      </c>
    </row>
    <row r="24" spans="1:54" x14ac:dyDescent="0.2">
      <c r="A24" s="4" t="s">
        <v>26</v>
      </c>
      <c r="B24" s="5" t="s">
        <v>27</v>
      </c>
      <c r="C24" s="7">
        <v>22</v>
      </c>
      <c r="D24" s="5" t="s">
        <v>8</v>
      </c>
      <c r="E24" s="5">
        <v>1</v>
      </c>
      <c r="F24" s="9">
        <v>165</v>
      </c>
      <c r="G24" s="41">
        <v>48</v>
      </c>
      <c r="H24" s="33">
        <f t="shared" si="10"/>
        <v>17.630853994490359</v>
      </c>
      <c r="I24">
        <v>214.28571428571428</v>
      </c>
      <c r="J24">
        <v>37</v>
      </c>
      <c r="K24">
        <v>13</v>
      </c>
      <c r="L24">
        <v>0</v>
      </c>
      <c r="M24">
        <v>0</v>
      </c>
      <c r="N24" s="45" t="s">
        <v>123</v>
      </c>
      <c r="P24" s="4" t="s">
        <v>26</v>
      </c>
      <c r="Q24" s="5" t="s">
        <v>27</v>
      </c>
      <c r="R24">
        <v>4</v>
      </c>
      <c r="T24" s="4" t="s">
        <v>26</v>
      </c>
      <c r="U24" s="5" t="s">
        <v>27</v>
      </c>
      <c r="V24">
        <v>7</v>
      </c>
      <c r="W24">
        <v>7</v>
      </c>
      <c r="X24">
        <f t="shared" si="11"/>
        <v>0</v>
      </c>
      <c r="Y24">
        <v>6</v>
      </c>
      <c r="Z24">
        <v>7</v>
      </c>
      <c r="AA24">
        <f t="shared" si="12"/>
        <v>-1</v>
      </c>
      <c r="AB24">
        <v>7</v>
      </c>
      <c r="AC24">
        <v>6</v>
      </c>
      <c r="AD24">
        <f t="shared" si="13"/>
        <v>1</v>
      </c>
      <c r="AE24">
        <v>8</v>
      </c>
      <c r="AF24">
        <v>6</v>
      </c>
      <c r="AG24">
        <f t="shared" si="14"/>
        <v>2</v>
      </c>
      <c r="AH24">
        <v>0</v>
      </c>
      <c r="AI24">
        <v>1</v>
      </c>
      <c r="AJ24">
        <f t="shared" si="15"/>
        <v>-1</v>
      </c>
      <c r="AK24">
        <v>0</v>
      </c>
      <c r="AL24">
        <v>1</v>
      </c>
      <c r="AM24">
        <f t="shared" si="16"/>
        <v>-1</v>
      </c>
      <c r="AO24" s="4" t="s">
        <v>26</v>
      </c>
      <c r="AP24" s="5" t="s">
        <v>27</v>
      </c>
      <c r="AQ24">
        <v>7</v>
      </c>
      <c r="AR24">
        <v>7</v>
      </c>
      <c r="AS24">
        <v>6</v>
      </c>
      <c r="AT24">
        <v>0</v>
      </c>
      <c r="AU24">
        <v>0</v>
      </c>
      <c r="AV24">
        <v>3</v>
      </c>
      <c r="AW24">
        <v>1</v>
      </c>
      <c r="AX24">
        <v>1</v>
      </c>
      <c r="AY24">
        <v>0</v>
      </c>
      <c r="AZ24">
        <f t="shared" si="17"/>
        <v>2</v>
      </c>
      <c r="BA24">
        <v>0</v>
      </c>
      <c r="BB24">
        <v>0</v>
      </c>
    </row>
    <row r="25" spans="1:54" x14ac:dyDescent="0.2">
      <c r="A25" s="4" t="s">
        <v>40</v>
      </c>
      <c r="B25" s="5" t="s">
        <v>41</v>
      </c>
      <c r="C25" s="7">
        <v>32</v>
      </c>
      <c r="D25" s="5" t="s">
        <v>8</v>
      </c>
      <c r="E25" s="5">
        <v>1</v>
      </c>
      <c r="F25" s="9">
        <v>165</v>
      </c>
      <c r="G25" s="41">
        <v>60</v>
      </c>
      <c r="H25" s="33">
        <f t="shared" si="10"/>
        <v>22.038567493112946</v>
      </c>
      <c r="I25">
        <v>77.142857142857139</v>
      </c>
      <c r="J25">
        <v>15</v>
      </c>
      <c r="K25">
        <v>11</v>
      </c>
      <c r="L25">
        <v>15</v>
      </c>
      <c r="M25">
        <v>3</v>
      </c>
      <c r="N25">
        <f t="shared" si="18"/>
        <v>18</v>
      </c>
      <c r="P25" s="4" t="s">
        <v>40</v>
      </c>
      <c r="Q25" s="5" t="s">
        <v>41</v>
      </c>
      <c r="R25">
        <v>6</v>
      </c>
      <c r="T25" s="4" t="s">
        <v>40</v>
      </c>
      <c r="U25" s="5" t="s">
        <v>41</v>
      </c>
      <c r="V25">
        <v>8</v>
      </c>
      <c r="W25">
        <v>8</v>
      </c>
      <c r="X25">
        <f t="shared" si="11"/>
        <v>0</v>
      </c>
      <c r="Y25">
        <v>8</v>
      </c>
      <c r="Z25">
        <v>7</v>
      </c>
      <c r="AA25">
        <f t="shared" si="12"/>
        <v>1</v>
      </c>
      <c r="AB25">
        <v>7</v>
      </c>
      <c r="AC25">
        <v>5</v>
      </c>
      <c r="AD25">
        <f t="shared" si="13"/>
        <v>2</v>
      </c>
      <c r="AE25">
        <v>8</v>
      </c>
      <c r="AF25">
        <v>6</v>
      </c>
      <c r="AG25">
        <f t="shared" si="14"/>
        <v>2</v>
      </c>
      <c r="AH25">
        <v>2</v>
      </c>
      <c r="AI25">
        <v>2</v>
      </c>
      <c r="AJ25">
        <f t="shared" si="15"/>
        <v>0</v>
      </c>
      <c r="AK25">
        <v>3</v>
      </c>
      <c r="AL25">
        <v>3</v>
      </c>
      <c r="AM25">
        <f t="shared" si="16"/>
        <v>0</v>
      </c>
      <c r="AO25" s="4" t="s">
        <v>40</v>
      </c>
      <c r="AP25" s="5" t="s">
        <v>41</v>
      </c>
      <c r="AQ25">
        <v>8</v>
      </c>
      <c r="AR25">
        <v>7</v>
      </c>
      <c r="AS25">
        <v>8</v>
      </c>
      <c r="AT25">
        <v>10</v>
      </c>
      <c r="AU25">
        <v>2</v>
      </c>
      <c r="AV25">
        <v>15</v>
      </c>
      <c r="AW25">
        <v>1.5</v>
      </c>
      <c r="AX25">
        <v>0</v>
      </c>
      <c r="AY25">
        <v>0</v>
      </c>
      <c r="AZ25">
        <f t="shared" si="17"/>
        <v>1.5</v>
      </c>
      <c r="BA25">
        <v>0</v>
      </c>
      <c r="BB25">
        <v>30</v>
      </c>
    </row>
    <row r="26" spans="1:54" x14ac:dyDescent="0.2">
      <c r="A26" s="4" t="s">
        <v>36</v>
      </c>
      <c r="B26" s="5" t="s">
        <v>37</v>
      </c>
      <c r="C26" s="7">
        <v>25</v>
      </c>
      <c r="D26" s="5" t="s">
        <v>9</v>
      </c>
      <c r="E26" s="5">
        <v>2</v>
      </c>
      <c r="F26" s="9">
        <v>175</v>
      </c>
      <c r="G26" s="41">
        <v>65</v>
      </c>
      <c r="H26" s="33">
        <f t="shared" si="10"/>
        <v>21.224489795918366</v>
      </c>
      <c r="I26">
        <v>60</v>
      </c>
      <c r="J26">
        <v>37</v>
      </c>
      <c r="K26">
        <v>10</v>
      </c>
      <c r="L26">
        <v>11</v>
      </c>
      <c r="M26">
        <v>0</v>
      </c>
      <c r="N26">
        <f t="shared" si="18"/>
        <v>11</v>
      </c>
      <c r="P26" s="4" t="s">
        <v>36</v>
      </c>
      <c r="Q26" s="5" t="s">
        <v>37</v>
      </c>
      <c r="R26">
        <v>12</v>
      </c>
      <c r="T26" s="4" t="s">
        <v>36</v>
      </c>
      <c r="U26" s="5" t="s">
        <v>37</v>
      </c>
      <c r="V26">
        <v>5</v>
      </c>
      <c r="W26">
        <v>7</v>
      </c>
      <c r="X26">
        <f t="shared" si="11"/>
        <v>-2</v>
      </c>
      <c r="Y26">
        <v>6</v>
      </c>
      <c r="Z26">
        <v>8</v>
      </c>
      <c r="AA26">
        <f t="shared" si="12"/>
        <v>-2</v>
      </c>
      <c r="AB26">
        <v>5</v>
      </c>
      <c r="AC26">
        <v>6</v>
      </c>
      <c r="AD26">
        <f t="shared" si="13"/>
        <v>-1</v>
      </c>
      <c r="AE26">
        <v>5</v>
      </c>
      <c r="AF26">
        <v>7</v>
      </c>
      <c r="AG26">
        <f t="shared" si="14"/>
        <v>-2</v>
      </c>
      <c r="AH26">
        <v>0</v>
      </c>
      <c r="AI26">
        <v>1</v>
      </c>
      <c r="AJ26">
        <f t="shared" si="15"/>
        <v>-1</v>
      </c>
      <c r="AK26">
        <v>0</v>
      </c>
      <c r="AL26">
        <v>0</v>
      </c>
      <c r="AM26">
        <f t="shared" si="16"/>
        <v>0</v>
      </c>
      <c r="AO26" s="4" t="s">
        <v>36</v>
      </c>
      <c r="AP26" s="5" t="s">
        <v>37</v>
      </c>
      <c r="AQ26">
        <v>7.5</v>
      </c>
      <c r="AR26">
        <v>7</v>
      </c>
      <c r="AS26">
        <v>7</v>
      </c>
      <c r="AT26">
        <v>0</v>
      </c>
      <c r="AU26">
        <v>0</v>
      </c>
      <c r="AV26">
        <v>8</v>
      </c>
      <c r="AW26">
        <v>7</v>
      </c>
      <c r="AX26">
        <v>1</v>
      </c>
      <c r="AY26">
        <v>0</v>
      </c>
      <c r="AZ26">
        <f t="shared" si="17"/>
        <v>8</v>
      </c>
      <c r="BA26">
        <v>10</v>
      </c>
      <c r="BB26">
        <v>12</v>
      </c>
    </row>
    <row r="27" spans="1:54" x14ac:dyDescent="0.2">
      <c r="A27" s="4" t="s">
        <v>20</v>
      </c>
      <c r="B27" s="5" t="s">
        <v>21</v>
      </c>
      <c r="C27" s="7">
        <v>22</v>
      </c>
      <c r="D27" s="5" t="s">
        <v>8</v>
      </c>
      <c r="E27" s="5">
        <v>1</v>
      </c>
      <c r="F27" s="9">
        <v>163</v>
      </c>
      <c r="G27" s="41">
        <v>58</v>
      </c>
      <c r="H27" s="33">
        <f t="shared" si="10"/>
        <v>21.829952199932251</v>
      </c>
      <c r="I27">
        <v>72.857142857142861</v>
      </c>
      <c r="J27">
        <v>36</v>
      </c>
      <c r="K27">
        <v>9</v>
      </c>
      <c r="L27">
        <v>7</v>
      </c>
      <c r="M27">
        <v>0</v>
      </c>
      <c r="N27">
        <f t="shared" si="18"/>
        <v>7</v>
      </c>
      <c r="P27" s="4" t="s">
        <v>20</v>
      </c>
      <c r="Q27" s="5" t="s">
        <v>21</v>
      </c>
      <c r="R27">
        <v>11</v>
      </c>
      <c r="T27" s="4" t="s">
        <v>20</v>
      </c>
      <c r="U27" s="5" t="s">
        <v>21</v>
      </c>
      <c r="V27">
        <v>4</v>
      </c>
      <c r="W27">
        <v>6</v>
      </c>
      <c r="X27">
        <f t="shared" si="11"/>
        <v>-2</v>
      </c>
      <c r="Y27">
        <v>7</v>
      </c>
      <c r="Z27">
        <v>8</v>
      </c>
      <c r="AA27">
        <f t="shared" si="12"/>
        <v>-1</v>
      </c>
      <c r="AB27">
        <v>5</v>
      </c>
      <c r="AC27">
        <v>6</v>
      </c>
      <c r="AD27">
        <f t="shared" si="13"/>
        <v>-1</v>
      </c>
      <c r="AE27">
        <v>5</v>
      </c>
      <c r="AF27">
        <v>6</v>
      </c>
      <c r="AG27">
        <f t="shared" si="14"/>
        <v>-1</v>
      </c>
      <c r="AH27">
        <v>0</v>
      </c>
      <c r="AI27">
        <v>1</v>
      </c>
      <c r="AJ27">
        <f t="shared" si="15"/>
        <v>-1</v>
      </c>
      <c r="AK27">
        <v>0</v>
      </c>
      <c r="AL27">
        <v>0</v>
      </c>
      <c r="AM27">
        <f t="shared" si="16"/>
        <v>0</v>
      </c>
      <c r="AO27" s="4" t="s">
        <v>20</v>
      </c>
      <c r="AP27" s="5" t="s">
        <v>21</v>
      </c>
      <c r="AQ27">
        <v>8</v>
      </c>
      <c r="AR27">
        <v>7</v>
      </c>
      <c r="AS27">
        <v>7</v>
      </c>
      <c r="AT27">
        <v>0</v>
      </c>
      <c r="AU27">
        <v>0</v>
      </c>
      <c r="AV27">
        <v>9</v>
      </c>
      <c r="AW27">
        <v>1</v>
      </c>
      <c r="AX27">
        <v>0.5</v>
      </c>
      <c r="AY27">
        <v>0</v>
      </c>
      <c r="AZ27">
        <f t="shared" si="17"/>
        <v>1.5</v>
      </c>
      <c r="BA27">
        <v>0</v>
      </c>
      <c r="BB27">
        <v>0</v>
      </c>
    </row>
    <row r="28" spans="1:54" x14ac:dyDescent="0.2">
      <c r="A28" s="4" t="s">
        <v>28</v>
      </c>
      <c r="B28" s="5" t="s">
        <v>29</v>
      </c>
      <c r="C28" s="7">
        <v>22</v>
      </c>
      <c r="D28" s="5" t="s">
        <v>8</v>
      </c>
      <c r="E28" s="5">
        <v>1</v>
      </c>
      <c r="F28" s="9">
        <v>165</v>
      </c>
      <c r="G28" s="41">
        <v>64</v>
      </c>
      <c r="H28" s="33">
        <f t="shared" si="10"/>
        <v>23.507805325987146</v>
      </c>
      <c r="I28">
        <v>531.42857142857144</v>
      </c>
      <c r="J28">
        <v>33</v>
      </c>
      <c r="K28">
        <v>16</v>
      </c>
      <c r="L28">
        <v>0</v>
      </c>
      <c r="M28">
        <v>0</v>
      </c>
      <c r="N28">
        <f t="shared" si="18"/>
        <v>0</v>
      </c>
      <c r="P28" s="4" t="s">
        <v>28</v>
      </c>
      <c r="Q28" s="5" t="s">
        <v>29</v>
      </c>
      <c r="R28">
        <v>8</v>
      </c>
      <c r="T28" s="4" t="s">
        <v>28</v>
      </c>
      <c r="U28" s="5" t="s">
        <v>29</v>
      </c>
      <c r="V28">
        <v>4</v>
      </c>
      <c r="W28">
        <v>6</v>
      </c>
      <c r="X28">
        <f t="shared" si="11"/>
        <v>-2</v>
      </c>
      <c r="Y28">
        <v>6</v>
      </c>
      <c r="Z28">
        <v>6</v>
      </c>
      <c r="AA28">
        <f t="shared" si="12"/>
        <v>0</v>
      </c>
      <c r="AB28">
        <v>4</v>
      </c>
      <c r="AC28">
        <v>3</v>
      </c>
      <c r="AD28">
        <f t="shared" si="13"/>
        <v>1</v>
      </c>
      <c r="AE28">
        <v>6</v>
      </c>
      <c r="AF28">
        <v>5</v>
      </c>
      <c r="AG28">
        <f t="shared" si="14"/>
        <v>1</v>
      </c>
      <c r="AH28">
        <v>4</v>
      </c>
      <c r="AI28">
        <v>4</v>
      </c>
      <c r="AJ28">
        <f t="shared" si="15"/>
        <v>0</v>
      </c>
      <c r="AK28">
        <v>2</v>
      </c>
      <c r="AL28">
        <v>4</v>
      </c>
      <c r="AM28">
        <f t="shared" si="16"/>
        <v>-2</v>
      </c>
      <c r="AO28" s="4" t="s">
        <v>28</v>
      </c>
      <c r="AP28" s="5" t="s">
        <v>29</v>
      </c>
      <c r="AQ28">
        <v>7</v>
      </c>
      <c r="AR28">
        <v>6</v>
      </c>
      <c r="AS28">
        <v>8</v>
      </c>
      <c r="AT28">
        <v>0</v>
      </c>
      <c r="AU28">
        <v>0</v>
      </c>
      <c r="AV28">
        <v>13</v>
      </c>
      <c r="AW28">
        <v>1</v>
      </c>
      <c r="AX28">
        <v>0</v>
      </c>
      <c r="AY28">
        <v>0</v>
      </c>
      <c r="AZ28">
        <f t="shared" si="17"/>
        <v>1</v>
      </c>
      <c r="BA28">
        <v>0</v>
      </c>
      <c r="BB28">
        <v>0</v>
      </c>
    </row>
    <row r="29" spans="1:54" x14ac:dyDescent="0.2">
      <c r="A29" s="4" t="s">
        <v>48</v>
      </c>
      <c r="B29" s="5" t="s">
        <v>49</v>
      </c>
      <c r="C29" s="7">
        <v>22</v>
      </c>
      <c r="D29" s="5" t="s">
        <v>8</v>
      </c>
      <c r="E29" s="5">
        <v>1</v>
      </c>
      <c r="F29" s="9">
        <v>167</v>
      </c>
      <c r="G29" s="41">
        <v>58</v>
      </c>
      <c r="H29" s="33">
        <f t="shared" si="10"/>
        <v>20.796729893506399</v>
      </c>
      <c r="I29">
        <v>124.28571428571429</v>
      </c>
      <c r="J29">
        <v>36</v>
      </c>
      <c r="K29">
        <v>16</v>
      </c>
      <c r="L29">
        <v>6</v>
      </c>
      <c r="M29">
        <v>0</v>
      </c>
      <c r="N29">
        <f t="shared" si="18"/>
        <v>6</v>
      </c>
      <c r="P29" s="4" t="s">
        <v>48</v>
      </c>
      <c r="Q29" s="5" t="s">
        <v>49</v>
      </c>
      <c r="R29">
        <v>6</v>
      </c>
      <c r="T29" s="4" t="s">
        <v>48</v>
      </c>
      <c r="U29" s="5" t="s">
        <v>49</v>
      </c>
      <c r="V29">
        <v>8</v>
      </c>
      <c r="W29">
        <v>8</v>
      </c>
      <c r="X29">
        <f t="shared" si="11"/>
        <v>0</v>
      </c>
      <c r="Y29">
        <v>7</v>
      </c>
      <c r="Z29">
        <v>9</v>
      </c>
      <c r="AA29">
        <f t="shared" si="12"/>
        <v>-2</v>
      </c>
      <c r="AB29">
        <v>7</v>
      </c>
      <c r="AC29">
        <v>8</v>
      </c>
      <c r="AD29">
        <f t="shared" si="13"/>
        <v>-1</v>
      </c>
      <c r="AE29">
        <v>8</v>
      </c>
      <c r="AF29">
        <v>9</v>
      </c>
      <c r="AG29">
        <f t="shared" si="14"/>
        <v>-1</v>
      </c>
      <c r="AH29">
        <v>0</v>
      </c>
      <c r="AI29">
        <v>0</v>
      </c>
      <c r="AJ29">
        <f t="shared" si="15"/>
        <v>0</v>
      </c>
      <c r="AK29">
        <v>0</v>
      </c>
      <c r="AL29">
        <v>1</v>
      </c>
      <c r="AM29">
        <f t="shared" si="16"/>
        <v>-1</v>
      </c>
      <c r="AO29" s="4" t="s">
        <v>48</v>
      </c>
      <c r="AP29" s="5" t="s">
        <v>49</v>
      </c>
      <c r="AQ29">
        <v>8</v>
      </c>
      <c r="AR29">
        <v>5.5</v>
      </c>
      <c r="AS29">
        <v>7.5</v>
      </c>
      <c r="AT29">
        <v>0</v>
      </c>
      <c r="AU29">
        <v>0</v>
      </c>
      <c r="AV29">
        <v>0</v>
      </c>
      <c r="AW29">
        <v>1</v>
      </c>
      <c r="AX29">
        <v>0</v>
      </c>
      <c r="AY29">
        <v>0</v>
      </c>
      <c r="AZ29">
        <f t="shared" si="17"/>
        <v>1</v>
      </c>
      <c r="BA29">
        <v>0</v>
      </c>
      <c r="BB29">
        <v>0</v>
      </c>
    </row>
    <row r="30" spans="1:54" x14ac:dyDescent="0.2">
      <c r="A30" s="4" t="s">
        <v>38</v>
      </c>
      <c r="B30" s="5" t="s">
        <v>39</v>
      </c>
      <c r="C30" s="7">
        <v>25</v>
      </c>
      <c r="D30" s="5" t="s">
        <v>8</v>
      </c>
      <c r="E30" s="5">
        <v>1</v>
      </c>
      <c r="F30" s="9">
        <v>157</v>
      </c>
      <c r="G30" s="41">
        <v>53</v>
      </c>
      <c r="H30" s="33">
        <f t="shared" si="10"/>
        <v>21.501886486267193</v>
      </c>
      <c r="I30">
        <v>32.428571428571431</v>
      </c>
      <c r="J30">
        <v>24</v>
      </c>
      <c r="K30">
        <v>7</v>
      </c>
      <c r="L30">
        <v>9</v>
      </c>
      <c r="M30">
        <v>0</v>
      </c>
      <c r="N30">
        <f t="shared" si="18"/>
        <v>9</v>
      </c>
      <c r="P30" s="4" t="s">
        <v>38</v>
      </c>
      <c r="Q30" s="5" t="s">
        <v>39</v>
      </c>
      <c r="R30">
        <v>2</v>
      </c>
      <c r="T30" s="4" t="s">
        <v>38</v>
      </c>
      <c r="U30" s="5" t="s">
        <v>39</v>
      </c>
      <c r="V30">
        <v>7</v>
      </c>
      <c r="W30">
        <v>6</v>
      </c>
      <c r="X30">
        <f t="shared" si="11"/>
        <v>1</v>
      </c>
      <c r="Y30">
        <v>6</v>
      </c>
      <c r="Z30">
        <v>6</v>
      </c>
      <c r="AA30">
        <f t="shared" si="12"/>
        <v>0</v>
      </c>
      <c r="AB30">
        <v>7</v>
      </c>
      <c r="AC30">
        <v>6</v>
      </c>
      <c r="AD30">
        <f t="shared" si="13"/>
        <v>1</v>
      </c>
      <c r="AE30">
        <v>7</v>
      </c>
      <c r="AF30">
        <v>6</v>
      </c>
      <c r="AG30">
        <f t="shared" si="14"/>
        <v>1</v>
      </c>
      <c r="AH30">
        <v>0</v>
      </c>
      <c r="AI30">
        <v>0</v>
      </c>
      <c r="AJ30">
        <f t="shared" si="15"/>
        <v>0</v>
      </c>
      <c r="AK30">
        <v>0</v>
      </c>
      <c r="AL30">
        <v>0</v>
      </c>
      <c r="AM30">
        <f t="shared" si="16"/>
        <v>0</v>
      </c>
      <c r="AO30" s="4" t="s">
        <v>38</v>
      </c>
      <c r="AP30" s="5" t="s">
        <v>39</v>
      </c>
      <c r="AQ30">
        <v>9</v>
      </c>
      <c r="AR30">
        <v>9</v>
      </c>
      <c r="AS30">
        <v>10.5</v>
      </c>
      <c r="AT30">
        <v>0</v>
      </c>
      <c r="AU30">
        <v>0</v>
      </c>
      <c r="AV30">
        <v>10</v>
      </c>
      <c r="AW30">
        <v>6</v>
      </c>
      <c r="AX30">
        <v>0</v>
      </c>
      <c r="AY30">
        <v>0</v>
      </c>
      <c r="AZ30">
        <f t="shared" si="17"/>
        <v>6</v>
      </c>
      <c r="BA30">
        <v>5</v>
      </c>
      <c r="BB30">
        <v>8</v>
      </c>
    </row>
    <row r="31" spans="1:54" x14ac:dyDescent="0.2">
      <c r="A31" s="4" t="s">
        <v>44</v>
      </c>
      <c r="B31" s="5" t="s">
        <v>45</v>
      </c>
      <c r="C31" s="7">
        <v>32</v>
      </c>
      <c r="D31" s="5" t="s">
        <v>9</v>
      </c>
      <c r="E31" s="5">
        <v>2</v>
      </c>
      <c r="F31" s="9">
        <v>181</v>
      </c>
      <c r="G31" s="41">
        <v>88</v>
      </c>
      <c r="H31" s="33">
        <f t="shared" si="10"/>
        <v>26.861206922865602</v>
      </c>
      <c r="I31">
        <v>82.714285714285708</v>
      </c>
      <c r="J31">
        <v>34</v>
      </c>
      <c r="K31">
        <v>8</v>
      </c>
      <c r="L31">
        <v>10</v>
      </c>
      <c r="M31">
        <v>0</v>
      </c>
      <c r="N31">
        <f t="shared" si="18"/>
        <v>10</v>
      </c>
      <c r="P31" s="4" t="s">
        <v>44</v>
      </c>
      <c r="Q31" s="5" t="s">
        <v>45</v>
      </c>
      <c r="R31">
        <v>12</v>
      </c>
      <c r="T31" s="4" t="s">
        <v>44</v>
      </c>
      <c r="U31" s="5" t="s">
        <v>45</v>
      </c>
      <c r="V31">
        <v>8</v>
      </c>
      <c r="W31">
        <v>7</v>
      </c>
      <c r="X31">
        <f t="shared" si="11"/>
        <v>1</v>
      </c>
      <c r="Y31">
        <v>4</v>
      </c>
      <c r="Z31">
        <v>5</v>
      </c>
      <c r="AA31">
        <f t="shared" si="12"/>
        <v>-1</v>
      </c>
      <c r="AB31">
        <v>3</v>
      </c>
      <c r="AC31">
        <v>3</v>
      </c>
      <c r="AD31">
        <f t="shared" si="13"/>
        <v>0</v>
      </c>
      <c r="AE31">
        <v>4</v>
      </c>
      <c r="AF31">
        <v>4</v>
      </c>
      <c r="AG31">
        <f t="shared" si="14"/>
        <v>0</v>
      </c>
      <c r="AH31">
        <v>0</v>
      </c>
      <c r="AI31">
        <v>0</v>
      </c>
      <c r="AJ31">
        <f t="shared" si="15"/>
        <v>0</v>
      </c>
      <c r="AK31">
        <v>0</v>
      </c>
      <c r="AL31">
        <v>0</v>
      </c>
      <c r="AM31">
        <f t="shared" si="16"/>
        <v>0</v>
      </c>
      <c r="AO31" s="4" t="s">
        <v>44</v>
      </c>
      <c r="AP31" s="5" t="s">
        <v>45</v>
      </c>
      <c r="AQ31">
        <v>8.25</v>
      </c>
      <c r="AR31">
        <v>7.5</v>
      </c>
      <c r="AS31">
        <v>7</v>
      </c>
      <c r="AT31">
        <v>0</v>
      </c>
      <c r="AU31">
        <v>0</v>
      </c>
      <c r="AV31">
        <v>3</v>
      </c>
      <c r="AW31">
        <v>3</v>
      </c>
      <c r="AX31">
        <v>0</v>
      </c>
      <c r="AY31">
        <v>0</v>
      </c>
      <c r="AZ31">
        <f t="shared" si="17"/>
        <v>3</v>
      </c>
      <c r="BA31">
        <v>0</v>
      </c>
      <c r="BB31">
        <v>0</v>
      </c>
    </row>
    <row r="32" spans="1:54" x14ac:dyDescent="0.2">
      <c r="A32" s="4" t="s">
        <v>30</v>
      </c>
      <c r="B32" s="5" t="s">
        <v>31</v>
      </c>
      <c r="C32" s="7">
        <v>22</v>
      </c>
      <c r="D32" s="5" t="s">
        <v>8</v>
      </c>
      <c r="E32" s="5">
        <v>1</v>
      </c>
      <c r="F32" s="9">
        <v>174</v>
      </c>
      <c r="G32" s="41">
        <v>54</v>
      </c>
      <c r="H32" s="33">
        <f t="shared" si="10"/>
        <v>17.8359096313912</v>
      </c>
      <c r="I32">
        <v>214.28571428571428</v>
      </c>
      <c r="J32">
        <v>29</v>
      </c>
      <c r="K32">
        <v>14</v>
      </c>
      <c r="L32">
        <v>8</v>
      </c>
      <c r="M32">
        <v>0</v>
      </c>
      <c r="N32">
        <f t="shared" si="18"/>
        <v>8</v>
      </c>
      <c r="P32" s="4" t="s">
        <v>30</v>
      </c>
      <c r="Q32" s="5" t="s">
        <v>31</v>
      </c>
      <c r="R32">
        <v>12</v>
      </c>
      <c r="T32" s="4" t="s">
        <v>30</v>
      </c>
      <c r="U32" s="5" t="s">
        <v>31</v>
      </c>
      <c r="V32">
        <v>7</v>
      </c>
      <c r="W32">
        <v>7</v>
      </c>
      <c r="X32">
        <f t="shared" si="11"/>
        <v>0</v>
      </c>
      <c r="Y32">
        <v>8</v>
      </c>
      <c r="Z32">
        <v>8</v>
      </c>
      <c r="AA32">
        <f t="shared" si="12"/>
        <v>0</v>
      </c>
      <c r="AB32">
        <v>6</v>
      </c>
      <c r="AC32">
        <v>6</v>
      </c>
      <c r="AD32">
        <f t="shared" si="13"/>
        <v>0</v>
      </c>
      <c r="AE32">
        <v>7</v>
      </c>
      <c r="AF32">
        <v>7</v>
      </c>
      <c r="AG32">
        <f t="shared" si="14"/>
        <v>0</v>
      </c>
      <c r="AH32">
        <v>0</v>
      </c>
      <c r="AI32">
        <v>1</v>
      </c>
      <c r="AJ32">
        <f t="shared" si="15"/>
        <v>-1</v>
      </c>
      <c r="AK32">
        <v>0</v>
      </c>
      <c r="AL32">
        <v>2</v>
      </c>
      <c r="AM32">
        <f t="shared" si="16"/>
        <v>-2</v>
      </c>
      <c r="AO32" s="4" t="s">
        <v>30</v>
      </c>
      <c r="AP32" s="5" t="s">
        <v>31</v>
      </c>
      <c r="AQ32">
        <v>8</v>
      </c>
      <c r="AR32">
        <v>6</v>
      </c>
      <c r="AS32">
        <v>7.5</v>
      </c>
      <c r="AT32">
        <v>0</v>
      </c>
      <c r="AU32">
        <v>0</v>
      </c>
      <c r="AV32">
        <v>3</v>
      </c>
      <c r="AW32">
        <v>1</v>
      </c>
      <c r="AX32">
        <v>0</v>
      </c>
      <c r="AY32">
        <v>0</v>
      </c>
      <c r="AZ32">
        <f t="shared" si="17"/>
        <v>1</v>
      </c>
      <c r="BA32">
        <v>0</v>
      </c>
      <c r="BB32">
        <v>0</v>
      </c>
    </row>
    <row r="33" spans="1:54" x14ac:dyDescent="0.2">
      <c r="A33" s="4" t="s">
        <v>42</v>
      </c>
      <c r="B33" s="5" t="s">
        <v>43</v>
      </c>
      <c r="C33" s="7">
        <v>25</v>
      </c>
      <c r="D33" s="5" t="s">
        <v>8</v>
      </c>
      <c r="E33" s="5">
        <v>1</v>
      </c>
      <c r="F33" s="9">
        <v>175</v>
      </c>
      <c r="G33" s="41">
        <v>63</v>
      </c>
      <c r="H33" s="33">
        <f t="shared" si="10"/>
        <v>20.571428571428573</v>
      </c>
      <c r="I33">
        <v>60</v>
      </c>
      <c r="J33">
        <v>32</v>
      </c>
      <c r="K33">
        <v>12</v>
      </c>
      <c r="L33">
        <v>9</v>
      </c>
      <c r="M33">
        <v>0</v>
      </c>
      <c r="N33">
        <f t="shared" si="18"/>
        <v>9</v>
      </c>
      <c r="P33" s="4" t="s">
        <v>42</v>
      </c>
      <c r="Q33" s="5" t="s">
        <v>43</v>
      </c>
      <c r="R33">
        <v>12</v>
      </c>
      <c r="T33" s="4" t="s">
        <v>42</v>
      </c>
      <c r="U33" s="5" t="s">
        <v>43</v>
      </c>
      <c r="V33">
        <v>8</v>
      </c>
      <c r="W33">
        <v>7</v>
      </c>
      <c r="X33">
        <f t="shared" si="11"/>
        <v>1</v>
      </c>
      <c r="Y33">
        <v>8</v>
      </c>
      <c r="Z33">
        <v>7</v>
      </c>
      <c r="AA33">
        <f t="shared" si="12"/>
        <v>1</v>
      </c>
      <c r="AB33">
        <v>8</v>
      </c>
      <c r="AC33">
        <v>6</v>
      </c>
      <c r="AD33">
        <f t="shared" si="13"/>
        <v>2</v>
      </c>
      <c r="AE33">
        <v>8</v>
      </c>
      <c r="AF33">
        <v>7</v>
      </c>
      <c r="AG33">
        <f t="shared" si="14"/>
        <v>1</v>
      </c>
      <c r="AH33">
        <v>0</v>
      </c>
      <c r="AI33">
        <v>1</v>
      </c>
      <c r="AJ33">
        <f t="shared" si="15"/>
        <v>-1</v>
      </c>
      <c r="AK33">
        <v>0</v>
      </c>
      <c r="AL33">
        <v>1</v>
      </c>
      <c r="AM33">
        <f t="shared" si="16"/>
        <v>-1</v>
      </c>
      <c r="AO33" s="4" t="s">
        <v>42</v>
      </c>
      <c r="AP33" s="5" t="s">
        <v>43</v>
      </c>
      <c r="AQ33">
        <v>8</v>
      </c>
      <c r="AR33">
        <v>8</v>
      </c>
      <c r="AS33">
        <v>7</v>
      </c>
      <c r="AT33">
        <v>0</v>
      </c>
      <c r="AU33">
        <v>0</v>
      </c>
      <c r="AV33">
        <v>0</v>
      </c>
      <c r="AW33">
        <v>2</v>
      </c>
      <c r="AX33">
        <v>1</v>
      </c>
      <c r="AY33">
        <v>0</v>
      </c>
      <c r="AZ33">
        <f t="shared" si="17"/>
        <v>3</v>
      </c>
      <c r="BA33">
        <v>0</v>
      </c>
      <c r="BB33">
        <v>0</v>
      </c>
    </row>
    <row r="34" spans="1:54" x14ac:dyDescent="0.2">
      <c r="A34" s="4" t="s">
        <v>46</v>
      </c>
      <c r="B34" s="5" t="s">
        <v>47</v>
      </c>
      <c r="C34" s="7">
        <v>26</v>
      </c>
      <c r="D34" s="5" t="s">
        <v>8</v>
      </c>
      <c r="E34" s="5">
        <v>1</v>
      </c>
      <c r="F34" s="9">
        <v>171</v>
      </c>
      <c r="G34" s="41">
        <v>63</v>
      </c>
      <c r="H34" s="33">
        <f t="shared" si="10"/>
        <v>21.545090797168356</v>
      </c>
      <c r="I34">
        <v>84.285714285714292</v>
      </c>
      <c r="J34">
        <v>42</v>
      </c>
      <c r="K34">
        <v>14</v>
      </c>
      <c r="L34">
        <v>13</v>
      </c>
      <c r="M34">
        <v>1</v>
      </c>
      <c r="N34">
        <f t="shared" si="18"/>
        <v>14</v>
      </c>
      <c r="P34" s="4" t="s">
        <v>46</v>
      </c>
      <c r="Q34" s="5" t="s">
        <v>47</v>
      </c>
      <c r="R34">
        <v>3</v>
      </c>
      <c r="T34" s="4" t="s">
        <v>46</v>
      </c>
      <c r="U34" s="5" t="s">
        <v>47</v>
      </c>
      <c r="V34">
        <v>6</v>
      </c>
      <c r="W34">
        <v>7</v>
      </c>
      <c r="X34">
        <f t="shared" si="11"/>
        <v>-1</v>
      </c>
      <c r="Y34">
        <v>7</v>
      </c>
      <c r="Z34">
        <v>8</v>
      </c>
      <c r="AA34">
        <f t="shared" si="12"/>
        <v>-1</v>
      </c>
      <c r="AB34">
        <v>6</v>
      </c>
      <c r="AC34">
        <v>7</v>
      </c>
      <c r="AD34">
        <f t="shared" si="13"/>
        <v>-1</v>
      </c>
      <c r="AE34">
        <v>6</v>
      </c>
      <c r="AF34">
        <v>7</v>
      </c>
      <c r="AG34">
        <f t="shared" si="14"/>
        <v>-1</v>
      </c>
      <c r="AH34">
        <v>6</v>
      </c>
      <c r="AI34">
        <v>7</v>
      </c>
      <c r="AJ34">
        <f t="shared" si="15"/>
        <v>-1</v>
      </c>
      <c r="AK34">
        <v>0</v>
      </c>
      <c r="AL34">
        <v>0</v>
      </c>
      <c r="AM34">
        <f t="shared" si="16"/>
        <v>0</v>
      </c>
      <c r="AO34" s="4" t="s">
        <v>46</v>
      </c>
      <c r="AP34" s="5" t="s">
        <v>47</v>
      </c>
      <c r="AQ34">
        <v>8</v>
      </c>
      <c r="AR34">
        <v>8.5</v>
      </c>
      <c r="AS34">
        <v>8</v>
      </c>
      <c r="AT34">
        <v>0</v>
      </c>
      <c r="AU34">
        <v>0</v>
      </c>
      <c r="AV34">
        <v>7</v>
      </c>
      <c r="AW34">
        <v>1.5</v>
      </c>
      <c r="AX34">
        <v>1</v>
      </c>
      <c r="AY34">
        <v>1</v>
      </c>
      <c r="AZ34">
        <f t="shared" si="17"/>
        <v>3.5</v>
      </c>
      <c r="BA34">
        <v>0</v>
      </c>
      <c r="BB34">
        <v>0</v>
      </c>
    </row>
    <row r="35" spans="1:54" x14ac:dyDescent="0.2">
      <c r="A35" s="4" t="s">
        <v>50</v>
      </c>
      <c r="B35" s="5" t="s">
        <v>51</v>
      </c>
      <c r="C35" s="7">
        <v>23</v>
      </c>
      <c r="D35" s="5" t="s">
        <v>8</v>
      </c>
      <c r="E35" s="5">
        <v>1</v>
      </c>
      <c r="F35" s="9">
        <v>167</v>
      </c>
      <c r="G35" s="41">
        <v>58</v>
      </c>
      <c r="H35" s="33">
        <f t="shared" si="10"/>
        <v>20.796729893506399</v>
      </c>
      <c r="I35">
        <v>169.28571428571428</v>
      </c>
      <c r="J35">
        <v>43</v>
      </c>
      <c r="K35">
        <v>15</v>
      </c>
      <c r="L35">
        <v>10</v>
      </c>
      <c r="M35">
        <v>0</v>
      </c>
      <c r="N35">
        <f t="shared" si="18"/>
        <v>10</v>
      </c>
      <c r="P35" s="4" t="s">
        <v>50</v>
      </c>
      <c r="Q35" s="5" t="s">
        <v>51</v>
      </c>
      <c r="R35">
        <v>9</v>
      </c>
      <c r="T35" s="4" t="s">
        <v>50</v>
      </c>
      <c r="U35" s="5" t="s">
        <v>51</v>
      </c>
      <c r="V35">
        <v>9</v>
      </c>
      <c r="W35">
        <v>8</v>
      </c>
      <c r="X35">
        <f t="shared" si="11"/>
        <v>1</v>
      </c>
      <c r="Y35">
        <v>8</v>
      </c>
      <c r="Z35">
        <v>7</v>
      </c>
      <c r="AA35">
        <f t="shared" si="12"/>
        <v>1</v>
      </c>
      <c r="AB35">
        <v>8</v>
      </c>
      <c r="AC35">
        <v>8</v>
      </c>
      <c r="AD35">
        <f t="shared" si="13"/>
        <v>0</v>
      </c>
      <c r="AE35">
        <v>7</v>
      </c>
      <c r="AF35">
        <v>7</v>
      </c>
      <c r="AG35">
        <f t="shared" si="14"/>
        <v>0</v>
      </c>
      <c r="AH35">
        <v>0</v>
      </c>
      <c r="AI35">
        <v>0</v>
      </c>
      <c r="AJ35">
        <f t="shared" si="15"/>
        <v>0</v>
      </c>
      <c r="AK35">
        <v>0</v>
      </c>
      <c r="AL35">
        <v>0</v>
      </c>
      <c r="AM35">
        <f t="shared" si="16"/>
        <v>0</v>
      </c>
      <c r="AO35" s="4" t="s">
        <v>50</v>
      </c>
      <c r="AP35" s="5" t="s">
        <v>51</v>
      </c>
      <c r="AQ35">
        <v>8</v>
      </c>
      <c r="AR35">
        <v>8</v>
      </c>
      <c r="AS35">
        <v>8.5</v>
      </c>
      <c r="AT35">
        <v>0</v>
      </c>
      <c r="AU35">
        <v>0</v>
      </c>
      <c r="AV35">
        <v>3</v>
      </c>
      <c r="AW35">
        <v>4.5</v>
      </c>
      <c r="AX35">
        <v>1</v>
      </c>
      <c r="AY35">
        <v>0</v>
      </c>
      <c r="AZ35">
        <f t="shared" si="17"/>
        <v>5.5</v>
      </c>
      <c r="BA35">
        <v>60</v>
      </c>
      <c r="BB35">
        <v>30</v>
      </c>
    </row>
    <row r="36" spans="1:54" x14ac:dyDescent="0.2">
      <c r="A36" s="4" t="s">
        <v>52</v>
      </c>
      <c r="B36" s="5" t="s">
        <v>53</v>
      </c>
      <c r="C36" s="7">
        <v>23</v>
      </c>
      <c r="D36" s="5" t="s">
        <v>9</v>
      </c>
      <c r="E36" s="5">
        <v>2</v>
      </c>
      <c r="F36" s="9">
        <v>172</v>
      </c>
      <c r="G36" s="41">
        <v>71</v>
      </c>
      <c r="H36" s="33">
        <f t="shared" si="10"/>
        <v>23.999459167117362</v>
      </c>
      <c r="I36">
        <v>128.57142857142858</v>
      </c>
      <c r="J36">
        <v>9</v>
      </c>
      <c r="K36">
        <v>13</v>
      </c>
      <c r="L36">
        <v>10</v>
      </c>
      <c r="M36">
        <v>0</v>
      </c>
      <c r="N36">
        <f t="shared" si="18"/>
        <v>10</v>
      </c>
      <c r="P36" s="4" t="s">
        <v>52</v>
      </c>
      <c r="Q36" s="5" t="s">
        <v>53</v>
      </c>
      <c r="R36">
        <v>12</v>
      </c>
      <c r="T36" s="4" t="s">
        <v>52</v>
      </c>
      <c r="U36" s="5" t="s">
        <v>53</v>
      </c>
      <c r="V36">
        <v>9</v>
      </c>
      <c r="W36">
        <v>9</v>
      </c>
      <c r="X36">
        <f t="shared" si="11"/>
        <v>0</v>
      </c>
      <c r="Y36">
        <v>9</v>
      </c>
      <c r="Z36">
        <v>9</v>
      </c>
      <c r="AA36">
        <f t="shared" si="12"/>
        <v>0</v>
      </c>
      <c r="AB36">
        <v>8</v>
      </c>
      <c r="AC36">
        <v>8</v>
      </c>
      <c r="AD36">
        <f t="shared" si="13"/>
        <v>0</v>
      </c>
      <c r="AE36">
        <v>8</v>
      </c>
      <c r="AF36">
        <v>8</v>
      </c>
      <c r="AG36">
        <f t="shared" si="14"/>
        <v>0</v>
      </c>
      <c r="AH36">
        <v>0</v>
      </c>
      <c r="AI36">
        <v>1</v>
      </c>
      <c r="AJ36">
        <f t="shared" si="15"/>
        <v>-1</v>
      </c>
      <c r="AK36">
        <v>0</v>
      </c>
      <c r="AL36">
        <v>1</v>
      </c>
      <c r="AM36">
        <f t="shared" si="16"/>
        <v>-1</v>
      </c>
      <c r="AO36" s="4" t="s">
        <v>52</v>
      </c>
      <c r="AP36" s="5" t="s">
        <v>53</v>
      </c>
      <c r="AQ36">
        <v>8</v>
      </c>
      <c r="AR36">
        <v>8.5</v>
      </c>
      <c r="AS36">
        <v>8.5</v>
      </c>
      <c r="AT36">
        <v>0</v>
      </c>
      <c r="AU36">
        <v>0</v>
      </c>
      <c r="AV36">
        <v>2</v>
      </c>
      <c r="AW36">
        <v>3</v>
      </c>
      <c r="AX36">
        <v>2</v>
      </c>
      <c r="AY36">
        <v>0</v>
      </c>
      <c r="AZ36">
        <f t="shared" si="17"/>
        <v>5</v>
      </c>
      <c r="BA36">
        <v>0</v>
      </c>
      <c r="BB36">
        <v>0</v>
      </c>
    </row>
    <row r="37" spans="1:54" x14ac:dyDescent="0.2">
      <c r="A37" s="4" t="s">
        <v>54</v>
      </c>
      <c r="B37" s="5" t="s">
        <v>55</v>
      </c>
      <c r="C37" s="7">
        <v>25</v>
      </c>
      <c r="D37" s="5" t="s">
        <v>8</v>
      </c>
      <c r="E37" s="5">
        <v>1</v>
      </c>
      <c r="F37" s="9">
        <v>175</v>
      </c>
      <c r="G37" s="41">
        <v>60</v>
      </c>
      <c r="H37" s="33">
        <f t="shared" si="10"/>
        <v>19.591836734693878</v>
      </c>
      <c r="I37">
        <v>102.85714285714286</v>
      </c>
      <c r="J37">
        <v>29</v>
      </c>
      <c r="K37">
        <v>11</v>
      </c>
      <c r="L37">
        <v>10</v>
      </c>
      <c r="M37">
        <v>3</v>
      </c>
      <c r="N37">
        <f t="shared" si="18"/>
        <v>13</v>
      </c>
      <c r="P37" s="4" t="s">
        <v>54</v>
      </c>
      <c r="Q37" s="5" t="s">
        <v>55</v>
      </c>
      <c r="R37">
        <v>9</v>
      </c>
      <c r="T37" s="4" t="s">
        <v>54</v>
      </c>
      <c r="U37" s="5" t="s">
        <v>55</v>
      </c>
      <c r="V37">
        <v>5.5</v>
      </c>
      <c r="W37">
        <v>7.5</v>
      </c>
      <c r="X37">
        <f t="shared" si="11"/>
        <v>-2</v>
      </c>
      <c r="Y37">
        <v>8</v>
      </c>
      <c r="Z37">
        <v>6.5</v>
      </c>
      <c r="AA37">
        <f t="shared" si="12"/>
        <v>1.5</v>
      </c>
      <c r="AB37">
        <v>5.5</v>
      </c>
      <c r="AC37">
        <v>5.5</v>
      </c>
      <c r="AD37">
        <f t="shared" si="13"/>
        <v>0</v>
      </c>
      <c r="AE37">
        <v>7</v>
      </c>
      <c r="AF37">
        <v>6.5</v>
      </c>
      <c r="AG37">
        <f t="shared" si="14"/>
        <v>0.5</v>
      </c>
      <c r="AH37">
        <v>0</v>
      </c>
      <c r="AI37">
        <v>1</v>
      </c>
      <c r="AJ37">
        <f t="shared" si="15"/>
        <v>-1</v>
      </c>
      <c r="AK37">
        <v>0</v>
      </c>
      <c r="AL37">
        <v>1.5</v>
      </c>
      <c r="AM37">
        <f t="shared" si="16"/>
        <v>-1.5</v>
      </c>
      <c r="AO37" s="4" t="s">
        <v>54</v>
      </c>
      <c r="AP37" s="5" t="s">
        <v>55</v>
      </c>
      <c r="AQ37">
        <v>8.5</v>
      </c>
      <c r="AR37">
        <v>8</v>
      </c>
      <c r="AS37">
        <v>8</v>
      </c>
      <c r="AT37">
        <v>0</v>
      </c>
      <c r="AU37">
        <v>0</v>
      </c>
      <c r="AV37">
        <v>5</v>
      </c>
      <c r="AW37">
        <v>1</v>
      </c>
      <c r="AX37">
        <v>4</v>
      </c>
      <c r="AY37">
        <v>3</v>
      </c>
      <c r="AZ37">
        <f t="shared" si="17"/>
        <v>8</v>
      </c>
      <c r="BA37">
        <v>15</v>
      </c>
      <c r="BB37">
        <v>30</v>
      </c>
    </row>
    <row r="38" spans="1:54" x14ac:dyDescent="0.2">
      <c r="A38" s="4" t="s">
        <v>56</v>
      </c>
      <c r="B38" s="5" t="s">
        <v>57</v>
      </c>
      <c r="C38" s="7">
        <v>27</v>
      </c>
      <c r="D38" s="5" t="s">
        <v>8</v>
      </c>
      <c r="E38" s="5">
        <v>1</v>
      </c>
      <c r="F38" s="9">
        <v>158</v>
      </c>
      <c r="G38" s="41">
        <v>55</v>
      </c>
      <c r="H38" s="33">
        <f t="shared" si="10"/>
        <v>22.03172568498638</v>
      </c>
      <c r="I38">
        <v>107.28571428571429</v>
      </c>
      <c r="J38">
        <v>40</v>
      </c>
      <c r="K38">
        <v>12</v>
      </c>
      <c r="L38">
        <v>14</v>
      </c>
      <c r="M38">
        <v>0</v>
      </c>
      <c r="N38">
        <f t="shared" si="18"/>
        <v>14</v>
      </c>
      <c r="P38" s="4" t="s">
        <v>56</v>
      </c>
      <c r="Q38" s="5" t="s">
        <v>57</v>
      </c>
      <c r="R38">
        <v>7</v>
      </c>
      <c r="T38" s="4" t="s">
        <v>56</v>
      </c>
      <c r="U38" s="5" t="s">
        <v>57</v>
      </c>
      <c r="V38">
        <v>7</v>
      </c>
      <c r="W38">
        <v>9</v>
      </c>
      <c r="X38">
        <f t="shared" si="11"/>
        <v>-2</v>
      </c>
      <c r="Y38">
        <v>8</v>
      </c>
      <c r="Z38">
        <v>8</v>
      </c>
      <c r="AA38">
        <f t="shared" si="12"/>
        <v>0</v>
      </c>
      <c r="AB38">
        <v>9</v>
      </c>
      <c r="AC38">
        <v>10</v>
      </c>
      <c r="AD38">
        <f t="shared" si="13"/>
        <v>-1</v>
      </c>
      <c r="AE38">
        <v>7</v>
      </c>
      <c r="AF38">
        <v>10</v>
      </c>
      <c r="AG38">
        <f t="shared" si="14"/>
        <v>-3</v>
      </c>
      <c r="AH38">
        <v>0</v>
      </c>
      <c r="AI38">
        <v>2</v>
      </c>
      <c r="AJ38">
        <f t="shared" si="15"/>
        <v>-2</v>
      </c>
      <c r="AK38">
        <v>1</v>
      </c>
      <c r="AL38">
        <v>3</v>
      </c>
      <c r="AM38">
        <f t="shared" si="16"/>
        <v>-2</v>
      </c>
      <c r="AO38" s="4" t="s">
        <v>56</v>
      </c>
      <c r="AP38" s="5" t="s">
        <v>57</v>
      </c>
      <c r="AQ38">
        <v>8</v>
      </c>
      <c r="AR38">
        <v>8</v>
      </c>
      <c r="AS38">
        <v>7.5</v>
      </c>
      <c r="AT38">
        <v>0</v>
      </c>
      <c r="AU38">
        <v>0</v>
      </c>
      <c r="AV38">
        <v>22</v>
      </c>
      <c r="AW38">
        <v>4</v>
      </c>
      <c r="AX38">
        <v>2</v>
      </c>
      <c r="AY38">
        <v>0</v>
      </c>
      <c r="AZ38">
        <f t="shared" si="17"/>
        <v>6</v>
      </c>
      <c r="BA38">
        <v>0</v>
      </c>
      <c r="BB38">
        <v>6</v>
      </c>
    </row>
    <row r="39" spans="1:54" x14ac:dyDescent="0.2">
      <c r="A39" s="4" t="s">
        <v>58</v>
      </c>
      <c r="B39" s="5" t="s">
        <v>59</v>
      </c>
      <c r="C39" s="7">
        <v>26</v>
      </c>
      <c r="D39" s="5" t="s">
        <v>8</v>
      </c>
      <c r="E39" s="5">
        <v>1</v>
      </c>
      <c r="F39" s="9">
        <v>171</v>
      </c>
      <c r="G39" s="41">
        <v>70</v>
      </c>
      <c r="H39" s="33">
        <f t="shared" si="10"/>
        <v>23.938989774631509</v>
      </c>
      <c r="I39">
        <v>197.14285714285714</v>
      </c>
      <c r="J39">
        <v>11</v>
      </c>
      <c r="K39">
        <v>14</v>
      </c>
      <c r="L39" s="45">
        <v>0</v>
      </c>
      <c r="M39">
        <v>0</v>
      </c>
      <c r="N39" s="45" t="s">
        <v>123</v>
      </c>
      <c r="P39" s="4" t="s">
        <v>58</v>
      </c>
      <c r="Q39" s="5" t="s">
        <v>59</v>
      </c>
      <c r="R39">
        <v>12</v>
      </c>
      <c r="T39" s="4" t="s">
        <v>58</v>
      </c>
      <c r="U39" s="5" t="s">
        <v>59</v>
      </c>
      <c r="V39">
        <v>7</v>
      </c>
      <c r="W39">
        <v>7</v>
      </c>
      <c r="X39">
        <f t="shared" si="11"/>
        <v>0</v>
      </c>
      <c r="Y39">
        <v>6</v>
      </c>
      <c r="Z39">
        <v>8</v>
      </c>
      <c r="AA39">
        <f t="shared" si="12"/>
        <v>-2</v>
      </c>
      <c r="AB39">
        <v>5</v>
      </c>
      <c r="AC39">
        <v>7</v>
      </c>
      <c r="AD39">
        <f t="shared" si="13"/>
        <v>-2</v>
      </c>
      <c r="AE39">
        <v>3</v>
      </c>
      <c r="AF39">
        <v>8</v>
      </c>
      <c r="AG39">
        <f t="shared" si="14"/>
        <v>-5</v>
      </c>
      <c r="AH39">
        <v>0</v>
      </c>
      <c r="AI39">
        <v>1</v>
      </c>
      <c r="AJ39">
        <f t="shared" si="15"/>
        <v>-1</v>
      </c>
      <c r="AK39">
        <v>0</v>
      </c>
      <c r="AL39">
        <v>0</v>
      </c>
      <c r="AM39">
        <f t="shared" si="16"/>
        <v>0</v>
      </c>
      <c r="AO39" s="4" t="s">
        <v>58</v>
      </c>
      <c r="AP39" s="5" t="s">
        <v>59</v>
      </c>
      <c r="AQ39">
        <v>8</v>
      </c>
      <c r="AR39">
        <v>8</v>
      </c>
      <c r="AS39">
        <v>7</v>
      </c>
      <c r="AT39">
        <v>10</v>
      </c>
      <c r="AU39">
        <v>2.5</v>
      </c>
      <c r="AV39">
        <v>5</v>
      </c>
      <c r="AW39">
        <v>2.5</v>
      </c>
      <c r="AX39">
        <v>1</v>
      </c>
      <c r="AY39">
        <v>0</v>
      </c>
      <c r="AZ39">
        <f t="shared" si="17"/>
        <v>3.5</v>
      </c>
      <c r="BA39">
        <v>0</v>
      </c>
      <c r="BB39">
        <v>0</v>
      </c>
    </row>
    <row r="40" spans="1:54" x14ac:dyDescent="0.2">
      <c r="A40" s="4" t="s">
        <v>10</v>
      </c>
      <c r="B40" s="5" t="s">
        <v>11</v>
      </c>
      <c r="C40" s="7">
        <v>32</v>
      </c>
      <c r="D40" s="5" t="s">
        <v>9</v>
      </c>
      <c r="E40" s="5">
        <v>2</v>
      </c>
      <c r="F40" s="9">
        <v>192</v>
      </c>
      <c r="G40" s="41">
        <v>79</v>
      </c>
      <c r="H40" s="33">
        <f t="shared" si="10"/>
        <v>21.430121527777779</v>
      </c>
      <c r="I40">
        <v>38.714285714285715</v>
      </c>
      <c r="J40">
        <v>28</v>
      </c>
      <c r="K40">
        <v>9</v>
      </c>
      <c r="L40">
        <v>15</v>
      </c>
      <c r="M40">
        <v>4</v>
      </c>
      <c r="N40">
        <f t="shared" si="18"/>
        <v>19</v>
      </c>
      <c r="P40" s="4" t="s">
        <v>10</v>
      </c>
      <c r="Q40" s="5" t="s">
        <v>11</v>
      </c>
      <c r="R40">
        <v>3</v>
      </c>
      <c r="T40" s="4" t="s">
        <v>10</v>
      </c>
      <c r="U40" s="5" t="s">
        <v>11</v>
      </c>
      <c r="V40">
        <v>7</v>
      </c>
      <c r="W40">
        <v>7</v>
      </c>
      <c r="X40">
        <f t="shared" si="11"/>
        <v>0</v>
      </c>
      <c r="Y40">
        <v>7</v>
      </c>
      <c r="Z40">
        <v>8</v>
      </c>
      <c r="AA40">
        <f t="shared" si="12"/>
        <v>-1</v>
      </c>
      <c r="AB40">
        <v>7</v>
      </c>
      <c r="AC40">
        <v>8</v>
      </c>
      <c r="AD40">
        <f t="shared" si="13"/>
        <v>-1</v>
      </c>
      <c r="AE40">
        <v>9</v>
      </c>
      <c r="AF40">
        <v>9</v>
      </c>
      <c r="AG40">
        <f t="shared" si="14"/>
        <v>0</v>
      </c>
      <c r="AH40">
        <v>1</v>
      </c>
      <c r="AI40">
        <v>1</v>
      </c>
      <c r="AJ40">
        <f t="shared" si="15"/>
        <v>0</v>
      </c>
      <c r="AK40">
        <v>0</v>
      </c>
      <c r="AL40">
        <v>0</v>
      </c>
      <c r="AM40">
        <f t="shared" si="16"/>
        <v>0</v>
      </c>
      <c r="AO40" s="4" t="s">
        <v>10</v>
      </c>
      <c r="AP40" s="5" t="s">
        <v>11</v>
      </c>
      <c r="AQ40">
        <v>7.5</v>
      </c>
      <c r="AR40">
        <v>7.5</v>
      </c>
      <c r="AS40">
        <v>8</v>
      </c>
      <c r="AT40">
        <v>20</v>
      </c>
      <c r="AU40">
        <v>7</v>
      </c>
      <c r="AV40">
        <v>0</v>
      </c>
      <c r="AW40">
        <v>4</v>
      </c>
      <c r="AX40">
        <v>1.5</v>
      </c>
      <c r="AY40">
        <v>7</v>
      </c>
      <c r="AZ40">
        <f t="shared" si="17"/>
        <v>12.5</v>
      </c>
      <c r="BA40">
        <v>17</v>
      </c>
      <c r="BB40">
        <v>22</v>
      </c>
    </row>
    <row r="41" spans="1:54" x14ac:dyDescent="0.2">
      <c r="A41" s="4" t="s">
        <v>60</v>
      </c>
      <c r="B41" s="5" t="s">
        <v>61</v>
      </c>
      <c r="C41" s="7">
        <v>26</v>
      </c>
      <c r="D41" s="5" t="s">
        <v>9</v>
      </c>
      <c r="E41" s="5">
        <v>2</v>
      </c>
      <c r="F41" s="9">
        <v>180</v>
      </c>
      <c r="G41" s="41">
        <v>72</v>
      </c>
      <c r="H41" s="33">
        <f t="shared" si="10"/>
        <v>22.222222222222221</v>
      </c>
      <c r="I41">
        <v>141.57142857142858</v>
      </c>
      <c r="J41">
        <v>17</v>
      </c>
      <c r="K41">
        <v>19</v>
      </c>
      <c r="L41">
        <v>8</v>
      </c>
      <c r="M41">
        <v>0</v>
      </c>
      <c r="N41">
        <f t="shared" si="18"/>
        <v>8</v>
      </c>
      <c r="P41" s="4" t="s">
        <v>60</v>
      </c>
      <c r="Q41" s="5" t="s">
        <v>61</v>
      </c>
      <c r="R41">
        <v>2</v>
      </c>
      <c r="T41" s="4" t="s">
        <v>60</v>
      </c>
      <c r="U41" s="5" t="s">
        <v>61</v>
      </c>
      <c r="V41">
        <v>4</v>
      </c>
      <c r="W41">
        <v>6</v>
      </c>
      <c r="X41">
        <f t="shared" si="11"/>
        <v>-2</v>
      </c>
      <c r="Y41">
        <v>6</v>
      </c>
      <c r="Z41">
        <v>7</v>
      </c>
      <c r="AA41">
        <f t="shared" si="12"/>
        <v>-1</v>
      </c>
      <c r="AB41">
        <v>6</v>
      </c>
      <c r="AC41">
        <v>7</v>
      </c>
      <c r="AD41">
        <f t="shared" si="13"/>
        <v>-1</v>
      </c>
      <c r="AE41">
        <v>5</v>
      </c>
      <c r="AF41">
        <v>7</v>
      </c>
      <c r="AG41">
        <f t="shared" si="14"/>
        <v>-2</v>
      </c>
      <c r="AH41">
        <v>0</v>
      </c>
      <c r="AI41">
        <v>0</v>
      </c>
      <c r="AJ41">
        <f t="shared" si="15"/>
        <v>0</v>
      </c>
      <c r="AK41">
        <v>0</v>
      </c>
      <c r="AL41">
        <v>1</v>
      </c>
      <c r="AM41">
        <f t="shared" si="16"/>
        <v>-1</v>
      </c>
      <c r="AO41" s="4" t="s">
        <v>60</v>
      </c>
      <c r="AP41" s="5" t="s">
        <v>61</v>
      </c>
      <c r="AQ41">
        <v>8</v>
      </c>
      <c r="AR41">
        <v>7.5</v>
      </c>
      <c r="AS41">
        <v>6.5</v>
      </c>
      <c r="AT41">
        <v>0</v>
      </c>
      <c r="AU41">
        <v>0</v>
      </c>
      <c r="AV41">
        <v>2</v>
      </c>
      <c r="AW41">
        <v>1</v>
      </c>
      <c r="AX41">
        <v>0</v>
      </c>
      <c r="AY41">
        <v>0</v>
      </c>
      <c r="AZ41">
        <f t="shared" si="17"/>
        <v>1</v>
      </c>
      <c r="BA41">
        <v>0</v>
      </c>
      <c r="BB41">
        <v>15</v>
      </c>
    </row>
    <row r="42" spans="1:54" x14ac:dyDescent="0.2">
      <c r="A42" s="4" t="s">
        <v>62</v>
      </c>
      <c r="B42" s="5" t="s">
        <v>63</v>
      </c>
      <c r="C42" s="7">
        <v>28</v>
      </c>
      <c r="D42" s="5" t="s">
        <v>9</v>
      </c>
      <c r="E42" s="5">
        <v>2</v>
      </c>
      <c r="F42" s="9">
        <v>193</v>
      </c>
      <c r="G42" s="41">
        <v>82</v>
      </c>
      <c r="H42" s="33">
        <f t="shared" si="10"/>
        <v>22.014013799028163</v>
      </c>
      <c r="I42">
        <v>128.57142857142858</v>
      </c>
      <c r="J42">
        <v>39</v>
      </c>
      <c r="K42">
        <v>8</v>
      </c>
      <c r="L42">
        <v>14</v>
      </c>
      <c r="M42">
        <v>0</v>
      </c>
      <c r="N42">
        <f t="shared" si="18"/>
        <v>14</v>
      </c>
      <c r="P42" s="4" t="s">
        <v>62</v>
      </c>
      <c r="Q42" s="5" t="s">
        <v>63</v>
      </c>
      <c r="R42">
        <v>6</v>
      </c>
      <c r="T42" s="4" t="s">
        <v>62</v>
      </c>
      <c r="U42" s="5" t="s">
        <v>63</v>
      </c>
      <c r="V42">
        <v>8</v>
      </c>
      <c r="W42">
        <v>9</v>
      </c>
      <c r="X42">
        <f t="shared" si="11"/>
        <v>-1</v>
      </c>
      <c r="Y42">
        <v>9</v>
      </c>
      <c r="Z42">
        <v>9</v>
      </c>
      <c r="AA42">
        <f t="shared" si="12"/>
        <v>0</v>
      </c>
      <c r="AB42">
        <v>8</v>
      </c>
      <c r="AC42">
        <v>9</v>
      </c>
      <c r="AD42">
        <f t="shared" si="13"/>
        <v>-1</v>
      </c>
      <c r="AE42">
        <v>9</v>
      </c>
      <c r="AF42">
        <v>9</v>
      </c>
      <c r="AG42">
        <f t="shared" si="14"/>
        <v>0</v>
      </c>
      <c r="AH42">
        <v>0</v>
      </c>
      <c r="AI42">
        <v>0</v>
      </c>
      <c r="AJ42">
        <f t="shared" si="15"/>
        <v>0</v>
      </c>
      <c r="AK42">
        <v>0</v>
      </c>
      <c r="AL42">
        <v>0</v>
      </c>
      <c r="AM42">
        <f t="shared" si="16"/>
        <v>0</v>
      </c>
      <c r="AO42" s="4" t="s">
        <v>62</v>
      </c>
      <c r="AP42" s="5" t="s">
        <v>63</v>
      </c>
      <c r="AQ42">
        <v>7.75</v>
      </c>
      <c r="AR42">
        <v>8</v>
      </c>
      <c r="AS42">
        <v>8</v>
      </c>
      <c r="AT42">
        <v>0</v>
      </c>
      <c r="AU42">
        <v>0</v>
      </c>
      <c r="AV42">
        <v>0</v>
      </c>
      <c r="AW42">
        <v>3</v>
      </c>
      <c r="AX42">
        <v>3</v>
      </c>
      <c r="AY42">
        <v>1</v>
      </c>
      <c r="AZ42">
        <f t="shared" si="17"/>
        <v>7</v>
      </c>
      <c r="BA42">
        <v>10</v>
      </c>
      <c r="BB42">
        <v>10</v>
      </c>
    </row>
    <row r="43" spans="1:54" x14ac:dyDescent="0.2">
      <c r="A43" s="4" t="s">
        <v>64</v>
      </c>
      <c r="B43" s="5" t="s">
        <v>65</v>
      </c>
      <c r="C43" s="7">
        <v>28</v>
      </c>
      <c r="D43" s="5" t="s">
        <v>8</v>
      </c>
      <c r="E43" s="5">
        <v>1</v>
      </c>
      <c r="F43" s="9">
        <v>165</v>
      </c>
      <c r="G43" s="41">
        <v>70</v>
      </c>
      <c r="H43" s="33">
        <f t="shared" si="10"/>
        <v>25.711662075298438</v>
      </c>
      <c r="I43">
        <v>52.857142899999999</v>
      </c>
      <c r="J43">
        <v>34</v>
      </c>
      <c r="K43">
        <v>7</v>
      </c>
      <c r="L43">
        <v>14</v>
      </c>
      <c r="M43">
        <v>0</v>
      </c>
      <c r="N43">
        <f t="shared" si="18"/>
        <v>14</v>
      </c>
      <c r="P43" s="4" t="s">
        <v>64</v>
      </c>
      <c r="Q43" s="5" t="s">
        <v>65</v>
      </c>
      <c r="R43">
        <v>12</v>
      </c>
      <c r="T43" s="4" t="s">
        <v>64</v>
      </c>
      <c r="U43" s="5" t="s">
        <v>65</v>
      </c>
      <c r="V43">
        <v>7</v>
      </c>
      <c r="W43">
        <v>6</v>
      </c>
      <c r="X43">
        <f t="shared" si="11"/>
        <v>1</v>
      </c>
      <c r="Y43">
        <v>8</v>
      </c>
      <c r="Z43">
        <v>8</v>
      </c>
      <c r="AA43">
        <f t="shared" si="12"/>
        <v>0</v>
      </c>
      <c r="AB43">
        <v>9</v>
      </c>
      <c r="AC43">
        <v>8</v>
      </c>
      <c r="AD43">
        <f t="shared" si="13"/>
        <v>1</v>
      </c>
      <c r="AE43">
        <v>8</v>
      </c>
      <c r="AF43">
        <v>8</v>
      </c>
      <c r="AG43">
        <f t="shared" si="14"/>
        <v>0</v>
      </c>
      <c r="AH43">
        <v>0</v>
      </c>
      <c r="AI43">
        <v>0</v>
      </c>
      <c r="AJ43">
        <f t="shared" si="15"/>
        <v>0</v>
      </c>
      <c r="AK43">
        <v>0</v>
      </c>
      <c r="AL43">
        <v>0</v>
      </c>
      <c r="AM43">
        <f t="shared" si="16"/>
        <v>0</v>
      </c>
      <c r="AO43" s="4" t="s">
        <v>64</v>
      </c>
      <c r="AP43" s="5" t="s">
        <v>65</v>
      </c>
      <c r="AQ43">
        <v>8</v>
      </c>
      <c r="AR43">
        <v>8</v>
      </c>
      <c r="AS43">
        <v>8</v>
      </c>
      <c r="AT43">
        <v>0</v>
      </c>
      <c r="AU43">
        <v>0</v>
      </c>
      <c r="AV43">
        <v>0</v>
      </c>
      <c r="AW43">
        <v>1</v>
      </c>
      <c r="AX43">
        <v>2</v>
      </c>
      <c r="AY43">
        <v>1</v>
      </c>
      <c r="AZ43">
        <f t="shared" si="17"/>
        <v>4</v>
      </c>
      <c r="BA43">
        <v>5</v>
      </c>
      <c r="BB43">
        <v>0</v>
      </c>
    </row>
    <row r="44" spans="1:54" x14ac:dyDescent="0.2">
      <c r="A44" s="4" t="s">
        <v>66</v>
      </c>
      <c r="B44" s="5" t="s">
        <v>67</v>
      </c>
      <c r="C44" s="7">
        <v>27</v>
      </c>
      <c r="D44" s="5" t="s">
        <v>9</v>
      </c>
      <c r="E44" s="5">
        <v>2</v>
      </c>
      <c r="F44" s="9">
        <v>178</v>
      </c>
      <c r="G44" s="41">
        <v>68</v>
      </c>
      <c r="H44" s="33">
        <f t="shared" si="10"/>
        <v>21.461936624163616</v>
      </c>
      <c r="I44">
        <v>128.57142857142858</v>
      </c>
      <c r="J44">
        <v>34</v>
      </c>
      <c r="K44">
        <v>13</v>
      </c>
      <c r="L44">
        <v>14</v>
      </c>
      <c r="M44">
        <v>0</v>
      </c>
      <c r="N44">
        <f t="shared" si="18"/>
        <v>14</v>
      </c>
      <c r="P44" s="4" t="s">
        <v>66</v>
      </c>
      <c r="Q44" s="5" t="s">
        <v>67</v>
      </c>
      <c r="R44">
        <v>12</v>
      </c>
      <c r="T44" s="4" t="s">
        <v>66</v>
      </c>
      <c r="U44" s="5" t="s">
        <v>67</v>
      </c>
      <c r="V44">
        <v>5</v>
      </c>
      <c r="W44">
        <v>7</v>
      </c>
      <c r="X44">
        <f t="shared" si="11"/>
        <v>-2</v>
      </c>
      <c r="Y44">
        <v>7</v>
      </c>
      <c r="Z44">
        <v>7</v>
      </c>
      <c r="AA44">
        <f t="shared" si="12"/>
        <v>0</v>
      </c>
      <c r="AB44">
        <v>4</v>
      </c>
      <c r="AC44">
        <v>7</v>
      </c>
      <c r="AD44">
        <f t="shared" si="13"/>
        <v>-3</v>
      </c>
      <c r="AE44">
        <v>6</v>
      </c>
      <c r="AF44">
        <v>5</v>
      </c>
      <c r="AG44">
        <f t="shared" si="14"/>
        <v>1</v>
      </c>
      <c r="AH44">
        <v>0</v>
      </c>
      <c r="AI44">
        <v>0</v>
      </c>
      <c r="AJ44">
        <f t="shared" si="15"/>
        <v>0</v>
      </c>
      <c r="AK44">
        <v>0</v>
      </c>
      <c r="AL44">
        <v>0</v>
      </c>
      <c r="AM44">
        <f t="shared" si="16"/>
        <v>0</v>
      </c>
      <c r="AO44" s="4" t="s">
        <v>66</v>
      </c>
      <c r="AP44" s="5" t="s">
        <v>67</v>
      </c>
      <c r="AQ44">
        <v>7.5</v>
      </c>
      <c r="AR44">
        <v>5.5</v>
      </c>
      <c r="AS44">
        <v>8</v>
      </c>
      <c r="AT44">
        <v>21</v>
      </c>
      <c r="AU44">
        <v>14</v>
      </c>
      <c r="AV44">
        <v>8</v>
      </c>
      <c r="AW44">
        <v>1.5</v>
      </c>
      <c r="AX44">
        <v>1</v>
      </c>
      <c r="AY44">
        <v>1</v>
      </c>
      <c r="AZ44">
        <f t="shared" si="17"/>
        <v>3.5</v>
      </c>
      <c r="BA44">
        <v>0</v>
      </c>
      <c r="BB44">
        <v>0</v>
      </c>
    </row>
    <row r="45" spans="1:54" x14ac:dyDescent="0.2">
      <c r="A45" s="4" t="s">
        <v>68</v>
      </c>
      <c r="B45" s="5" t="s">
        <v>69</v>
      </c>
      <c r="C45" s="7">
        <v>18</v>
      </c>
      <c r="D45" s="5" t="s">
        <v>9</v>
      </c>
      <c r="E45" s="5">
        <v>2</v>
      </c>
      <c r="F45" s="9">
        <v>179</v>
      </c>
      <c r="G45" s="41">
        <v>82</v>
      </c>
      <c r="H45" s="33">
        <f t="shared" si="10"/>
        <v>25.59220998096189</v>
      </c>
      <c r="I45">
        <v>214.28571428571428</v>
      </c>
      <c r="J45">
        <v>38</v>
      </c>
      <c r="K45">
        <v>14</v>
      </c>
      <c r="L45">
        <v>8</v>
      </c>
      <c r="M45">
        <v>0</v>
      </c>
      <c r="N45">
        <f t="shared" si="18"/>
        <v>8</v>
      </c>
      <c r="P45" s="4" t="s">
        <v>68</v>
      </c>
      <c r="Q45" s="5" t="s">
        <v>69</v>
      </c>
      <c r="R45">
        <v>6</v>
      </c>
      <c r="T45" s="4" t="s">
        <v>68</v>
      </c>
      <c r="U45" s="5" t="s">
        <v>69</v>
      </c>
      <c r="V45">
        <v>8</v>
      </c>
      <c r="W45">
        <v>9</v>
      </c>
      <c r="X45">
        <f t="shared" si="11"/>
        <v>-1</v>
      </c>
      <c r="Y45">
        <v>8</v>
      </c>
      <c r="Z45">
        <v>8</v>
      </c>
      <c r="AA45">
        <f t="shared" si="12"/>
        <v>0</v>
      </c>
      <c r="AB45">
        <v>7.5</v>
      </c>
      <c r="AC45">
        <v>8</v>
      </c>
      <c r="AD45">
        <f t="shared" si="13"/>
        <v>-0.5</v>
      </c>
      <c r="AE45">
        <v>8</v>
      </c>
      <c r="AF45">
        <v>8</v>
      </c>
      <c r="AG45">
        <f t="shared" si="14"/>
        <v>0</v>
      </c>
      <c r="AH45">
        <v>0</v>
      </c>
      <c r="AI45">
        <v>1</v>
      </c>
      <c r="AJ45">
        <f t="shared" si="15"/>
        <v>-1</v>
      </c>
      <c r="AK45">
        <v>0</v>
      </c>
      <c r="AL45">
        <v>0</v>
      </c>
      <c r="AM45">
        <f t="shared" si="16"/>
        <v>0</v>
      </c>
      <c r="AO45" s="4" t="s">
        <v>68</v>
      </c>
      <c r="AP45" s="5" t="s">
        <v>69</v>
      </c>
      <c r="AQ45">
        <v>8</v>
      </c>
      <c r="AR45">
        <v>7</v>
      </c>
      <c r="AS45">
        <v>9</v>
      </c>
      <c r="AT45">
        <v>6</v>
      </c>
      <c r="AU45">
        <v>21</v>
      </c>
      <c r="AV45">
        <v>0</v>
      </c>
      <c r="AW45">
        <v>4.5</v>
      </c>
      <c r="AX45">
        <v>2</v>
      </c>
      <c r="AY45">
        <v>0</v>
      </c>
      <c r="AZ45">
        <f t="shared" si="17"/>
        <v>6.5</v>
      </c>
      <c r="BA45">
        <v>0</v>
      </c>
      <c r="BB45">
        <v>0</v>
      </c>
    </row>
    <row r="46" spans="1:54" x14ac:dyDescent="0.2">
      <c r="A46" s="4" t="s">
        <v>70</v>
      </c>
      <c r="B46" s="5" t="s">
        <v>71</v>
      </c>
      <c r="C46" s="7">
        <v>27</v>
      </c>
      <c r="D46" s="5" t="s">
        <v>9</v>
      </c>
      <c r="E46" s="5">
        <v>2</v>
      </c>
      <c r="F46" s="9">
        <v>179</v>
      </c>
      <c r="G46" s="41">
        <v>70</v>
      </c>
      <c r="H46" s="33">
        <f t="shared" si="10"/>
        <v>21.847008520333322</v>
      </c>
      <c r="I46">
        <v>107.85714285714286</v>
      </c>
      <c r="J46">
        <v>36</v>
      </c>
      <c r="K46">
        <v>10</v>
      </c>
      <c r="L46" s="45">
        <v>0</v>
      </c>
      <c r="M46">
        <v>0</v>
      </c>
      <c r="N46" s="45">
        <v>12</v>
      </c>
      <c r="P46" s="4" t="s">
        <v>70</v>
      </c>
      <c r="Q46" s="5" t="s">
        <v>71</v>
      </c>
      <c r="R46">
        <v>12</v>
      </c>
      <c r="T46" s="4" t="s">
        <v>70</v>
      </c>
      <c r="U46" s="5" t="s">
        <v>71</v>
      </c>
      <c r="V46">
        <v>8</v>
      </c>
      <c r="W46">
        <v>10</v>
      </c>
      <c r="X46">
        <f t="shared" si="11"/>
        <v>-2</v>
      </c>
      <c r="Y46">
        <v>8</v>
      </c>
      <c r="Z46">
        <v>10</v>
      </c>
      <c r="AA46">
        <f t="shared" si="12"/>
        <v>-2</v>
      </c>
      <c r="AB46">
        <v>7</v>
      </c>
      <c r="AC46">
        <v>9</v>
      </c>
      <c r="AD46">
        <f t="shared" si="13"/>
        <v>-2</v>
      </c>
      <c r="AE46">
        <v>6</v>
      </c>
      <c r="AF46">
        <v>2</v>
      </c>
      <c r="AG46">
        <f t="shared" si="14"/>
        <v>4</v>
      </c>
      <c r="AH46">
        <v>0</v>
      </c>
      <c r="AI46">
        <v>1</v>
      </c>
      <c r="AJ46">
        <f t="shared" si="15"/>
        <v>-1</v>
      </c>
      <c r="AK46">
        <v>0</v>
      </c>
      <c r="AL46">
        <v>0</v>
      </c>
      <c r="AM46">
        <f t="shared" si="16"/>
        <v>0</v>
      </c>
      <c r="AO46" s="4" t="s">
        <v>70</v>
      </c>
      <c r="AP46" s="5" t="s">
        <v>71</v>
      </c>
      <c r="AQ46">
        <v>8</v>
      </c>
      <c r="AR46">
        <v>7.5</v>
      </c>
      <c r="AS46">
        <v>6.5</v>
      </c>
      <c r="AT46">
        <v>13</v>
      </c>
      <c r="AU46">
        <v>3.5</v>
      </c>
      <c r="AV46">
        <v>0</v>
      </c>
      <c r="AW46">
        <v>1</v>
      </c>
      <c r="AX46">
        <v>4</v>
      </c>
      <c r="AY46">
        <v>0</v>
      </c>
      <c r="AZ46">
        <f t="shared" si="17"/>
        <v>5</v>
      </c>
      <c r="BA46">
        <v>0</v>
      </c>
      <c r="BB46">
        <v>0</v>
      </c>
    </row>
    <row r="47" spans="1:54" x14ac:dyDescent="0.2">
      <c r="A47" s="4" t="s">
        <v>78</v>
      </c>
      <c r="B47" s="5" t="s">
        <v>79</v>
      </c>
      <c r="C47" s="7">
        <v>21</v>
      </c>
      <c r="D47" s="5" t="s">
        <v>9</v>
      </c>
      <c r="E47" s="5">
        <v>2</v>
      </c>
      <c r="F47" s="44">
        <v>186</v>
      </c>
      <c r="G47" s="41">
        <v>79</v>
      </c>
      <c r="H47" s="33">
        <f t="shared" si="10"/>
        <v>22.835009827725752</v>
      </c>
      <c r="I47">
        <v>240.1429</v>
      </c>
      <c r="J47">
        <v>38</v>
      </c>
      <c r="K47">
        <v>10</v>
      </c>
      <c r="L47">
        <v>15</v>
      </c>
      <c r="M47">
        <v>0</v>
      </c>
      <c r="N47">
        <f t="shared" si="18"/>
        <v>15</v>
      </c>
      <c r="P47" s="4" t="s">
        <v>78</v>
      </c>
      <c r="Q47" s="5" t="s">
        <v>79</v>
      </c>
      <c r="R47">
        <v>6</v>
      </c>
      <c r="T47" s="4" t="s">
        <v>78</v>
      </c>
      <c r="U47" s="5" t="s">
        <v>79</v>
      </c>
      <c r="V47">
        <v>6</v>
      </c>
      <c r="W47">
        <v>4</v>
      </c>
      <c r="X47">
        <f t="shared" si="11"/>
        <v>2</v>
      </c>
      <c r="Y47">
        <v>9</v>
      </c>
      <c r="Z47">
        <v>8</v>
      </c>
      <c r="AA47">
        <f t="shared" si="12"/>
        <v>1</v>
      </c>
      <c r="AB47">
        <v>6</v>
      </c>
      <c r="AC47">
        <v>4</v>
      </c>
      <c r="AD47">
        <f t="shared" si="13"/>
        <v>2</v>
      </c>
      <c r="AE47">
        <v>9</v>
      </c>
      <c r="AF47">
        <v>8</v>
      </c>
      <c r="AG47">
        <f t="shared" si="14"/>
        <v>1</v>
      </c>
      <c r="AH47">
        <v>0</v>
      </c>
      <c r="AI47">
        <v>0</v>
      </c>
      <c r="AJ47">
        <f t="shared" si="15"/>
        <v>0</v>
      </c>
      <c r="AK47">
        <v>0</v>
      </c>
      <c r="AL47">
        <v>0</v>
      </c>
      <c r="AM47">
        <f t="shared" si="16"/>
        <v>0</v>
      </c>
      <c r="AO47" s="4" t="s">
        <v>78</v>
      </c>
      <c r="AP47" s="5" t="s">
        <v>79</v>
      </c>
      <c r="AQ47">
        <v>7</v>
      </c>
      <c r="AR47">
        <v>7.5</v>
      </c>
      <c r="AS47">
        <v>8</v>
      </c>
      <c r="AT47">
        <v>0</v>
      </c>
      <c r="AU47">
        <v>0</v>
      </c>
      <c r="AV47">
        <v>0</v>
      </c>
      <c r="AW47">
        <v>2.5</v>
      </c>
      <c r="AX47">
        <v>0</v>
      </c>
      <c r="AY47">
        <v>0</v>
      </c>
      <c r="AZ47">
        <f t="shared" si="17"/>
        <v>2.5</v>
      </c>
      <c r="BA47">
        <v>0</v>
      </c>
      <c r="BB47">
        <v>0</v>
      </c>
    </row>
    <row r="48" spans="1:54" x14ac:dyDescent="0.2">
      <c r="A48" s="4" t="s">
        <v>74</v>
      </c>
      <c r="B48" s="5" t="s">
        <v>75</v>
      </c>
      <c r="C48" s="7">
        <v>25</v>
      </c>
      <c r="D48" s="5" t="s">
        <v>9</v>
      </c>
      <c r="E48" s="5">
        <v>2</v>
      </c>
      <c r="F48" s="9">
        <v>183</v>
      </c>
      <c r="G48" s="41">
        <v>83</v>
      </c>
      <c r="H48" s="33">
        <f t="shared" si="10"/>
        <v>24.784257517393772</v>
      </c>
      <c r="I48">
        <v>205.71430000000001</v>
      </c>
      <c r="J48">
        <v>35</v>
      </c>
      <c r="K48">
        <v>17</v>
      </c>
      <c r="L48">
        <v>11</v>
      </c>
      <c r="M48">
        <v>0</v>
      </c>
      <c r="N48">
        <f t="shared" si="18"/>
        <v>11</v>
      </c>
      <c r="P48" s="4" t="s">
        <v>74</v>
      </c>
      <c r="Q48" s="5" t="s">
        <v>75</v>
      </c>
      <c r="R48">
        <v>5</v>
      </c>
      <c r="T48" s="4" t="s">
        <v>74</v>
      </c>
      <c r="U48" s="5" t="s">
        <v>75</v>
      </c>
      <c r="V48">
        <v>8</v>
      </c>
      <c r="W48">
        <v>9</v>
      </c>
      <c r="X48">
        <f t="shared" si="11"/>
        <v>-1</v>
      </c>
      <c r="Y48">
        <v>8</v>
      </c>
      <c r="Z48">
        <v>9</v>
      </c>
      <c r="AA48">
        <f t="shared" si="12"/>
        <v>-1</v>
      </c>
      <c r="AB48">
        <v>6</v>
      </c>
      <c r="AC48">
        <v>8</v>
      </c>
      <c r="AD48">
        <f t="shared" si="13"/>
        <v>-2</v>
      </c>
      <c r="AE48">
        <v>5</v>
      </c>
      <c r="AF48">
        <v>7</v>
      </c>
      <c r="AG48">
        <f t="shared" si="14"/>
        <v>-2</v>
      </c>
      <c r="AH48">
        <v>0</v>
      </c>
      <c r="AI48">
        <v>0</v>
      </c>
      <c r="AJ48">
        <f t="shared" si="15"/>
        <v>0</v>
      </c>
      <c r="AK48">
        <v>0</v>
      </c>
      <c r="AL48">
        <v>0</v>
      </c>
      <c r="AM48">
        <f t="shared" si="16"/>
        <v>0</v>
      </c>
      <c r="AO48" s="4" t="s">
        <v>74</v>
      </c>
      <c r="AP48" s="5" t="s">
        <v>75</v>
      </c>
      <c r="AQ48">
        <v>6.5</v>
      </c>
      <c r="AR48">
        <v>7</v>
      </c>
      <c r="AS48">
        <v>6.5</v>
      </c>
      <c r="AT48">
        <v>20</v>
      </c>
      <c r="AU48">
        <v>15</v>
      </c>
      <c r="AV48">
        <v>0</v>
      </c>
      <c r="AW48">
        <v>3.5</v>
      </c>
      <c r="AX48">
        <v>1</v>
      </c>
      <c r="AY48">
        <v>0</v>
      </c>
      <c r="AZ48">
        <f t="shared" si="17"/>
        <v>4.5</v>
      </c>
      <c r="BA48">
        <v>4</v>
      </c>
      <c r="BB48">
        <v>24</v>
      </c>
    </row>
    <row r="49" spans="1:54" x14ac:dyDescent="0.2">
      <c r="A49" s="4" t="s">
        <v>72</v>
      </c>
      <c r="B49" s="5" t="s">
        <v>73</v>
      </c>
      <c r="C49" s="7">
        <v>26</v>
      </c>
      <c r="D49" s="8" t="s">
        <v>9</v>
      </c>
      <c r="E49" s="8">
        <v>2</v>
      </c>
      <c r="F49" s="43">
        <v>170</v>
      </c>
      <c r="G49" s="42">
        <v>74</v>
      </c>
      <c r="H49" s="33">
        <f t="shared" si="10"/>
        <v>25.605536332179931</v>
      </c>
      <c r="I49">
        <v>202.149</v>
      </c>
      <c r="J49">
        <v>38</v>
      </c>
      <c r="K49">
        <v>10</v>
      </c>
      <c r="L49">
        <v>15</v>
      </c>
      <c r="M49">
        <v>0</v>
      </c>
      <c r="N49">
        <f t="shared" si="18"/>
        <v>15</v>
      </c>
      <c r="P49" s="4" t="s">
        <v>72</v>
      </c>
      <c r="Q49" s="5" t="s">
        <v>73</v>
      </c>
      <c r="R49">
        <v>12</v>
      </c>
      <c r="T49" s="4" t="s">
        <v>72</v>
      </c>
      <c r="U49" s="5" t="s">
        <v>73</v>
      </c>
      <c r="V49">
        <v>6</v>
      </c>
      <c r="W49">
        <v>8</v>
      </c>
      <c r="X49">
        <f t="shared" si="11"/>
        <v>-2</v>
      </c>
      <c r="Y49">
        <v>6.5</v>
      </c>
      <c r="Z49">
        <v>8.5</v>
      </c>
      <c r="AA49">
        <f t="shared" si="12"/>
        <v>-2</v>
      </c>
      <c r="AB49">
        <v>5</v>
      </c>
      <c r="AC49">
        <v>4</v>
      </c>
      <c r="AD49">
        <f t="shared" si="13"/>
        <v>1</v>
      </c>
      <c r="AE49">
        <v>5.5</v>
      </c>
      <c r="AF49">
        <v>1.5</v>
      </c>
      <c r="AG49">
        <f t="shared" si="14"/>
        <v>4</v>
      </c>
      <c r="AH49">
        <v>0</v>
      </c>
      <c r="AI49">
        <v>0</v>
      </c>
      <c r="AJ49">
        <f t="shared" si="15"/>
        <v>0</v>
      </c>
      <c r="AK49">
        <v>0</v>
      </c>
      <c r="AL49">
        <v>0</v>
      </c>
      <c r="AM49">
        <f t="shared" si="16"/>
        <v>0</v>
      </c>
      <c r="AO49" s="4" t="s">
        <v>72</v>
      </c>
      <c r="AP49" s="5" t="s">
        <v>73</v>
      </c>
      <c r="AQ49">
        <v>7</v>
      </c>
      <c r="AR49">
        <v>5</v>
      </c>
      <c r="AS49">
        <v>8</v>
      </c>
      <c r="AT49">
        <v>0</v>
      </c>
      <c r="AU49">
        <v>0</v>
      </c>
      <c r="AV49">
        <v>0</v>
      </c>
      <c r="AW49">
        <v>1.5</v>
      </c>
      <c r="AX49">
        <v>0</v>
      </c>
      <c r="AY49">
        <v>0</v>
      </c>
      <c r="AZ49">
        <f t="shared" si="17"/>
        <v>1.5</v>
      </c>
      <c r="BA49">
        <v>23</v>
      </c>
      <c r="BB49">
        <v>41</v>
      </c>
    </row>
    <row r="50" spans="1:54" x14ac:dyDescent="0.2">
      <c r="A50" s="4" t="s">
        <v>76</v>
      </c>
      <c r="B50" s="5" t="s">
        <v>77</v>
      </c>
      <c r="C50" s="7">
        <v>23</v>
      </c>
      <c r="D50" s="5" t="s">
        <v>9</v>
      </c>
      <c r="E50" s="5">
        <v>2</v>
      </c>
      <c r="F50" s="9">
        <v>184</v>
      </c>
      <c r="G50" s="41">
        <v>73.5</v>
      </c>
      <c r="H50" s="33">
        <f t="shared" si="10"/>
        <v>21.709593572778829</v>
      </c>
      <c r="I50">
        <v>102.85714285714286</v>
      </c>
      <c r="J50">
        <v>26</v>
      </c>
      <c r="K50">
        <v>12</v>
      </c>
      <c r="L50">
        <v>9</v>
      </c>
      <c r="M50">
        <v>0</v>
      </c>
      <c r="N50">
        <f t="shared" si="18"/>
        <v>9</v>
      </c>
      <c r="P50" s="4" t="s">
        <v>76</v>
      </c>
      <c r="Q50" s="5" t="s">
        <v>77</v>
      </c>
      <c r="R50">
        <v>12</v>
      </c>
      <c r="T50" s="4" t="s">
        <v>76</v>
      </c>
      <c r="U50" s="5" t="s">
        <v>77</v>
      </c>
      <c r="V50">
        <v>3</v>
      </c>
      <c r="W50">
        <v>5</v>
      </c>
      <c r="X50">
        <f t="shared" si="11"/>
        <v>-2</v>
      </c>
      <c r="Y50">
        <v>6</v>
      </c>
      <c r="Z50">
        <v>7</v>
      </c>
      <c r="AA50">
        <f t="shared" si="12"/>
        <v>-1</v>
      </c>
      <c r="AB50">
        <v>3</v>
      </c>
      <c r="AC50">
        <v>5</v>
      </c>
      <c r="AD50">
        <f t="shared" si="13"/>
        <v>-2</v>
      </c>
      <c r="AE50">
        <v>6</v>
      </c>
      <c r="AF50">
        <v>6</v>
      </c>
      <c r="AG50">
        <f t="shared" si="14"/>
        <v>0</v>
      </c>
      <c r="AH50">
        <v>0</v>
      </c>
      <c r="AI50">
        <v>1</v>
      </c>
      <c r="AJ50">
        <f t="shared" si="15"/>
        <v>-1</v>
      </c>
      <c r="AK50">
        <v>0</v>
      </c>
      <c r="AL50">
        <v>0</v>
      </c>
      <c r="AM50">
        <f t="shared" si="16"/>
        <v>0</v>
      </c>
      <c r="AO50" s="4" t="s">
        <v>76</v>
      </c>
      <c r="AP50" s="5" t="s">
        <v>77</v>
      </c>
      <c r="AQ50">
        <v>8</v>
      </c>
      <c r="AR50">
        <v>7.5</v>
      </c>
      <c r="AS50">
        <v>8</v>
      </c>
      <c r="AT50">
        <v>0</v>
      </c>
      <c r="AU50">
        <v>0</v>
      </c>
      <c r="AV50">
        <v>1</v>
      </c>
      <c r="AW50">
        <v>3</v>
      </c>
      <c r="AX50">
        <v>2</v>
      </c>
      <c r="AY50">
        <v>1</v>
      </c>
      <c r="AZ50">
        <f t="shared" si="17"/>
        <v>6</v>
      </c>
      <c r="BA50">
        <v>0</v>
      </c>
      <c r="BB50">
        <v>0</v>
      </c>
    </row>
    <row r="51" spans="1:54" x14ac:dyDescent="0.2">
      <c r="A51" s="10" t="s">
        <v>83</v>
      </c>
      <c r="B51" s="5" t="s">
        <v>80</v>
      </c>
      <c r="C51" s="7">
        <v>21</v>
      </c>
      <c r="D51" s="5" t="s">
        <v>9</v>
      </c>
      <c r="E51" s="5">
        <v>2</v>
      </c>
      <c r="F51" s="9">
        <v>187</v>
      </c>
      <c r="G51">
        <v>85</v>
      </c>
      <c r="H51" s="33">
        <f t="shared" si="10"/>
        <v>24.307243558580456</v>
      </c>
      <c r="I51">
        <v>244</v>
      </c>
      <c r="J51">
        <v>19</v>
      </c>
      <c r="K51">
        <v>8</v>
      </c>
      <c r="L51">
        <v>9</v>
      </c>
      <c r="M51">
        <v>0</v>
      </c>
      <c r="N51">
        <f t="shared" si="18"/>
        <v>9</v>
      </c>
      <c r="P51" s="10" t="s">
        <v>83</v>
      </c>
      <c r="Q51" s="5" t="s">
        <v>80</v>
      </c>
      <c r="R51">
        <v>6</v>
      </c>
      <c r="T51" s="10" t="s">
        <v>83</v>
      </c>
      <c r="U51" s="5" t="s">
        <v>80</v>
      </c>
      <c r="V51">
        <v>8</v>
      </c>
      <c r="W51">
        <v>8</v>
      </c>
      <c r="X51">
        <f t="shared" si="11"/>
        <v>0</v>
      </c>
      <c r="Y51">
        <v>9</v>
      </c>
      <c r="Z51">
        <v>9</v>
      </c>
      <c r="AA51">
        <f t="shared" si="12"/>
        <v>0</v>
      </c>
      <c r="AB51">
        <v>7</v>
      </c>
      <c r="AC51">
        <v>9</v>
      </c>
      <c r="AD51">
        <f t="shared" si="13"/>
        <v>-2</v>
      </c>
      <c r="AE51">
        <v>10</v>
      </c>
      <c r="AF51">
        <v>10</v>
      </c>
      <c r="AG51">
        <f t="shared" si="14"/>
        <v>0</v>
      </c>
      <c r="AH51">
        <v>0</v>
      </c>
      <c r="AI51">
        <v>0</v>
      </c>
      <c r="AJ51">
        <f t="shared" si="15"/>
        <v>0</v>
      </c>
      <c r="AK51">
        <v>0</v>
      </c>
      <c r="AL51">
        <v>0</v>
      </c>
      <c r="AM51">
        <f t="shared" si="16"/>
        <v>0</v>
      </c>
      <c r="AO51" s="10" t="s">
        <v>83</v>
      </c>
      <c r="AP51" s="5" t="s">
        <v>80</v>
      </c>
      <c r="AQ51">
        <v>7</v>
      </c>
      <c r="AR51">
        <v>6</v>
      </c>
      <c r="AS51">
        <v>8</v>
      </c>
      <c r="AT51">
        <v>11</v>
      </c>
      <c r="AU51">
        <v>14</v>
      </c>
      <c r="AV51">
        <v>2</v>
      </c>
      <c r="AW51">
        <v>6</v>
      </c>
      <c r="AX51">
        <v>4</v>
      </c>
      <c r="AY51">
        <v>0</v>
      </c>
      <c r="AZ51">
        <f t="shared" si="17"/>
        <v>10</v>
      </c>
      <c r="BA51">
        <v>10</v>
      </c>
      <c r="BB51">
        <v>0</v>
      </c>
    </row>
    <row r="52" spans="1:54" x14ac:dyDescent="0.2">
      <c r="A52" s="10" t="s">
        <v>81</v>
      </c>
      <c r="B52" s="5" t="s">
        <v>82</v>
      </c>
      <c r="C52" s="7">
        <v>21</v>
      </c>
      <c r="D52" s="5" t="s">
        <v>9</v>
      </c>
      <c r="E52" s="5">
        <v>2</v>
      </c>
      <c r="F52" s="9">
        <v>165</v>
      </c>
      <c r="G52" s="41">
        <v>63</v>
      </c>
      <c r="H52" s="33">
        <f t="shared" si="10"/>
        <v>23.140495867768596</v>
      </c>
      <c r="I52">
        <v>235.71428571428572</v>
      </c>
      <c r="J52">
        <v>23</v>
      </c>
      <c r="K52">
        <v>17</v>
      </c>
      <c r="L52">
        <v>10</v>
      </c>
      <c r="M52">
        <v>0</v>
      </c>
      <c r="N52">
        <f t="shared" si="18"/>
        <v>10</v>
      </c>
      <c r="P52" s="10" t="s">
        <v>81</v>
      </c>
      <c r="Q52" s="5" t="s">
        <v>82</v>
      </c>
      <c r="R52">
        <v>12</v>
      </c>
      <c r="T52" s="10" t="s">
        <v>81</v>
      </c>
      <c r="U52" s="5" t="s">
        <v>82</v>
      </c>
      <c r="V52">
        <v>8</v>
      </c>
      <c r="W52">
        <v>9</v>
      </c>
      <c r="X52">
        <f t="shared" si="11"/>
        <v>-1</v>
      </c>
      <c r="Y52">
        <v>7</v>
      </c>
      <c r="Z52">
        <v>6</v>
      </c>
      <c r="AA52">
        <f t="shared" si="12"/>
        <v>1</v>
      </c>
      <c r="AB52">
        <v>7</v>
      </c>
      <c r="AC52">
        <v>6</v>
      </c>
      <c r="AD52">
        <f t="shared" si="13"/>
        <v>1</v>
      </c>
      <c r="AE52">
        <v>7</v>
      </c>
      <c r="AF52">
        <v>7</v>
      </c>
      <c r="AG52">
        <f t="shared" si="14"/>
        <v>0</v>
      </c>
      <c r="AH52">
        <v>0</v>
      </c>
      <c r="AI52">
        <v>0</v>
      </c>
      <c r="AJ52">
        <f t="shared" si="15"/>
        <v>0</v>
      </c>
      <c r="AK52">
        <v>0</v>
      </c>
      <c r="AL52">
        <v>0</v>
      </c>
      <c r="AM52">
        <f t="shared" si="16"/>
        <v>0</v>
      </c>
      <c r="AO52" s="10" t="s">
        <v>81</v>
      </c>
      <c r="AP52" s="5" t="s">
        <v>82</v>
      </c>
      <c r="AQ52">
        <v>7</v>
      </c>
      <c r="AR52">
        <v>7</v>
      </c>
      <c r="AS52">
        <v>8</v>
      </c>
      <c r="AT52">
        <v>0</v>
      </c>
      <c r="AU52">
        <v>0</v>
      </c>
      <c r="AV52">
        <v>6</v>
      </c>
      <c r="AW52">
        <v>1</v>
      </c>
      <c r="AX52">
        <v>0</v>
      </c>
      <c r="AY52">
        <v>0</v>
      </c>
      <c r="AZ52">
        <f t="shared" si="17"/>
        <v>1</v>
      </c>
      <c r="BA52">
        <v>0</v>
      </c>
      <c r="BB52">
        <v>0</v>
      </c>
    </row>
    <row r="53" spans="1:54" x14ac:dyDescent="0.2">
      <c r="A53" s="10" t="s">
        <v>125</v>
      </c>
      <c r="B53" s="5" t="s">
        <v>85</v>
      </c>
      <c r="C53" s="7">
        <v>25</v>
      </c>
      <c r="D53" s="5" t="s">
        <v>9</v>
      </c>
      <c r="E53" s="5">
        <v>2</v>
      </c>
      <c r="F53" s="9">
        <v>190</v>
      </c>
      <c r="G53">
        <v>73</v>
      </c>
      <c r="H53" s="33">
        <f t="shared" si="10"/>
        <v>20.221606648199447</v>
      </c>
      <c r="I53">
        <v>188.57142857142858</v>
      </c>
      <c r="J53">
        <v>28</v>
      </c>
      <c r="K53">
        <v>10</v>
      </c>
      <c r="L53">
        <v>7</v>
      </c>
      <c r="M53">
        <v>0</v>
      </c>
      <c r="N53">
        <f t="shared" si="18"/>
        <v>7</v>
      </c>
      <c r="P53" s="10" t="s">
        <v>125</v>
      </c>
      <c r="Q53" s="5" t="s">
        <v>85</v>
      </c>
      <c r="R53">
        <v>6</v>
      </c>
      <c r="T53" s="10" t="s">
        <v>125</v>
      </c>
      <c r="U53" s="5" t="s">
        <v>85</v>
      </c>
      <c r="V53">
        <v>8</v>
      </c>
      <c r="W53">
        <v>9</v>
      </c>
      <c r="X53">
        <f t="shared" si="11"/>
        <v>-1</v>
      </c>
      <c r="Y53">
        <v>7</v>
      </c>
      <c r="Z53">
        <v>7</v>
      </c>
      <c r="AA53">
        <f t="shared" si="12"/>
        <v>0</v>
      </c>
      <c r="AB53">
        <v>8</v>
      </c>
      <c r="AC53">
        <v>8</v>
      </c>
      <c r="AD53">
        <f t="shared" si="13"/>
        <v>0</v>
      </c>
      <c r="AE53">
        <v>7</v>
      </c>
      <c r="AF53">
        <v>5</v>
      </c>
      <c r="AG53">
        <f t="shared" si="14"/>
        <v>2</v>
      </c>
      <c r="AH53">
        <v>0</v>
      </c>
      <c r="AI53">
        <v>0</v>
      </c>
      <c r="AJ53">
        <f t="shared" si="15"/>
        <v>0</v>
      </c>
      <c r="AK53">
        <v>0</v>
      </c>
      <c r="AL53">
        <v>0</v>
      </c>
      <c r="AM53">
        <f t="shared" si="16"/>
        <v>0</v>
      </c>
      <c r="AO53" s="10" t="s">
        <v>93</v>
      </c>
      <c r="AP53" s="5" t="s">
        <v>85</v>
      </c>
      <c r="AQ53">
        <v>8</v>
      </c>
      <c r="AR53">
        <v>8</v>
      </c>
      <c r="AS53">
        <v>5</v>
      </c>
      <c r="AT53">
        <v>0</v>
      </c>
      <c r="AU53">
        <v>0</v>
      </c>
      <c r="AV53">
        <v>6</v>
      </c>
      <c r="AW53">
        <v>2</v>
      </c>
      <c r="AX53">
        <v>0</v>
      </c>
      <c r="AY53">
        <v>0</v>
      </c>
      <c r="AZ53">
        <f t="shared" si="17"/>
        <v>2</v>
      </c>
      <c r="BA53">
        <v>30</v>
      </c>
      <c r="BB53">
        <v>30</v>
      </c>
    </row>
    <row r="54" spans="1:54" x14ac:dyDescent="0.2">
      <c r="A54" s="10" t="s">
        <v>84</v>
      </c>
      <c r="B54" s="5" t="s">
        <v>91</v>
      </c>
      <c r="C54" s="7">
        <v>26</v>
      </c>
      <c r="D54" s="5" t="s">
        <v>9</v>
      </c>
      <c r="E54" s="5">
        <v>2</v>
      </c>
      <c r="F54" s="9">
        <v>185</v>
      </c>
      <c r="G54" s="41">
        <v>80</v>
      </c>
      <c r="H54" s="33">
        <f t="shared" si="10"/>
        <v>23.374726077428779</v>
      </c>
      <c r="I54">
        <v>102.85714285714286</v>
      </c>
      <c r="J54">
        <v>39</v>
      </c>
      <c r="K54">
        <v>16</v>
      </c>
      <c r="L54">
        <v>15</v>
      </c>
      <c r="M54">
        <v>0</v>
      </c>
      <c r="N54">
        <f t="shared" si="18"/>
        <v>15</v>
      </c>
      <c r="P54" s="10" t="s">
        <v>84</v>
      </c>
      <c r="Q54" s="5" t="s">
        <v>91</v>
      </c>
      <c r="R54">
        <v>12</v>
      </c>
      <c r="T54" s="10" t="s">
        <v>84</v>
      </c>
      <c r="U54" s="5" t="s">
        <v>91</v>
      </c>
      <c r="V54">
        <v>7</v>
      </c>
      <c r="W54">
        <v>7</v>
      </c>
      <c r="X54">
        <f t="shared" si="11"/>
        <v>0</v>
      </c>
      <c r="Y54">
        <v>7</v>
      </c>
      <c r="Z54">
        <v>6</v>
      </c>
      <c r="AA54">
        <f t="shared" si="12"/>
        <v>1</v>
      </c>
      <c r="AB54">
        <v>2</v>
      </c>
      <c r="AC54">
        <v>5</v>
      </c>
      <c r="AD54">
        <f t="shared" si="13"/>
        <v>-3</v>
      </c>
      <c r="AE54">
        <v>5</v>
      </c>
      <c r="AF54">
        <v>6</v>
      </c>
      <c r="AG54">
        <f t="shared" si="14"/>
        <v>-1</v>
      </c>
      <c r="AH54">
        <v>2</v>
      </c>
      <c r="AI54">
        <v>2</v>
      </c>
      <c r="AJ54">
        <f t="shared" si="15"/>
        <v>0</v>
      </c>
      <c r="AK54">
        <v>3</v>
      </c>
      <c r="AL54">
        <v>4</v>
      </c>
      <c r="AM54">
        <f t="shared" si="16"/>
        <v>-1</v>
      </c>
      <c r="AO54" s="10" t="s">
        <v>84</v>
      </c>
      <c r="AP54" s="5" t="s">
        <v>91</v>
      </c>
      <c r="AQ54">
        <v>8</v>
      </c>
      <c r="AR54">
        <v>8</v>
      </c>
      <c r="AS54">
        <v>7</v>
      </c>
      <c r="AT54">
        <v>0</v>
      </c>
      <c r="AU54">
        <v>0</v>
      </c>
      <c r="AV54">
        <v>6</v>
      </c>
      <c r="AW54">
        <v>4</v>
      </c>
      <c r="AX54">
        <v>1.5</v>
      </c>
      <c r="AY54">
        <v>0</v>
      </c>
      <c r="AZ54">
        <f t="shared" si="17"/>
        <v>5.5</v>
      </c>
      <c r="BA54">
        <v>35</v>
      </c>
      <c r="BB54">
        <v>30</v>
      </c>
    </row>
    <row r="55" spans="1:54" x14ac:dyDescent="0.2">
      <c r="A55"/>
    </row>
    <row r="58" spans="1:54" x14ac:dyDescent="0.2">
      <c r="C58" s="6"/>
    </row>
  </sheetData>
  <mergeCells count="18">
    <mergeCell ref="AE13:AF13"/>
    <mergeCell ref="Y13:Z13"/>
    <mergeCell ref="AB12:AF12"/>
    <mergeCell ref="AK13:AL13"/>
    <mergeCell ref="AH13:AI13"/>
    <mergeCell ref="AH12:AL12"/>
    <mergeCell ref="V12:Z12"/>
    <mergeCell ref="AB13:AC13"/>
    <mergeCell ref="V13:W13"/>
    <mergeCell ref="V4:Z4"/>
    <mergeCell ref="AB4:AF4"/>
    <mergeCell ref="AH4:AL4"/>
    <mergeCell ref="V5:W5"/>
    <mergeCell ref="Y5:Z5"/>
    <mergeCell ref="AB5:AC5"/>
    <mergeCell ref="AE5:AF5"/>
    <mergeCell ref="AH5:AI5"/>
    <mergeCell ref="AK5:AL5"/>
  </mergeCells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0AF9807-92F7-AB4F-A9F0-1A1946CA8C0F}">
  <dimension ref="A1:BG68"/>
  <sheetViews>
    <sheetView topLeftCell="A16" zoomScale="59" workbookViewId="0">
      <selection activeCell="D7" sqref="D7"/>
    </sheetView>
  </sheetViews>
  <sheetFormatPr baseColWidth="10" defaultRowHeight="16" x14ac:dyDescent="0.2"/>
  <cols>
    <col min="1" max="1" width="12.83203125" style="5" customWidth="1"/>
    <col min="2" max="2" width="8.33203125" style="5" customWidth="1"/>
    <col min="3" max="3" width="10.5" style="5" customWidth="1"/>
    <col min="4" max="4" width="12.1640625" style="5" customWidth="1"/>
    <col min="5" max="6" width="10.5" style="5" customWidth="1"/>
    <col min="7" max="8" width="11" bestFit="1" customWidth="1"/>
    <col min="9" max="9" width="12.6640625" bestFit="1" customWidth="1"/>
    <col min="10" max="11" width="11" bestFit="1" customWidth="1"/>
    <col min="12" max="14" width="12" customWidth="1"/>
    <col min="18" max="18" width="17.6640625" customWidth="1"/>
    <col min="22" max="23" width="11" bestFit="1" customWidth="1"/>
    <col min="24" max="24" width="11" customWidth="1"/>
    <col min="25" max="26" width="11" bestFit="1" customWidth="1"/>
    <col min="27" max="27" width="11" customWidth="1"/>
    <col min="28" max="29" width="11" bestFit="1" customWidth="1"/>
    <col min="30" max="30" width="11" customWidth="1"/>
    <col min="31" max="31" width="11" bestFit="1" customWidth="1"/>
    <col min="45" max="45" width="17" customWidth="1"/>
    <col min="47" max="47" width="16.83203125" customWidth="1"/>
  </cols>
  <sheetData>
    <row r="1" spans="1:59" ht="22" x14ac:dyDescent="0.3">
      <c r="A1" s="1" t="s">
        <v>102</v>
      </c>
      <c r="B1" s="1"/>
      <c r="C1" s="1"/>
      <c r="D1" s="1"/>
      <c r="E1" s="1"/>
      <c r="F1" s="1"/>
      <c r="P1" s="29" t="s">
        <v>138</v>
      </c>
      <c r="T1" s="29" t="s">
        <v>104</v>
      </c>
      <c r="AO1" s="30" t="s">
        <v>103</v>
      </c>
    </row>
    <row r="2" spans="1:59" ht="22" x14ac:dyDescent="0.3">
      <c r="A2" s="1"/>
      <c r="B2" s="1"/>
      <c r="C2" s="1"/>
      <c r="D2" s="1"/>
      <c r="E2" s="1"/>
      <c r="F2" s="1"/>
    </row>
    <row r="3" spans="1:59" ht="16" customHeight="1" x14ac:dyDescent="0.3">
      <c r="B3" s="1"/>
      <c r="C3" s="1"/>
      <c r="D3" s="1"/>
      <c r="E3" s="1"/>
      <c r="F3" s="1"/>
    </row>
    <row r="4" spans="1:59" ht="16" customHeight="1" x14ac:dyDescent="0.3">
      <c r="A4" s="1"/>
      <c r="B4" s="1"/>
      <c r="C4" s="1"/>
      <c r="D4" s="1"/>
      <c r="E4" s="1"/>
      <c r="F4" s="1"/>
      <c r="V4" s="67" t="s">
        <v>105</v>
      </c>
      <c r="W4" s="67"/>
      <c r="X4" s="67"/>
      <c r="Y4" s="67"/>
      <c r="Z4" s="67"/>
      <c r="AA4" s="61"/>
      <c r="AB4" s="68" t="s">
        <v>110</v>
      </c>
      <c r="AC4" s="68"/>
      <c r="AD4" s="68"/>
      <c r="AE4" s="68"/>
      <c r="AF4" s="68"/>
      <c r="AG4" s="58"/>
      <c r="AH4" s="69" t="s">
        <v>111</v>
      </c>
      <c r="AI4" s="69"/>
      <c r="AJ4" s="69"/>
      <c r="AK4" s="69"/>
      <c r="AL4" s="69"/>
      <c r="AM4" s="60"/>
      <c r="AY4" s="36" t="s">
        <v>127</v>
      </c>
      <c r="AZ4" s="36"/>
    </row>
    <row r="5" spans="1:59" ht="16" customHeight="1" x14ac:dyDescent="0.3">
      <c r="A5" s="55" t="s">
        <v>134</v>
      </c>
      <c r="B5" s="1"/>
      <c r="C5" s="13" t="s">
        <v>95</v>
      </c>
      <c r="D5" s="13" t="s">
        <v>96</v>
      </c>
      <c r="E5" s="2"/>
      <c r="F5" s="13" t="s">
        <v>97</v>
      </c>
      <c r="I5" s="12" t="s">
        <v>92</v>
      </c>
      <c r="J5" s="12"/>
      <c r="R5" s="39" t="s">
        <v>119</v>
      </c>
      <c r="V5" s="70" t="s">
        <v>106</v>
      </c>
      <c r="W5" s="70"/>
      <c r="X5" s="57"/>
      <c r="Y5" s="70" t="s">
        <v>107</v>
      </c>
      <c r="Z5" s="70"/>
      <c r="AA5" s="57"/>
      <c r="AB5" s="71" t="s">
        <v>106</v>
      </c>
      <c r="AC5" s="71"/>
      <c r="AD5" s="56"/>
      <c r="AE5" s="71" t="s">
        <v>107</v>
      </c>
      <c r="AF5" s="71"/>
      <c r="AG5" s="56"/>
      <c r="AH5" s="72" t="s">
        <v>106</v>
      </c>
      <c r="AI5" s="72"/>
      <c r="AJ5" s="59"/>
      <c r="AK5" s="72" t="s">
        <v>107</v>
      </c>
      <c r="AL5" s="72"/>
      <c r="AM5" s="59"/>
      <c r="AQ5" s="37" t="s">
        <v>112</v>
      </c>
      <c r="AV5" s="46" t="s">
        <v>142</v>
      </c>
      <c r="AX5" s="49" t="s">
        <v>126</v>
      </c>
      <c r="AY5" s="47" t="s">
        <v>128</v>
      </c>
      <c r="AZ5" s="47" t="s">
        <v>129</v>
      </c>
      <c r="BA5" s="47" t="s">
        <v>130</v>
      </c>
      <c r="BB5" s="47" t="s">
        <v>131</v>
      </c>
      <c r="BC5" s="62" t="s">
        <v>143</v>
      </c>
      <c r="BD5" s="62"/>
    </row>
    <row r="6" spans="1:59" ht="16" customHeight="1" x14ac:dyDescent="0.3">
      <c r="B6" s="1"/>
      <c r="C6" s="3" t="s">
        <v>3</v>
      </c>
      <c r="D6" s="3" t="s">
        <v>156</v>
      </c>
      <c r="E6" s="3" t="s">
        <v>157</v>
      </c>
      <c r="F6" s="3" t="s">
        <v>5</v>
      </c>
      <c r="G6" s="3" t="s">
        <v>87</v>
      </c>
      <c r="H6" s="3" t="s">
        <v>86</v>
      </c>
      <c r="I6" s="11" t="s">
        <v>90</v>
      </c>
      <c r="J6" s="11" t="s">
        <v>88</v>
      </c>
      <c r="K6" s="11" t="s">
        <v>89</v>
      </c>
      <c r="L6" s="11" t="s">
        <v>117</v>
      </c>
      <c r="M6" s="11" t="s">
        <v>121</v>
      </c>
      <c r="N6" s="11" t="s">
        <v>122</v>
      </c>
      <c r="R6" s="40" t="s">
        <v>120</v>
      </c>
      <c r="V6" s="31" t="s">
        <v>108</v>
      </c>
      <c r="W6" s="31" t="s">
        <v>109</v>
      </c>
      <c r="X6" s="31"/>
      <c r="Y6" s="31" t="s">
        <v>108</v>
      </c>
      <c r="Z6" s="31" t="s">
        <v>109</v>
      </c>
      <c r="AA6" s="31"/>
      <c r="AB6" s="32" t="s">
        <v>108</v>
      </c>
      <c r="AC6" s="32" t="s">
        <v>109</v>
      </c>
      <c r="AD6" s="32"/>
      <c r="AE6" s="32" t="s">
        <v>108</v>
      </c>
      <c r="AF6" s="32" t="s">
        <v>109</v>
      </c>
      <c r="AG6" s="32"/>
      <c r="AH6" s="36" t="s">
        <v>108</v>
      </c>
      <c r="AI6" s="36" t="s">
        <v>109</v>
      </c>
      <c r="AJ6" s="36"/>
      <c r="AK6" s="36" t="s">
        <v>108</v>
      </c>
      <c r="AL6" s="36" t="s">
        <v>109</v>
      </c>
      <c r="AM6" s="36"/>
      <c r="AQ6" s="38" t="s">
        <v>113</v>
      </c>
      <c r="AR6" s="38" t="s">
        <v>114</v>
      </c>
      <c r="AS6" s="38" t="s">
        <v>139</v>
      </c>
      <c r="AT6" s="38" t="s">
        <v>115</v>
      </c>
      <c r="AU6" s="38" t="s">
        <v>141</v>
      </c>
      <c r="AV6" s="31" t="s">
        <v>116</v>
      </c>
      <c r="AW6" s="31" t="s">
        <v>124</v>
      </c>
      <c r="AX6" s="48" t="s">
        <v>133</v>
      </c>
      <c r="AY6" s="50" t="s">
        <v>124</v>
      </c>
      <c r="AZ6" s="50" t="s">
        <v>124</v>
      </c>
      <c r="BA6" s="50" t="s">
        <v>124</v>
      </c>
      <c r="BB6" s="50" t="s">
        <v>132</v>
      </c>
      <c r="BC6" s="32" t="s">
        <v>106</v>
      </c>
      <c r="BD6" s="32" t="s">
        <v>107</v>
      </c>
    </row>
    <row r="7" spans="1:59" ht="16" customHeight="1" x14ac:dyDescent="0.2">
      <c r="A7" s="14" t="s">
        <v>100</v>
      </c>
      <c r="B7" s="15"/>
      <c r="C7" s="16">
        <f>AVERAGE(C24:C43)</f>
        <v>23.25</v>
      </c>
      <c r="D7" s="17">
        <f>COUNTIF(E24:E43,2)</f>
        <v>11</v>
      </c>
      <c r="E7" s="17">
        <f>COUNTIF(E24:E43,1)</f>
        <v>9</v>
      </c>
      <c r="F7" s="16">
        <f t="shared" ref="F7:N7" si="0">AVERAGE(F24:F43)</f>
        <v>175.05</v>
      </c>
      <c r="G7" s="16">
        <f t="shared" si="0"/>
        <v>68.75</v>
      </c>
      <c r="H7" s="16">
        <f t="shared" si="0"/>
        <v>22.358564320650554</v>
      </c>
      <c r="I7" s="16">
        <f t="shared" si="0"/>
        <v>214.95745285714287</v>
      </c>
      <c r="J7" s="16">
        <f t="shared" si="0"/>
        <v>31.35</v>
      </c>
      <c r="K7" s="16">
        <f t="shared" si="0"/>
        <v>13.7</v>
      </c>
      <c r="L7" s="16">
        <f t="shared" si="0"/>
        <v>8.75</v>
      </c>
      <c r="M7" s="16">
        <f t="shared" si="0"/>
        <v>0</v>
      </c>
      <c r="N7" s="16">
        <f t="shared" si="0"/>
        <v>9.7222222222222214</v>
      </c>
      <c r="P7" s="14" t="s">
        <v>100</v>
      </c>
      <c r="Q7" s="14"/>
      <c r="R7" s="18">
        <f>AVERAGE(R24:R43)</f>
        <v>8.15</v>
      </c>
      <c r="T7" s="14" t="s">
        <v>100</v>
      </c>
      <c r="U7" s="15"/>
      <c r="V7" s="18">
        <f t="shared" ref="V7:AM7" si="1">AVERAGE(V24:V43)</f>
        <v>7.05</v>
      </c>
      <c r="W7" s="18">
        <f t="shared" si="1"/>
        <v>7.45</v>
      </c>
      <c r="X7" s="18">
        <f t="shared" si="1"/>
        <v>-0.4</v>
      </c>
      <c r="Y7" s="18">
        <f t="shared" si="1"/>
        <v>7.5250000000000004</v>
      </c>
      <c r="Z7" s="18">
        <f t="shared" si="1"/>
        <v>7.7750000000000004</v>
      </c>
      <c r="AA7" s="18">
        <f t="shared" si="1"/>
        <v>-0.25</v>
      </c>
      <c r="AB7" s="18">
        <f t="shared" si="1"/>
        <v>6.3250000000000002</v>
      </c>
      <c r="AC7" s="18">
        <f t="shared" si="1"/>
        <v>6.7</v>
      </c>
      <c r="AD7" s="18">
        <f t="shared" si="1"/>
        <v>-0.375</v>
      </c>
      <c r="AE7" s="18">
        <f t="shared" si="1"/>
        <v>7.0750000000000002</v>
      </c>
      <c r="AF7" s="18">
        <f t="shared" si="1"/>
        <v>7.0750000000000002</v>
      </c>
      <c r="AG7" s="18">
        <f t="shared" si="1"/>
        <v>0</v>
      </c>
      <c r="AH7" s="18">
        <f t="shared" si="1"/>
        <v>0.25</v>
      </c>
      <c r="AI7" s="18">
        <f t="shared" si="1"/>
        <v>0.75</v>
      </c>
      <c r="AJ7" s="18">
        <f t="shared" si="1"/>
        <v>-0.5</v>
      </c>
      <c r="AK7" s="18">
        <f t="shared" si="1"/>
        <v>0.1</v>
      </c>
      <c r="AL7" s="18">
        <f t="shared" si="1"/>
        <v>0.65</v>
      </c>
      <c r="AM7" s="18">
        <f t="shared" si="1"/>
        <v>-0.55000000000000004</v>
      </c>
      <c r="AO7" s="14" t="s">
        <v>100</v>
      </c>
      <c r="AP7" s="15"/>
      <c r="AQ7" s="18">
        <f t="shared" ref="AQ7:BD7" si="2">AVERAGE(AQ24:AQ43)</f>
        <v>7.5125000000000002</v>
      </c>
      <c r="AR7" s="18">
        <f t="shared" si="2"/>
        <v>6.9249999999999998</v>
      </c>
      <c r="AS7" s="18">
        <f t="shared" si="2"/>
        <v>0.58750000000000002</v>
      </c>
      <c r="AT7" s="18">
        <f t="shared" si="2"/>
        <v>7.6749999999999998</v>
      </c>
      <c r="AU7" s="18">
        <f t="shared" si="2"/>
        <v>-0.16250000000000001</v>
      </c>
      <c r="AV7" s="18">
        <f t="shared" si="2"/>
        <v>4.05</v>
      </c>
      <c r="AW7" s="18">
        <f t="shared" si="2"/>
        <v>3.6749999999999998</v>
      </c>
      <c r="AX7" s="18">
        <f t="shared" si="2"/>
        <v>3.35</v>
      </c>
      <c r="AY7" s="18">
        <f t="shared" si="2"/>
        <v>2.0750000000000002</v>
      </c>
      <c r="AZ7" s="18">
        <f t="shared" si="2"/>
        <v>0.8</v>
      </c>
      <c r="BA7" s="18">
        <f t="shared" si="2"/>
        <v>0.1</v>
      </c>
      <c r="BB7" s="18">
        <f t="shared" si="2"/>
        <v>2.9750000000000001</v>
      </c>
      <c r="BC7" s="18">
        <f t="shared" si="2"/>
        <v>8.85</v>
      </c>
      <c r="BD7" s="18">
        <f t="shared" si="2"/>
        <v>8</v>
      </c>
      <c r="BF7" s="4"/>
      <c r="BG7" s="5"/>
    </row>
    <row r="8" spans="1:59" ht="16" customHeight="1" x14ac:dyDescent="0.2">
      <c r="A8" s="19" t="s">
        <v>101</v>
      </c>
      <c r="B8" s="20"/>
      <c r="C8" s="35">
        <f>MEDIAN(C24:C43)</f>
        <v>22.5</v>
      </c>
      <c r="D8" s="35"/>
      <c r="E8" s="35"/>
      <c r="F8" s="35">
        <f t="shared" ref="F8:N8" si="3">MEDIAN(F24:F43)</f>
        <v>173</v>
      </c>
      <c r="G8" s="35">
        <f t="shared" si="3"/>
        <v>70.5</v>
      </c>
      <c r="H8" s="35">
        <f t="shared" si="3"/>
        <v>22.528616024973985</v>
      </c>
      <c r="I8" s="35">
        <f t="shared" si="3"/>
        <v>203.93164999999999</v>
      </c>
      <c r="J8" s="35">
        <f t="shared" si="3"/>
        <v>34.5</v>
      </c>
      <c r="K8" s="35">
        <f t="shared" si="3"/>
        <v>14</v>
      </c>
      <c r="L8" s="35">
        <f t="shared" si="3"/>
        <v>9</v>
      </c>
      <c r="M8" s="35">
        <f t="shared" si="3"/>
        <v>0</v>
      </c>
      <c r="N8" s="35">
        <f t="shared" si="3"/>
        <v>9.5</v>
      </c>
      <c r="P8" s="19" t="s">
        <v>101</v>
      </c>
      <c r="Q8" s="19"/>
      <c r="R8" s="34">
        <f>MEDIAN(R24:R43)</f>
        <v>7</v>
      </c>
      <c r="T8" s="19" t="s">
        <v>101</v>
      </c>
      <c r="U8" s="20"/>
      <c r="V8" s="34">
        <f t="shared" ref="V8:AM8" si="4">MEDIAN(V24:V43)</f>
        <v>7.5</v>
      </c>
      <c r="W8" s="34">
        <f t="shared" si="4"/>
        <v>8</v>
      </c>
      <c r="X8" s="34">
        <f t="shared" si="4"/>
        <v>0</v>
      </c>
      <c r="Y8" s="34">
        <f t="shared" si="4"/>
        <v>8</v>
      </c>
      <c r="Z8" s="34">
        <f t="shared" si="4"/>
        <v>8</v>
      </c>
      <c r="AA8" s="34">
        <f t="shared" si="4"/>
        <v>0</v>
      </c>
      <c r="AB8" s="34">
        <f t="shared" si="4"/>
        <v>6.5</v>
      </c>
      <c r="AC8" s="34">
        <f t="shared" si="4"/>
        <v>7</v>
      </c>
      <c r="AD8" s="34">
        <f t="shared" si="4"/>
        <v>-0.25</v>
      </c>
      <c r="AE8" s="34">
        <f t="shared" si="4"/>
        <v>7</v>
      </c>
      <c r="AF8" s="34">
        <f t="shared" si="4"/>
        <v>7</v>
      </c>
      <c r="AG8" s="34">
        <f t="shared" si="4"/>
        <v>0</v>
      </c>
      <c r="AH8" s="34">
        <f t="shared" si="4"/>
        <v>0</v>
      </c>
      <c r="AI8" s="34">
        <f t="shared" si="4"/>
        <v>0</v>
      </c>
      <c r="AJ8" s="34">
        <f t="shared" si="4"/>
        <v>0</v>
      </c>
      <c r="AK8" s="34">
        <f t="shared" si="4"/>
        <v>0</v>
      </c>
      <c r="AL8" s="34">
        <f t="shared" si="4"/>
        <v>0</v>
      </c>
      <c r="AM8" s="34">
        <f t="shared" si="4"/>
        <v>0</v>
      </c>
      <c r="AO8" s="19" t="s">
        <v>101</v>
      </c>
      <c r="AP8" s="20"/>
      <c r="AQ8" s="34">
        <f t="shared" ref="AQ8:BD8" si="5">MEDIAN(AQ24:AQ43)</f>
        <v>7.625</v>
      </c>
      <c r="AR8" s="34">
        <f t="shared" si="5"/>
        <v>7</v>
      </c>
      <c r="AS8" s="34">
        <f t="shared" si="5"/>
        <v>0.25</v>
      </c>
      <c r="AT8" s="34">
        <f t="shared" si="5"/>
        <v>8</v>
      </c>
      <c r="AU8" s="34">
        <f t="shared" si="5"/>
        <v>-0.5</v>
      </c>
      <c r="AV8" s="34">
        <f t="shared" si="5"/>
        <v>0</v>
      </c>
      <c r="AW8" s="34">
        <f t="shared" si="5"/>
        <v>0</v>
      </c>
      <c r="AX8" s="34">
        <f t="shared" si="5"/>
        <v>2.5</v>
      </c>
      <c r="AY8" s="34">
        <f t="shared" si="5"/>
        <v>1.5</v>
      </c>
      <c r="AZ8" s="34">
        <f t="shared" si="5"/>
        <v>0</v>
      </c>
      <c r="BA8" s="34">
        <f t="shared" si="5"/>
        <v>0</v>
      </c>
      <c r="BB8" s="34">
        <f t="shared" si="5"/>
        <v>2.25</v>
      </c>
      <c r="BC8" s="34">
        <f t="shared" si="5"/>
        <v>0</v>
      </c>
      <c r="BD8" s="34">
        <f t="shared" si="5"/>
        <v>0</v>
      </c>
      <c r="BF8" s="4"/>
      <c r="BG8" s="5"/>
    </row>
    <row r="9" spans="1:59" ht="16" customHeight="1" x14ac:dyDescent="0.2">
      <c r="A9" s="23" t="s">
        <v>94</v>
      </c>
      <c r="B9" s="24"/>
      <c r="C9" s="25">
        <f>STDEV(C24:C43)</f>
        <v>2.6132254721743879</v>
      </c>
      <c r="D9" s="25"/>
      <c r="E9" s="25"/>
      <c r="F9" s="25">
        <f t="shared" ref="F9:N9" si="6">STDEV(F24:F43)</f>
        <v>9.5171590188182567</v>
      </c>
      <c r="G9" s="25">
        <f t="shared" si="6"/>
        <v>11.219696027405039</v>
      </c>
      <c r="H9" s="25">
        <f t="shared" si="6"/>
        <v>2.7485694525119548</v>
      </c>
      <c r="I9" s="25">
        <f t="shared" si="6"/>
        <v>94.972417163650633</v>
      </c>
      <c r="J9" s="25">
        <f t="shared" si="6"/>
        <v>10.609206528194967</v>
      </c>
      <c r="K9" s="25">
        <f t="shared" si="6"/>
        <v>3.3732695368768035</v>
      </c>
      <c r="L9" s="25">
        <f t="shared" si="6"/>
        <v>4.6097722286464435</v>
      </c>
      <c r="M9" s="25">
        <f t="shared" si="6"/>
        <v>0</v>
      </c>
      <c r="N9" s="25">
        <f t="shared" si="6"/>
        <v>3.7069974460956239</v>
      </c>
      <c r="P9" s="23" t="s">
        <v>94</v>
      </c>
      <c r="Q9" s="23"/>
      <c r="R9" s="26">
        <f>STDEV(R24:R43)</f>
        <v>3.5433406776507863</v>
      </c>
      <c r="T9" s="23" t="s">
        <v>94</v>
      </c>
      <c r="U9" s="24"/>
      <c r="V9" s="26">
        <f t="shared" ref="V9:AM9" si="7">STDEV(V24:V43)</f>
        <v>1.4680814547887795</v>
      </c>
      <c r="W9" s="26">
        <f t="shared" si="7"/>
        <v>1.5381123085406387</v>
      </c>
      <c r="X9" s="26">
        <f t="shared" si="7"/>
        <v>1.1876558069531229</v>
      </c>
      <c r="Y9" s="26">
        <f t="shared" si="7"/>
        <v>1.0696162617352163</v>
      </c>
      <c r="Z9" s="26">
        <f t="shared" si="7"/>
        <v>0.97972874871192239</v>
      </c>
      <c r="AA9" s="26">
        <f t="shared" si="7"/>
        <v>0.96654566695826094</v>
      </c>
      <c r="AB9" s="26">
        <f t="shared" si="7"/>
        <v>1.3599051824532327</v>
      </c>
      <c r="AC9" s="26">
        <f t="shared" si="7"/>
        <v>1.8666040089734597</v>
      </c>
      <c r="AD9" s="26">
        <f t="shared" si="7"/>
        <v>1.306612736087194</v>
      </c>
      <c r="AE9" s="26">
        <f t="shared" si="7"/>
        <v>1.6723368459481456</v>
      </c>
      <c r="AF9" s="26">
        <f t="shared" si="7"/>
        <v>1.9075680301036937</v>
      </c>
      <c r="AG9" s="26">
        <f t="shared" si="7"/>
        <v>1.8064212949190015</v>
      </c>
      <c r="AH9" s="26">
        <f t="shared" si="7"/>
        <v>0.91046546800032602</v>
      </c>
      <c r="AI9" s="26">
        <f t="shared" si="7"/>
        <v>1.1180339887498949</v>
      </c>
      <c r="AJ9" s="26">
        <f t="shared" si="7"/>
        <v>0.68824720161168529</v>
      </c>
      <c r="AK9" s="26">
        <f t="shared" si="7"/>
        <v>0.44721359549995793</v>
      </c>
      <c r="AL9" s="26">
        <f t="shared" si="7"/>
        <v>1.0399898784932577</v>
      </c>
      <c r="AM9" s="26">
        <f t="shared" si="7"/>
        <v>0.7591546545162482</v>
      </c>
      <c r="AO9" s="23" t="s">
        <v>94</v>
      </c>
      <c r="AP9" s="24"/>
      <c r="AQ9" s="26">
        <f t="shared" ref="AQ9:BD9" si="8">STDEV(AQ24:AQ43)</f>
        <v>0.51602606013344143</v>
      </c>
      <c r="AR9" s="26">
        <f t="shared" si="8"/>
        <v>0.97703902847219837</v>
      </c>
      <c r="AS9" s="26">
        <f t="shared" si="8"/>
        <v>0.93638091102195997</v>
      </c>
      <c r="AT9" s="26">
        <f t="shared" si="8"/>
        <v>1.0915344100948239</v>
      </c>
      <c r="AU9" s="26">
        <f t="shared" si="8"/>
        <v>1.1478670150372501</v>
      </c>
      <c r="AV9" s="26">
        <f t="shared" si="8"/>
        <v>7.029823685742878</v>
      </c>
      <c r="AW9" s="26">
        <f t="shared" si="8"/>
        <v>6.6615056777531043</v>
      </c>
      <c r="AX9" s="26">
        <f t="shared" si="8"/>
        <v>3.7031281229167381</v>
      </c>
      <c r="AY9" s="26">
        <f t="shared" si="8"/>
        <v>1.6644502806759069</v>
      </c>
      <c r="AZ9" s="26">
        <f t="shared" si="8"/>
        <v>1.1516578439248717</v>
      </c>
      <c r="BA9" s="26">
        <f t="shared" si="8"/>
        <v>0.30779350562554625</v>
      </c>
      <c r="BB9" s="26">
        <f t="shared" si="8"/>
        <v>2.7216239347318476</v>
      </c>
      <c r="BC9" s="26">
        <f t="shared" si="8"/>
        <v>15.69201942658148</v>
      </c>
      <c r="BD9" s="26">
        <f t="shared" si="8"/>
        <v>12.981768592509793</v>
      </c>
      <c r="BF9" s="4"/>
      <c r="BG9" s="5"/>
    </row>
    <row r="10" spans="1:59" ht="16" customHeight="1" x14ac:dyDescent="0.3">
      <c r="A10" s="1"/>
      <c r="B10" s="7"/>
      <c r="C10" s="7"/>
      <c r="D10" s="7"/>
      <c r="E10" s="7"/>
      <c r="F10" s="7"/>
      <c r="BF10" s="5"/>
      <c r="BG10" s="5"/>
    </row>
    <row r="11" spans="1:59" ht="16" customHeight="1" x14ac:dyDescent="0.25">
      <c r="A11" s="55" t="s">
        <v>135</v>
      </c>
      <c r="B11" s="7"/>
      <c r="C11" s="7"/>
      <c r="D11" s="7"/>
      <c r="E11" s="7"/>
      <c r="F11" s="7"/>
      <c r="BF11" s="4"/>
      <c r="BG11" s="5"/>
    </row>
    <row r="12" spans="1:59" ht="16" customHeight="1" x14ac:dyDescent="0.25">
      <c r="A12" s="55"/>
      <c r="B12" s="7"/>
      <c r="C12" s="7"/>
      <c r="D12" s="7"/>
      <c r="E12" s="7"/>
      <c r="F12" s="7"/>
      <c r="BF12" s="4"/>
      <c r="BG12" s="5"/>
    </row>
    <row r="13" spans="1:59" ht="16" customHeight="1" x14ac:dyDescent="0.2">
      <c r="A13" s="14" t="s">
        <v>100</v>
      </c>
      <c r="B13" s="15"/>
      <c r="C13" s="16">
        <f>AVERAGE(C45:C64)</f>
        <v>26.8</v>
      </c>
      <c r="D13" s="17">
        <f>COUNTIF(E45:E64,2)</f>
        <v>9</v>
      </c>
      <c r="E13" s="17">
        <f>COUNTIF(E45:E64,1)</f>
        <v>11</v>
      </c>
      <c r="F13" s="16">
        <f t="shared" ref="F13:M13" si="9">AVERAGE(F45:F64)</f>
        <v>172.9</v>
      </c>
      <c r="G13" s="16">
        <f t="shared" si="9"/>
        <v>67.575000000000003</v>
      </c>
      <c r="H13" s="16">
        <f t="shared" si="9"/>
        <v>22.522167507492657</v>
      </c>
      <c r="I13" s="16">
        <f t="shared" si="9"/>
        <v>73.642857145000008</v>
      </c>
      <c r="J13" s="16">
        <f t="shared" si="9"/>
        <v>30.55</v>
      </c>
      <c r="K13" s="16">
        <f t="shared" si="9"/>
        <v>10.6</v>
      </c>
      <c r="L13" s="16">
        <f t="shared" si="9"/>
        <v>11.475</v>
      </c>
      <c r="M13" s="16">
        <f t="shared" si="9"/>
        <v>0.55000000000000004</v>
      </c>
      <c r="N13" s="16">
        <f>AVERAGE(N45:N64)</f>
        <v>12.657894736842104</v>
      </c>
      <c r="O13" s="53"/>
      <c r="P13" s="14" t="s">
        <v>100</v>
      </c>
      <c r="Q13" s="16"/>
      <c r="R13" s="16">
        <f>AVERAGE(R45:R64)</f>
        <v>8.5500000000000007</v>
      </c>
      <c r="T13" s="14" t="s">
        <v>100</v>
      </c>
      <c r="U13" s="15"/>
      <c r="V13" s="18">
        <f>AVERAGE(V45:V64)</f>
        <v>6.4249999999999998</v>
      </c>
      <c r="W13" s="18">
        <f t="shared" ref="W13:AM13" si="10">AVERAGE(W45:W64)</f>
        <v>7.0750000000000002</v>
      </c>
      <c r="X13" s="18">
        <f t="shared" si="10"/>
        <v>-0.65</v>
      </c>
      <c r="Y13" s="18">
        <f t="shared" si="10"/>
        <v>7</v>
      </c>
      <c r="Z13" s="18">
        <f t="shared" si="10"/>
        <v>7.2750000000000004</v>
      </c>
      <c r="AA13" s="18">
        <f t="shared" si="10"/>
        <v>-0.27500000000000002</v>
      </c>
      <c r="AB13" s="18">
        <f t="shared" si="10"/>
        <v>6.1749999999999998</v>
      </c>
      <c r="AC13" s="18">
        <f t="shared" si="10"/>
        <v>6.5250000000000004</v>
      </c>
      <c r="AD13" s="18">
        <f t="shared" si="10"/>
        <v>-0.35</v>
      </c>
      <c r="AE13" s="18">
        <f t="shared" si="10"/>
        <v>6.45</v>
      </c>
      <c r="AF13" s="18">
        <f t="shared" si="10"/>
        <v>6.5250000000000004</v>
      </c>
      <c r="AG13" s="18">
        <f t="shared" si="10"/>
        <v>-7.4999999999999997E-2</v>
      </c>
      <c r="AH13" s="18">
        <f t="shared" si="10"/>
        <v>0.7</v>
      </c>
      <c r="AI13" s="18">
        <f t="shared" si="10"/>
        <v>1.175</v>
      </c>
      <c r="AJ13" s="18">
        <f t="shared" si="10"/>
        <v>-0.47499999999999998</v>
      </c>
      <c r="AK13" s="18">
        <f t="shared" si="10"/>
        <v>0.35</v>
      </c>
      <c r="AL13" s="18">
        <f t="shared" si="10"/>
        <v>0.67500000000000004</v>
      </c>
      <c r="AM13" s="18">
        <f t="shared" si="10"/>
        <v>-0.32500000000000001</v>
      </c>
      <c r="AO13" s="14" t="s">
        <v>100</v>
      </c>
      <c r="AP13" s="15"/>
      <c r="AQ13" s="18">
        <f>AVERAGE(AQ45:AQ64)</f>
        <v>7.9275000000000002</v>
      </c>
      <c r="AR13" s="18">
        <f>AVERAGE(AR45:AR64)</f>
        <v>7.7</v>
      </c>
      <c r="AS13" s="18">
        <f>AVERAGE(AS45:AS64)</f>
        <v>0.22749999999999998</v>
      </c>
      <c r="AT13" s="18">
        <f t="shared" ref="AT13:BD13" si="11">AVERAGE(AT45:AT64)</f>
        <v>7.5750000000000002</v>
      </c>
      <c r="AU13" s="18">
        <f t="shared" si="11"/>
        <v>0.35250000000000004</v>
      </c>
      <c r="AV13" s="18">
        <f t="shared" si="11"/>
        <v>2.15</v>
      </c>
      <c r="AW13" s="18">
        <f t="shared" si="11"/>
        <v>0.625</v>
      </c>
      <c r="AX13" s="18">
        <f t="shared" si="11"/>
        <v>4.8</v>
      </c>
      <c r="AY13" s="18">
        <f t="shared" si="11"/>
        <v>3.3</v>
      </c>
      <c r="AZ13" s="18">
        <f t="shared" si="11"/>
        <v>1.55</v>
      </c>
      <c r="BA13" s="18">
        <f t="shared" si="11"/>
        <v>0.8</v>
      </c>
      <c r="BB13" s="18">
        <f t="shared" si="11"/>
        <v>5.65</v>
      </c>
      <c r="BC13" s="18">
        <f t="shared" si="11"/>
        <v>8.35</v>
      </c>
      <c r="BD13" s="18">
        <f t="shared" si="11"/>
        <v>11.25</v>
      </c>
      <c r="BF13" s="4"/>
      <c r="BG13" s="5"/>
    </row>
    <row r="14" spans="1:59" ht="16" customHeight="1" x14ac:dyDescent="0.2">
      <c r="A14" s="19" t="s">
        <v>101</v>
      </c>
      <c r="B14" s="20"/>
      <c r="C14" s="35">
        <f>MEDIAN(C45:C64)</f>
        <v>26</v>
      </c>
      <c r="D14" s="21"/>
      <c r="E14" s="21"/>
      <c r="F14" s="35">
        <f t="shared" ref="F14:N14" si="12">MEDIAN(F45:F64)</f>
        <v>175</v>
      </c>
      <c r="G14" s="35">
        <f t="shared" si="12"/>
        <v>65</v>
      </c>
      <c r="H14" s="35">
        <f t="shared" si="12"/>
        <v>21.939367102659851</v>
      </c>
      <c r="I14" s="35">
        <f t="shared" si="12"/>
        <v>79.928571428571416</v>
      </c>
      <c r="J14" s="35">
        <f t="shared" si="12"/>
        <v>33</v>
      </c>
      <c r="K14" s="35">
        <f t="shared" si="12"/>
        <v>10.5</v>
      </c>
      <c r="L14" s="35">
        <f t="shared" si="12"/>
        <v>11.75</v>
      </c>
      <c r="M14" s="35">
        <f t="shared" si="12"/>
        <v>0</v>
      </c>
      <c r="N14" s="35">
        <f t="shared" si="12"/>
        <v>13</v>
      </c>
      <c r="O14" s="54"/>
      <c r="P14" s="19" t="s">
        <v>101</v>
      </c>
      <c r="Q14" s="35"/>
      <c r="R14" s="35">
        <f>MEDIAN(R45:R64)</f>
        <v>11.5</v>
      </c>
      <c r="T14" s="19" t="s">
        <v>101</v>
      </c>
      <c r="U14" s="20"/>
      <c r="V14" s="34">
        <f>MEDIAN(V45:V64)</f>
        <v>7</v>
      </c>
      <c r="W14" s="34">
        <f t="shared" ref="W14:AM14" si="13">MEDIAN(W45:W64)</f>
        <v>7</v>
      </c>
      <c r="X14" s="34">
        <f t="shared" si="13"/>
        <v>-0.5</v>
      </c>
      <c r="Y14" s="34">
        <f t="shared" si="13"/>
        <v>7.5</v>
      </c>
      <c r="Z14" s="34">
        <f t="shared" si="13"/>
        <v>8</v>
      </c>
      <c r="AA14" s="34">
        <f t="shared" si="13"/>
        <v>0</v>
      </c>
      <c r="AB14" s="34">
        <f t="shared" si="13"/>
        <v>6.5</v>
      </c>
      <c r="AC14" s="34">
        <f t="shared" si="13"/>
        <v>6</v>
      </c>
      <c r="AD14" s="34">
        <f t="shared" si="13"/>
        <v>0</v>
      </c>
      <c r="AE14" s="34">
        <f t="shared" si="13"/>
        <v>6</v>
      </c>
      <c r="AF14" s="34">
        <f t="shared" si="13"/>
        <v>6.75</v>
      </c>
      <c r="AG14" s="34">
        <f t="shared" si="13"/>
        <v>0</v>
      </c>
      <c r="AH14" s="34">
        <f t="shared" si="13"/>
        <v>0</v>
      </c>
      <c r="AI14" s="34">
        <f t="shared" si="13"/>
        <v>1</v>
      </c>
      <c r="AJ14" s="34">
        <f t="shared" si="13"/>
        <v>-0.75</v>
      </c>
      <c r="AK14" s="34">
        <f t="shared" si="13"/>
        <v>0</v>
      </c>
      <c r="AL14" s="34">
        <f t="shared" si="13"/>
        <v>0</v>
      </c>
      <c r="AM14" s="34">
        <f t="shared" si="13"/>
        <v>0</v>
      </c>
      <c r="AO14" s="19" t="s">
        <v>101</v>
      </c>
      <c r="AP14" s="20"/>
      <c r="AQ14" s="34">
        <f>MEDIAN(AQ45:AQ64)</f>
        <v>8</v>
      </c>
      <c r="AR14" s="34">
        <f t="shared" ref="AR14:BD14" si="14">MEDIAN(AR45:AR64)</f>
        <v>7.75</v>
      </c>
      <c r="AS14" s="34">
        <f t="shared" si="14"/>
        <v>0.14999999999999991</v>
      </c>
      <c r="AT14" s="34">
        <f t="shared" si="14"/>
        <v>7.5</v>
      </c>
      <c r="AU14" s="34">
        <f t="shared" si="14"/>
        <v>0.5</v>
      </c>
      <c r="AV14" s="34">
        <f t="shared" si="14"/>
        <v>0</v>
      </c>
      <c r="AW14" s="34">
        <f t="shared" si="14"/>
        <v>0</v>
      </c>
      <c r="AX14" s="34">
        <f t="shared" si="14"/>
        <v>3.5</v>
      </c>
      <c r="AY14" s="34">
        <f t="shared" si="14"/>
        <v>3.25</v>
      </c>
      <c r="AZ14" s="34">
        <f t="shared" si="14"/>
        <v>1.5</v>
      </c>
      <c r="BA14" s="34">
        <f t="shared" si="14"/>
        <v>0</v>
      </c>
      <c r="BB14" s="34">
        <f t="shared" si="14"/>
        <v>5.75</v>
      </c>
      <c r="BC14" s="34">
        <f t="shared" si="14"/>
        <v>2.5</v>
      </c>
      <c r="BD14" s="34">
        <f t="shared" si="14"/>
        <v>2.5</v>
      </c>
      <c r="BF14" s="4"/>
      <c r="BG14" s="5"/>
    </row>
    <row r="15" spans="1:59" ht="16" customHeight="1" x14ac:dyDescent="0.2">
      <c r="A15" s="23" t="s">
        <v>94</v>
      </c>
      <c r="B15" s="24"/>
      <c r="C15" s="25">
        <f>STDEV(C45:C64)</f>
        <v>3.2702808506465164</v>
      </c>
      <c r="D15" s="25"/>
      <c r="E15" s="25"/>
      <c r="F15" s="25">
        <f t="shared" ref="F15:N15" si="15">STDEV(F45:F64)</f>
        <v>10.218146912028104</v>
      </c>
      <c r="G15" s="25">
        <f t="shared" si="15"/>
        <v>9.8745752740107822</v>
      </c>
      <c r="H15" s="25">
        <f t="shared" si="15"/>
        <v>1.8251573752462673</v>
      </c>
      <c r="I15" s="25">
        <f t="shared" si="15"/>
        <v>25.764966762224613</v>
      </c>
      <c r="J15" s="25">
        <f t="shared" si="15"/>
        <v>9.2365122148317909</v>
      </c>
      <c r="K15" s="25">
        <f t="shared" si="15"/>
        <v>2.8727393858384334</v>
      </c>
      <c r="L15" s="25">
        <f t="shared" si="15"/>
        <v>3.7887471891322999</v>
      </c>
      <c r="M15" s="25">
        <f t="shared" si="15"/>
        <v>1.234376040972246</v>
      </c>
      <c r="N15" s="25">
        <f t="shared" si="15"/>
        <v>3.2747036828583926</v>
      </c>
      <c r="O15" s="53"/>
      <c r="P15" s="23" t="s">
        <v>94</v>
      </c>
      <c r="Q15" s="25"/>
      <c r="R15" s="25">
        <f>STDEV(R45:R64)</f>
        <v>4.1355328047238809</v>
      </c>
      <c r="T15" s="23" t="s">
        <v>94</v>
      </c>
      <c r="U15" s="24"/>
      <c r="V15" s="26">
        <f>STDEV(V45:V64)</f>
        <v>1.5498302114136659</v>
      </c>
      <c r="W15" s="26">
        <f t="shared" ref="W15:AM15" si="16">STDEV(W45:W64)</f>
        <v>1.5067829096595526</v>
      </c>
      <c r="X15" s="26">
        <f t="shared" si="16"/>
        <v>1.268027892769755</v>
      </c>
      <c r="Y15" s="26">
        <f t="shared" si="16"/>
        <v>1.4142135623730951</v>
      </c>
      <c r="Z15" s="26">
        <f t="shared" si="16"/>
        <v>1.3905224311671298</v>
      </c>
      <c r="AA15" s="26">
        <f t="shared" si="16"/>
        <v>1.117739730555892</v>
      </c>
      <c r="AB15" s="26">
        <f t="shared" si="16"/>
        <v>2.17204124221773</v>
      </c>
      <c r="AC15" s="26">
        <f t="shared" si="16"/>
        <v>1.9431052196772154</v>
      </c>
      <c r="AD15" s="26">
        <f t="shared" si="16"/>
        <v>1.268027892769755</v>
      </c>
      <c r="AE15" s="26">
        <f t="shared" si="16"/>
        <v>1.5381123085406387</v>
      </c>
      <c r="AF15" s="26">
        <f t="shared" si="16"/>
        <v>1.8458702126924473</v>
      </c>
      <c r="AG15" s="26">
        <f t="shared" si="16"/>
        <v>1.5582969786546501</v>
      </c>
      <c r="AH15" s="26">
        <f t="shared" si="16"/>
        <v>1.4545753585442767</v>
      </c>
      <c r="AI15" s="26">
        <f t="shared" si="16"/>
        <v>1.5498302114136653</v>
      </c>
      <c r="AJ15" s="26">
        <f t="shared" si="16"/>
        <v>0.81877636558593048</v>
      </c>
      <c r="AK15" s="26">
        <f t="shared" si="16"/>
        <v>0.93330200448672962</v>
      </c>
      <c r="AL15" s="26">
        <f t="shared" si="16"/>
        <v>1.2383669212228448</v>
      </c>
      <c r="AM15" s="26">
        <f t="shared" si="16"/>
        <v>0.61290936910512483</v>
      </c>
      <c r="AO15" s="23" t="s">
        <v>94</v>
      </c>
      <c r="AP15" s="24"/>
      <c r="AQ15" s="26">
        <f>STDEV(AQ45:AQ64)</f>
        <v>0.41341803744419586</v>
      </c>
      <c r="AR15" s="26">
        <f t="shared" ref="AR15:BD15" si="17">STDEV(AR45:AR64)</f>
        <v>0.71451124259137699</v>
      </c>
      <c r="AS15" s="26">
        <f t="shared" si="17"/>
        <v>0.73868214801054566</v>
      </c>
      <c r="AT15" s="26">
        <f t="shared" si="17"/>
        <v>0.8472090402579161</v>
      </c>
      <c r="AU15" s="26">
        <f t="shared" si="17"/>
        <v>0.70402508179004086</v>
      </c>
      <c r="AV15" s="26">
        <f t="shared" si="17"/>
        <v>5.5086057076274084</v>
      </c>
      <c r="AW15" s="26">
        <f t="shared" si="17"/>
        <v>1.7386852261952057</v>
      </c>
      <c r="AX15" s="26">
        <f t="shared" si="17"/>
        <v>5.8723258191551153</v>
      </c>
      <c r="AY15" s="26">
        <f t="shared" si="17"/>
        <v>1.8524521444205841</v>
      </c>
      <c r="AZ15" s="26">
        <f t="shared" si="17"/>
        <v>1.3562719801759993</v>
      </c>
      <c r="BA15" s="26">
        <f t="shared" si="17"/>
        <v>1.7350868323485928</v>
      </c>
      <c r="BB15" s="26">
        <f t="shared" si="17"/>
        <v>2.8704483420208984</v>
      </c>
      <c r="BC15" s="26">
        <f t="shared" si="17"/>
        <v>11.439888663425835</v>
      </c>
      <c r="BD15" s="26">
        <f t="shared" si="17"/>
        <v>16.231467164609288</v>
      </c>
      <c r="BF15" s="4"/>
      <c r="BG15" s="5"/>
    </row>
    <row r="16" spans="1:59" ht="16" customHeight="1" x14ac:dyDescent="0.3">
      <c r="A16" s="1"/>
      <c r="B16" s="7"/>
      <c r="C16" s="7"/>
      <c r="D16" s="7"/>
      <c r="E16" s="7"/>
      <c r="F16" s="7"/>
      <c r="BF16" s="4"/>
      <c r="BG16" s="5"/>
    </row>
    <row r="17" spans="1:59" ht="16" customHeight="1" x14ac:dyDescent="0.3">
      <c r="A17" s="1"/>
      <c r="B17" s="7"/>
      <c r="C17" s="7"/>
      <c r="D17" s="7"/>
      <c r="E17" s="7"/>
      <c r="F17" s="7"/>
      <c r="BF17" s="4"/>
      <c r="BG17" s="5"/>
    </row>
    <row r="18" spans="1:59" ht="16" customHeight="1" x14ac:dyDescent="0.25">
      <c r="A18" s="55" t="s">
        <v>136</v>
      </c>
      <c r="B18" s="7"/>
      <c r="C18" s="51">
        <f>_xlfn.T.TEST(C24:C43,C45:C64, 2, 2)</f>
        <v>5.1987683846108806E-4</v>
      </c>
      <c r="D18" s="7"/>
      <c r="E18" s="7"/>
      <c r="F18" s="7">
        <f t="shared" ref="F18:L18" si="18">_xlfn.T.TEST(F24:F43,F45:F64, 2, 2)</f>
        <v>0.49527386044598565</v>
      </c>
      <c r="G18" s="7">
        <f t="shared" si="18"/>
        <v>0.72709658316211967</v>
      </c>
      <c r="H18" s="7">
        <f t="shared" si="18"/>
        <v>0.82569106750006582</v>
      </c>
      <c r="I18" s="51">
        <f t="shared" si="18"/>
        <v>1.5029491437326777E-7</v>
      </c>
      <c r="J18" s="7">
        <f t="shared" si="18"/>
        <v>0.80060329449263412</v>
      </c>
      <c r="K18" s="51">
        <f t="shared" si="18"/>
        <v>3.36281352802489E-3</v>
      </c>
      <c r="L18" s="51">
        <f t="shared" si="18"/>
        <v>4.8101411976122929E-2</v>
      </c>
      <c r="M18" s="7"/>
      <c r="N18" s="51">
        <f>_xlfn.T.TEST(N24:N43,N45:N64, 2, 2)</f>
        <v>1.5073319286228359E-2</v>
      </c>
      <c r="O18" s="51"/>
      <c r="P18" s="51"/>
      <c r="Q18" s="51"/>
      <c r="R18" s="52">
        <f>_xlfn.T.TEST(R24:R43,R45:R64, 2, 2)</f>
        <v>0.74435442103220129</v>
      </c>
      <c r="S18" s="52"/>
      <c r="T18" s="52"/>
      <c r="U18" s="52"/>
      <c r="V18" s="52">
        <f t="shared" ref="V18:AM18" si="19">_xlfn.T.TEST(V24:V43,V45:V64, 2, 2)</f>
        <v>0.19828955901505516</v>
      </c>
      <c r="W18" s="52">
        <f t="shared" si="19"/>
        <v>0.44087883977168807</v>
      </c>
      <c r="X18" s="52">
        <f t="shared" si="19"/>
        <v>0.5237487845696237</v>
      </c>
      <c r="Y18" s="52">
        <f t="shared" si="19"/>
        <v>0.19337280012899583</v>
      </c>
      <c r="Z18" s="52">
        <f t="shared" si="19"/>
        <v>0.19653829291181887</v>
      </c>
      <c r="AA18" s="52">
        <f t="shared" si="19"/>
        <v>0.9400855903193841</v>
      </c>
      <c r="AB18" s="52">
        <f t="shared" si="19"/>
        <v>0.79491278965566492</v>
      </c>
      <c r="AC18" s="52">
        <f t="shared" si="19"/>
        <v>0.77304247566278228</v>
      </c>
      <c r="AD18" s="52">
        <f t="shared" si="19"/>
        <v>0.95135840742325284</v>
      </c>
      <c r="AE18" s="52">
        <f t="shared" si="19"/>
        <v>0.22619509281134631</v>
      </c>
      <c r="AF18" s="52">
        <f t="shared" si="19"/>
        <v>0.35996857388649772</v>
      </c>
      <c r="AG18" s="52">
        <f t="shared" si="19"/>
        <v>0.88893380231253527</v>
      </c>
      <c r="AH18" s="52">
        <f t="shared" si="19"/>
        <v>0.24819674376492187</v>
      </c>
      <c r="AI18" s="52">
        <f t="shared" si="19"/>
        <v>0.32623150068753648</v>
      </c>
      <c r="AJ18" s="52">
        <f t="shared" si="19"/>
        <v>0.91730119621936768</v>
      </c>
      <c r="AK18" s="52">
        <f t="shared" si="19"/>
        <v>0.28681184628762996</v>
      </c>
      <c r="AL18" s="52">
        <f t="shared" si="19"/>
        <v>0.94524340041301658</v>
      </c>
      <c r="AM18" s="52">
        <f t="shared" si="19"/>
        <v>0.30891963440226433</v>
      </c>
      <c r="AN18" s="52"/>
      <c r="AO18" s="52"/>
      <c r="AP18" s="52"/>
      <c r="AQ18" s="51">
        <f t="shared" ref="AQ18:AX18" si="20">_xlfn.T.TEST(AQ24:AQ43,AQ45:AQ64, 2, 2)</f>
        <v>7.8491516837405732E-3</v>
      </c>
      <c r="AR18" s="51">
        <f t="shared" si="20"/>
        <v>6.7864891204045758E-3</v>
      </c>
      <c r="AS18" s="52">
        <f t="shared" si="20"/>
        <v>0.18503892461952975</v>
      </c>
      <c r="AT18" s="52">
        <f t="shared" si="20"/>
        <v>0.74797061577631874</v>
      </c>
      <c r="AU18" s="52">
        <f t="shared" si="20"/>
        <v>9.5349105777872215E-2</v>
      </c>
      <c r="AV18" s="52">
        <f t="shared" si="20"/>
        <v>0.3474091706852418</v>
      </c>
      <c r="AW18" s="51">
        <f t="shared" si="20"/>
        <v>5.4837268652371596E-2</v>
      </c>
      <c r="AX18" s="52">
        <f t="shared" si="20"/>
        <v>0.35617445659215896</v>
      </c>
      <c r="AY18" s="52"/>
      <c r="AZ18" s="52"/>
      <c r="BA18" s="52"/>
      <c r="BB18" s="51">
        <f>_xlfn.T.TEST(BB24:BB43,BB45:BB64, 2, 2)</f>
        <v>4.4500135320934709E-3</v>
      </c>
      <c r="BC18" s="52">
        <f>_xlfn.T.TEST(BC24:BC43,BC45:BC64, 2, 2)</f>
        <v>0.90893533207632582</v>
      </c>
      <c r="BD18" s="52">
        <f>_xlfn.T.TEST(BD24:BD43,BD45:BD64, 2, 2)</f>
        <v>0.48862364389782209</v>
      </c>
      <c r="BF18" s="4"/>
      <c r="BG18" s="5"/>
    </row>
    <row r="19" spans="1:59" ht="16" customHeight="1" x14ac:dyDescent="0.3">
      <c r="A19" s="1"/>
      <c r="B19" s="7"/>
      <c r="C19" s="7"/>
      <c r="D19" s="7"/>
      <c r="E19" s="7"/>
      <c r="F19" s="7"/>
      <c r="BF19" s="4"/>
      <c r="BG19" s="5"/>
    </row>
    <row r="20" spans="1:59" ht="16" customHeight="1" x14ac:dyDescent="0.3">
      <c r="A20" s="1"/>
      <c r="B20" s="7"/>
      <c r="C20" s="7"/>
      <c r="D20" s="7"/>
      <c r="E20" s="7"/>
      <c r="F20" s="7"/>
      <c r="BF20" s="4"/>
      <c r="BG20" s="5"/>
    </row>
    <row r="21" spans="1:59" ht="16" customHeight="1" x14ac:dyDescent="0.3">
      <c r="A21" s="1"/>
      <c r="B21" s="7"/>
      <c r="C21" s="7"/>
      <c r="D21" s="7"/>
      <c r="E21" s="7"/>
      <c r="F21" s="7"/>
      <c r="V21" s="67" t="s">
        <v>105</v>
      </c>
      <c r="W21" s="67"/>
      <c r="X21" s="67"/>
      <c r="Y21" s="67"/>
      <c r="Z21" s="67"/>
      <c r="AA21" s="61"/>
      <c r="AB21" s="68" t="s">
        <v>110</v>
      </c>
      <c r="AC21" s="68"/>
      <c r="AD21" s="68"/>
      <c r="AE21" s="68"/>
      <c r="AF21" s="68"/>
      <c r="AG21" s="58"/>
      <c r="AH21" s="69" t="s">
        <v>111</v>
      </c>
      <c r="AI21" s="69"/>
      <c r="AJ21" s="69"/>
      <c r="AK21" s="69"/>
      <c r="AL21" s="69"/>
      <c r="AM21" s="60"/>
      <c r="AY21" s="36" t="s">
        <v>127</v>
      </c>
      <c r="AZ21" s="36"/>
      <c r="BF21" s="4"/>
      <c r="BG21" s="5"/>
    </row>
    <row r="22" spans="1:59" x14ac:dyDescent="0.2">
      <c r="A22" s="27" t="s">
        <v>0</v>
      </c>
      <c r="B22" s="2"/>
      <c r="C22" s="13" t="s">
        <v>95</v>
      </c>
      <c r="D22" s="13" t="s">
        <v>96</v>
      </c>
      <c r="E22" s="2"/>
      <c r="F22" s="13" t="s">
        <v>97</v>
      </c>
      <c r="I22" s="12" t="s">
        <v>92</v>
      </c>
      <c r="J22" s="12"/>
      <c r="P22" s="27" t="s">
        <v>0</v>
      </c>
      <c r="Q22" s="2"/>
      <c r="R22" s="39" t="s">
        <v>119</v>
      </c>
      <c r="T22" s="27" t="s">
        <v>0</v>
      </c>
      <c r="U22" s="2"/>
      <c r="V22" s="70" t="s">
        <v>106</v>
      </c>
      <c r="W22" s="70"/>
      <c r="X22" s="57"/>
      <c r="Y22" s="70" t="s">
        <v>107</v>
      </c>
      <c r="Z22" s="70"/>
      <c r="AA22" s="57"/>
      <c r="AB22" s="71" t="s">
        <v>106</v>
      </c>
      <c r="AC22" s="71"/>
      <c r="AD22" s="56"/>
      <c r="AE22" s="71" t="s">
        <v>107</v>
      </c>
      <c r="AF22" s="71"/>
      <c r="AG22" s="56"/>
      <c r="AH22" s="72" t="s">
        <v>106</v>
      </c>
      <c r="AI22" s="72"/>
      <c r="AJ22" s="59"/>
      <c r="AK22" s="72" t="s">
        <v>107</v>
      </c>
      <c r="AL22" s="72"/>
      <c r="AM22" s="59"/>
      <c r="AO22" s="27" t="s">
        <v>0</v>
      </c>
      <c r="AP22" s="2"/>
      <c r="AQ22" s="37" t="s">
        <v>112</v>
      </c>
      <c r="AV22" s="46" t="s">
        <v>142</v>
      </c>
      <c r="AX22" s="49" t="s">
        <v>126</v>
      </c>
      <c r="AY22" s="47" t="s">
        <v>128</v>
      </c>
      <c r="AZ22" s="47" t="s">
        <v>129</v>
      </c>
      <c r="BA22" s="47" t="s">
        <v>130</v>
      </c>
      <c r="BB22" s="47" t="s">
        <v>131</v>
      </c>
      <c r="BC22" s="62" t="s">
        <v>143</v>
      </c>
      <c r="BD22" s="62"/>
      <c r="BF22" s="4"/>
      <c r="BG22" s="5"/>
    </row>
    <row r="23" spans="1:59" x14ac:dyDescent="0.2">
      <c r="A23" s="28" t="s">
        <v>1</v>
      </c>
      <c r="B23" s="28" t="s">
        <v>2</v>
      </c>
      <c r="C23" s="3" t="s">
        <v>3</v>
      </c>
      <c r="D23" s="3" t="s">
        <v>4</v>
      </c>
      <c r="E23" s="3"/>
      <c r="F23" s="3" t="s">
        <v>5</v>
      </c>
      <c r="G23" s="3" t="s">
        <v>87</v>
      </c>
      <c r="H23" s="3" t="s">
        <v>86</v>
      </c>
      <c r="I23" s="11" t="s">
        <v>90</v>
      </c>
      <c r="J23" s="11" t="s">
        <v>88</v>
      </c>
      <c r="K23" s="11" t="s">
        <v>89</v>
      </c>
      <c r="L23" s="11" t="s">
        <v>117</v>
      </c>
      <c r="M23" s="11" t="s">
        <v>121</v>
      </c>
      <c r="N23" s="11" t="s">
        <v>122</v>
      </c>
      <c r="P23" s="28" t="s">
        <v>1</v>
      </c>
      <c r="Q23" s="28" t="s">
        <v>2</v>
      </c>
      <c r="R23" s="40" t="s">
        <v>120</v>
      </c>
      <c r="T23" s="28" t="s">
        <v>1</v>
      </c>
      <c r="U23" s="28" t="s">
        <v>2</v>
      </c>
      <c r="V23" s="31" t="s">
        <v>108</v>
      </c>
      <c r="W23" s="31" t="s">
        <v>109</v>
      </c>
      <c r="X23" s="31" t="s">
        <v>137</v>
      </c>
      <c r="Y23" s="31" t="s">
        <v>108</v>
      </c>
      <c r="Z23" s="31" t="s">
        <v>109</v>
      </c>
      <c r="AA23" s="31" t="s">
        <v>137</v>
      </c>
      <c r="AB23" s="32" t="s">
        <v>108</v>
      </c>
      <c r="AC23" s="32" t="s">
        <v>109</v>
      </c>
      <c r="AD23" s="32" t="s">
        <v>137</v>
      </c>
      <c r="AE23" s="32" t="s">
        <v>108</v>
      </c>
      <c r="AF23" s="32" t="s">
        <v>109</v>
      </c>
      <c r="AG23" s="32" t="s">
        <v>137</v>
      </c>
      <c r="AH23" s="36" t="s">
        <v>108</v>
      </c>
      <c r="AI23" s="36" t="s">
        <v>109</v>
      </c>
      <c r="AJ23" s="36" t="s">
        <v>137</v>
      </c>
      <c r="AK23" s="36" t="s">
        <v>108</v>
      </c>
      <c r="AL23" s="36" t="s">
        <v>109</v>
      </c>
      <c r="AM23" s="36" t="s">
        <v>137</v>
      </c>
      <c r="AO23" s="28" t="s">
        <v>1</v>
      </c>
      <c r="AP23" s="28" t="s">
        <v>2</v>
      </c>
      <c r="AQ23" s="38" t="s">
        <v>113</v>
      </c>
      <c r="AR23" s="38" t="s">
        <v>114</v>
      </c>
      <c r="AS23" s="38" t="s">
        <v>140</v>
      </c>
      <c r="AT23" s="38" t="s">
        <v>115</v>
      </c>
      <c r="AU23" s="38" t="s">
        <v>141</v>
      </c>
      <c r="AV23" s="31" t="s">
        <v>116</v>
      </c>
      <c r="AW23" s="31" t="s">
        <v>124</v>
      </c>
      <c r="AX23" s="48" t="s">
        <v>116</v>
      </c>
      <c r="AY23" s="50" t="s">
        <v>124</v>
      </c>
      <c r="AZ23" s="50" t="s">
        <v>124</v>
      </c>
      <c r="BA23" s="50" t="s">
        <v>124</v>
      </c>
      <c r="BB23" s="50" t="s">
        <v>132</v>
      </c>
      <c r="BC23" s="32" t="s">
        <v>106</v>
      </c>
      <c r="BD23" s="32" t="s">
        <v>107</v>
      </c>
      <c r="BF23" s="4"/>
      <c r="BG23" s="5"/>
    </row>
    <row r="24" spans="1:59" ht="16" customHeight="1" x14ac:dyDescent="0.2">
      <c r="A24" s="4" t="s">
        <v>28</v>
      </c>
      <c r="B24" s="5" t="s">
        <v>29</v>
      </c>
      <c r="C24" s="7">
        <v>22</v>
      </c>
      <c r="D24" s="5" t="s">
        <v>8</v>
      </c>
      <c r="E24" s="5">
        <v>1</v>
      </c>
      <c r="F24" s="9">
        <v>165</v>
      </c>
      <c r="G24" s="41">
        <v>64</v>
      </c>
      <c r="H24" s="33">
        <f t="shared" ref="H24:H43" si="21">(G24/F24^2)*10000</f>
        <v>23.507805325987146</v>
      </c>
      <c r="I24">
        <v>531.42857142857144</v>
      </c>
      <c r="J24">
        <v>33</v>
      </c>
      <c r="K24">
        <v>16</v>
      </c>
      <c r="L24">
        <v>0</v>
      </c>
      <c r="M24">
        <v>0</v>
      </c>
      <c r="N24">
        <f t="shared" ref="N24:N29" si="22">L24+M24</f>
        <v>0</v>
      </c>
      <c r="P24" s="4" t="s">
        <v>28</v>
      </c>
      <c r="Q24" s="5" t="s">
        <v>29</v>
      </c>
      <c r="R24">
        <v>8</v>
      </c>
      <c r="T24" s="4" t="s">
        <v>28</v>
      </c>
      <c r="U24" s="5" t="s">
        <v>29</v>
      </c>
      <c r="V24">
        <v>4</v>
      </c>
      <c r="W24">
        <v>6</v>
      </c>
      <c r="X24">
        <f>V24-W24</f>
        <v>-2</v>
      </c>
      <c r="Y24">
        <v>6</v>
      </c>
      <c r="Z24">
        <v>6</v>
      </c>
      <c r="AA24">
        <f>Y24-Z24</f>
        <v>0</v>
      </c>
      <c r="AB24">
        <v>4</v>
      </c>
      <c r="AC24">
        <v>3</v>
      </c>
      <c r="AD24">
        <f>AB24-AC24</f>
        <v>1</v>
      </c>
      <c r="AE24">
        <v>6</v>
      </c>
      <c r="AF24">
        <v>5</v>
      </c>
      <c r="AG24">
        <f>AE24-AF24</f>
        <v>1</v>
      </c>
      <c r="AH24">
        <v>4</v>
      </c>
      <c r="AI24">
        <v>4</v>
      </c>
      <c r="AJ24">
        <f>AH24-AI24</f>
        <v>0</v>
      </c>
      <c r="AK24">
        <v>2</v>
      </c>
      <c r="AL24">
        <v>4</v>
      </c>
      <c r="AM24">
        <f>AK24-AL24</f>
        <v>-2</v>
      </c>
      <c r="AO24" s="4" t="s">
        <v>28</v>
      </c>
      <c r="AP24" s="5" t="s">
        <v>29</v>
      </c>
      <c r="AQ24">
        <v>7</v>
      </c>
      <c r="AR24">
        <v>6</v>
      </c>
      <c r="AS24">
        <f>AQ24-AR24</f>
        <v>1</v>
      </c>
      <c r="AT24">
        <v>8</v>
      </c>
      <c r="AU24">
        <f>AQ24-AT24</f>
        <v>-1</v>
      </c>
      <c r="AV24">
        <v>0</v>
      </c>
      <c r="AW24">
        <v>0</v>
      </c>
      <c r="AX24">
        <v>13</v>
      </c>
      <c r="AY24">
        <v>1</v>
      </c>
      <c r="AZ24">
        <v>0</v>
      </c>
      <c r="BA24">
        <v>0</v>
      </c>
      <c r="BB24">
        <f>SUM(AY24:BA24)</f>
        <v>1</v>
      </c>
      <c r="BC24">
        <v>0</v>
      </c>
      <c r="BD24">
        <v>0</v>
      </c>
      <c r="BF24" s="4"/>
      <c r="BG24" s="5"/>
    </row>
    <row r="25" spans="1:59" x14ac:dyDescent="0.2">
      <c r="A25" s="4" t="s">
        <v>24</v>
      </c>
      <c r="B25" s="5" t="s">
        <v>25</v>
      </c>
      <c r="C25" s="7">
        <v>25</v>
      </c>
      <c r="D25" s="5" t="s">
        <v>8</v>
      </c>
      <c r="E25" s="5">
        <v>1</v>
      </c>
      <c r="F25" s="9">
        <v>164</v>
      </c>
      <c r="G25" s="41">
        <v>75</v>
      </c>
      <c r="H25" s="33">
        <f t="shared" si="21"/>
        <v>27.885187388459251</v>
      </c>
      <c r="I25">
        <v>377.14285714285717</v>
      </c>
      <c r="J25">
        <v>46</v>
      </c>
      <c r="K25">
        <v>19</v>
      </c>
      <c r="L25">
        <v>9</v>
      </c>
      <c r="M25">
        <v>0</v>
      </c>
      <c r="N25">
        <f t="shared" si="22"/>
        <v>9</v>
      </c>
      <c r="P25" s="4" t="s">
        <v>24</v>
      </c>
      <c r="Q25" s="5" t="s">
        <v>25</v>
      </c>
      <c r="R25">
        <v>3</v>
      </c>
      <c r="T25" s="4" t="s">
        <v>24</v>
      </c>
      <c r="U25" s="5" t="s">
        <v>25</v>
      </c>
      <c r="V25">
        <v>6</v>
      </c>
      <c r="W25">
        <v>4</v>
      </c>
      <c r="X25">
        <f t="shared" ref="X25:X64" si="23">V25-W25</f>
        <v>2</v>
      </c>
      <c r="Y25">
        <v>8</v>
      </c>
      <c r="Z25">
        <v>8</v>
      </c>
      <c r="AA25">
        <f t="shared" ref="AA25:AA64" si="24">Y25-Z25</f>
        <v>0</v>
      </c>
      <c r="AB25">
        <v>4</v>
      </c>
      <c r="AC25">
        <v>3</v>
      </c>
      <c r="AD25">
        <f t="shared" ref="AD25:AD64" si="25">AB25-AC25</f>
        <v>1</v>
      </c>
      <c r="AE25">
        <v>9</v>
      </c>
      <c r="AF25">
        <v>9</v>
      </c>
      <c r="AG25">
        <f t="shared" ref="AG25:AG64" si="26">AE25-AF25</f>
        <v>0</v>
      </c>
      <c r="AH25">
        <v>0</v>
      </c>
      <c r="AI25">
        <v>1</v>
      </c>
      <c r="AJ25">
        <f t="shared" ref="AJ25:AJ64" si="27">AH25-AI25</f>
        <v>-1</v>
      </c>
      <c r="AK25">
        <v>0</v>
      </c>
      <c r="AL25">
        <v>1</v>
      </c>
      <c r="AM25">
        <f t="shared" ref="AM25:AM64" si="28">AK25-AL25</f>
        <v>-1</v>
      </c>
      <c r="AO25" s="4" t="s">
        <v>24</v>
      </c>
      <c r="AP25" s="5" t="s">
        <v>25</v>
      </c>
      <c r="AQ25">
        <v>8</v>
      </c>
      <c r="AR25">
        <v>7</v>
      </c>
      <c r="AS25">
        <f t="shared" ref="AS25:AS64" si="29">AQ25-AR25</f>
        <v>1</v>
      </c>
      <c r="AT25">
        <v>10</v>
      </c>
      <c r="AU25">
        <f t="shared" ref="AU25:AU64" si="30">AQ25-AT25</f>
        <v>-2</v>
      </c>
      <c r="AV25">
        <v>0</v>
      </c>
      <c r="AW25">
        <v>0</v>
      </c>
      <c r="AX25">
        <v>4</v>
      </c>
      <c r="AY25">
        <v>0</v>
      </c>
      <c r="AZ25">
        <v>0</v>
      </c>
      <c r="BA25">
        <v>0</v>
      </c>
      <c r="BB25">
        <f t="shared" ref="BB25:BB43" si="31">SUM(AY25:BA25)</f>
        <v>0</v>
      </c>
      <c r="BC25">
        <v>30</v>
      </c>
      <c r="BD25">
        <v>0</v>
      </c>
      <c r="BF25" s="4"/>
      <c r="BG25" s="5"/>
    </row>
    <row r="26" spans="1:59" x14ac:dyDescent="0.2">
      <c r="A26" s="4" t="s">
        <v>14</v>
      </c>
      <c r="B26" s="5" t="s">
        <v>15</v>
      </c>
      <c r="C26" s="7">
        <v>22</v>
      </c>
      <c r="D26" s="5" t="s">
        <v>8</v>
      </c>
      <c r="E26" s="5">
        <v>1</v>
      </c>
      <c r="F26" s="9">
        <v>163</v>
      </c>
      <c r="G26" s="41">
        <v>48</v>
      </c>
      <c r="H26" s="33">
        <f t="shared" si="21"/>
        <v>18.066167337874969</v>
      </c>
      <c r="I26">
        <v>248.71428571428572</v>
      </c>
      <c r="J26">
        <v>44</v>
      </c>
      <c r="K26">
        <v>17</v>
      </c>
      <c r="L26">
        <v>13</v>
      </c>
      <c r="M26">
        <v>0</v>
      </c>
      <c r="N26">
        <f t="shared" si="22"/>
        <v>13</v>
      </c>
      <c r="P26" s="4" t="s">
        <v>14</v>
      </c>
      <c r="Q26" s="5" t="s">
        <v>15</v>
      </c>
      <c r="R26">
        <v>12</v>
      </c>
      <c r="T26" s="4" t="s">
        <v>14</v>
      </c>
      <c r="U26" s="5" t="s">
        <v>15</v>
      </c>
      <c r="V26">
        <v>7</v>
      </c>
      <c r="W26">
        <v>7</v>
      </c>
      <c r="X26">
        <f t="shared" si="23"/>
        <v>0</v>
      </c>
      <c r="Y26">
        <v>8</v>
      </c>
      <c r="Z26">
        <v>8</v>
      </c>
      <c r="AA26">
        <f t="shared" si="24"/>
        <v>0</v>
      </c>
      <c r="AB26">
        <v>6</v>
      </c>
      <c r="AC26">
        <v>7</v>
      </c>
      <c r="AD26">
        <f t="shared" si="25"/>
        <v>-1</v>
      </c>
      <c r="AE26">
        <v>7</v>
      </c>
      <c r="AF26">
        <v>8</v>
      </c>
      <c r="AG26">
        <f t="shared" si="26"/>
        <v>-1</v>
      </c>
      <c r="AH26">
        <v>0</v>
      </c>
      <c r="AI26">
        <v>2</v>
      </c>
      <c r="AJ26">
        <f t="shared" si="27"/>
        <v>-2</v>
      </c>
      <c r="AK26">
        <v>0</v>
      </c>
      <c r="AL26">
        <v>2</v>
      </c>
      <c r="AM26">
        <f t="shared" si="28"/>
        <v>-2</v>
      </c>
      <c r="AO26" s="4" t="s">
        <v>14</v>
      </c>
      <c r="AP26" s="5" t="s">
        <v>15</v>
      </c>
      <c r="AQ26">
        <v>7</v>
      </c>
      <c r="AR26">
        <v>7</v>
      </c>
      <c r="AS26">
        <f t="shared" si="29"/>
        <v>0</v>
      </c>
      <c r="AT26">
        <v>8</v>
      </c>
      <c r="AU26">
        <f t="shared" si="30"/>
        <v>-1</v>
      </c>
      <c r="AV26">
        <v>13</v>
      </c>
      <c r="AW26">
        <v>7</v>
      </c>
      <c r="AX26">
        <v>0</v>
      </c>
      <c r="AY26">
        <v>0</v>
      </c>
      <c r="AZ26">
        <v>0</v>
      </c>
      <c r="BA26">
        <v>0</v>
      </c>
      <c r="BB26">
        <f t="shared" si="31"/>
        <v>0</v>
      </c>
      <c r="BC26">
        <v>10</v>
      </c>
      <c r="BD26">
        <v>10</v>
      </c>
      <c r="BF26" s="4"/>
      <c r="BG26" s="5"/>
    </row>
    <row r="27" spans="1:59" x14ac:dyDescent="0.2">
      <c r="A27" s="10" t="s">
        <v>83</v>
      </c>
      <c r="B27" s="5" t="s">
        <v>80</v>
      </c>
      <c r="C27" s="7">
        <v>21</v>
      </c>
      <c r="D27" s="5" t="s">
        <v>9</v>
      </c>
      <c r="E27" s="5">
        <v>2</v>
      </c>
      <c r="F27" s="9">
        <v>187</v>
      </c>
      <c r="G27">
        <v>85</v>
      </c>
      <c r="H27" s="33">
        <f t="shared" si="21"/>
        <v>24.307243558580456</v>
      </c>
      <c r="I27">
        <v>244</v>
      </c>
      <c r="J27">
        <v>19</v>
      </c>
      <c r="K27">
        <v>8</v>
      </c>
      <c r="L27">
        <v>9</v>
      </c>
      <c r="M27">
        <v>0</v>
      </c>
      <c r="N27">
        <f t="shared" si="22"/>
        <v>9</v>
      </c>
      <c r="P27" s="10" t="s">
        <v>83</v>
      </c>
      <c r="Q27" s="5" t="s">
        <v>80</v>
      </c>
      <c r="R27">
        <v>6</v>
      </c>
      <c r="T27" s="10" t="s">
        <v>83</v>
      </c>
      <c r="U27" s="5" t="s">
        <v>80</v>
      </c>
      <c r="V27">
        <v>8</v>
      </c>
      <c r="W27">
        <v>8</v>
      </c>
      <c r="X27">
        <f t="shared" si="23"/>
        <v>0</v>
      </c>
      <c r="Y27">
        <v>9</v>
      </c>
      <c r="Z27">
        <v>9</v>
      </c>
      <c r="AA27">
        <f t="shared" si="24"/>
        <v>0</v>
      </c>
      <c r="AB27">
        <v>7</v>
      </c>
      <c r="AC27">
        <v>9</v>
      </c>
      <c r="AD27">
        <f t="shared" si="25"/>
        <v>-2</v>
      </c>
      <c r="AE27">
        <v>10</v>
      </c>
      <c r="AF27">
        <v>10</v>
      </c>
      <c r="AG27">
        <f t="shared" si="26"/>
        <v>0</v>
      </c>
      <c r="AH27">
        <v>0</v>
      </c>
      <c r="AI27">
        <v>0</v>
      </c>
      <c r="AJ27">
        <f t="shared" si="27"/>
        <v>0</v>
      </c>
      <c r="AK27">
        <v>0</v>
      </c>
      <c r="AL27">
        <v>0</v>
      </c>
      <c r="AM27">
        <f t="shared" si="28"/>
        <v>0</v>
      </c>
      <c r="AO27" s="10" t="s">
        <v>83</v>
      </c>
      <c r="AP27" s="5" t="s">
        <v>80</v>
      </c>
      <c r="AQ27">
        <v>7</v>
      </c>
      <c r="AR27">
        <v>6</v>
      </c>
      <c r="AS27">
        <f t="shared" si="29"/>
        <v>1</v>
      </c>
      <c r="AT27">
        <v>8</v>
      </c>
      <c r="AU27">
        <f t="shared" si="30"/>
        <v>-1</v>
      </c>
      <c r="AV27">
        <v>11</v>
      </c>
      <c r="AW27">
        <v>14</v>
      </c>
      <c r="AX27">
        <v>2</v>
      </c>
      <c r="AY27">
        <v>6</v>
      </c>
      <c r="AZ27">
        <v>4</v>
      </c>
      <c r="BA27">
        <v>0</v>
      </c>
      <c r="BB27">
        <f t="shared" si="31"/>
        <v>10</v>
      </c>
      <c r="BC27">
        <v>10</v>
      </c>
      <c r="BD27">
        <v>0</v>
      </c>
      <c r="BF27" s="4"/>
      <c r="BG27" s="5"/>
    </row>
    <row r="28" spans="1:59" x14ac:dyDescent="0.2">
      <c r="A28" s="4" t="s">
        <v>78</v>
      </c>
      <c r="B28" s="5" t="s">
        <v>79</v>
      </c>
      <c r="C28" s="7">
        <v>21</v>
      </c>
      <c r="D28" s="5" t="s">
        <v>9</v>
      </c>
      <c r="E28" s="5">
        <v>2</v>
      </c>
      <c r="F28" s="9">
        <v>186</v>
      </c>
      <c r="G28" s="41">
        <v>79</v>
      </c>
      <c r="H28" s="33">
        <f t="shared" si="21"/>
        <v>22.835009827725752</v>
      </c>
      <c r="I28">
        <v>240.1429</v>
      </c>
      <c r="J28">
        <v>38</v>
      </c>
      <c r="K28">
        <v>10</v>
      </c>
      <c r="L28">
        <v>15</v>
      </c>
      <c r="M28">
        <v>0</v>
      </c>
      <c r="N28">
        <f t="shared" si="22"/>
        <v>15</v>
      </c>
      <c r="P28" s="4" t="s">
        <v>78</v>
      </c>
      <c r="Q28" s="5" t="s">
        <v>79</v>
      </c>
      <c r="R28">
        <v>6</v>
      </c>
      <c r="T28" s="4" t="s">
        <v>78</v>
      </c>
      <c r="U28" s="5" t="s">
        <v>79</v>
      </c>
      <c r="V28">
        <v>6</v>
      </c>
      <c r="W28">
        <v>4</v>
      </c>
      <c r="X28">
        <f t="shared" si="23"/>
        <v>2</v>
      </c>
      <c r="Y28">
        <v>9</v>
      </c>
      <c r="Z28">
        <v>8</v>
      </c>
      <c r="AA28">
        <f t="shared" si="24"/>
        <v>1</v>
      </c>
      <c r="AB28">
        <v>6</v>
      </c>
      <c r="AC28">
        <v>4</v>
      </c>
      <c r="AD28">
        <f t="shared" si="25"/>
        <v>2</v>
      </c>
      <c r="AE28">
        <v>9</v>
      </c>
      <c r="AF28">
        <v>8</v>
      </c>
      <c r="AG28">
        <f t="shared" si="26"/>
        <v>1</v>
      </c>
      <c r="AH28">
        <v>0</v>
      </c>
      <c r="AI28">
        <v>0</v>
      </c>
      <c r="AJ28">
        <f t="shared" si="27"/>
        <v>0</v>
      </c>
      <c r="AK28">
        <v>0</v>
      </c>
      <c r="AL28">
        <v>0</v>
      </c>
      <c r="AM28">
        <f t="shared" si="28"/>
        <v>0</v>
      </c>
      <c r="AO28" s="4" t="s">
        <v>78</v>
      </c>
      <c r="AP28" s="5" t="s">
        <v>79</v>
      </c>
      <c r="AQ28">
        <v>7</v>
      </c>
      <c r="AR28">
        <v>7.5</v>
      </c>
      <c r="AS28">
        <f t="shared" si="29"/>
        <v>-0.5</v>
      </c>
      <c r="AT28">
        <v>8</v>
      </c>
      <c r="AU28">
        <f t="shared" si="30"/>
        <v>-1</v>
      </c>
      <c r="AV28">
        <v>0</v>
      </c>
      <c r="AW28">
        <v>0</v>
      </c>
      <c r="AX28">
        <v>0</v>
      </c>
      <c r="AY28">
        <v>2.5</v>
      </c>
      <c r="AZ28">
        <v>0</v>
      </c>
      <c r="BA28">
        <v>0</v>
      </c>
      <c r="BB28">
        <f t="shared" si="31"/>
        <v>2.5</v>
      </c>
      <c r="BC28">
        <v>0</v>
      </c>
      <c r="BD28">
        <v>0</v>
      </c>
      <c r="BF28" s="4"/>
      <c r="BG28" s="5"/>
    </row>
    <row r="29" spans="1:59" x14ac:dyDescent="0.2">
      <c r="A29" s="10" t="s">
        <v>81</v>
      </c>
      <c r="B29" s="5" t="s">
        <v>82</v>
      </c>
      <c r="C29" s="7">
        <v>21</v>
      </c>
      <c r="D29" s="5" t="s">
        <v>9</v>
      </c>
      <c r="E29" s="5">
        <v>2</v>
      </c>
      <c r="F29" s="9">
        <v>165</v>
      </c>
      <c r="G29" s="41">
        <v>63</v>
      </c>
      <c r="H29" s="33">
        <f t="shared" si="21"/>
        <v>23.140495867768596</v>
      </c>
      <c r="I29">
        <v>235.71428571428572</v>
      </c>
      <c r="J29">
        <v>23</v>
      </c>
      <c r="K29">
        <v>17</v>
      </c>
      <c r="L29">
        <v>10</v>
      </c>
      <c r="M29">
        <v>0</v>
      </c>
      <c r="N29">
        <f t="shared" si="22"/>
        <v>10</v>
      </c>
      <c r="P29" s="10" t="s">
        <v>81</v>
      </c>
      <c r="Q29" s="5" t="s">
        <v>82</v>
      </c>
      <c r="R29">
        <v>12</v>
      </c>
      <c r="T29" s="10" t="s">
        <v>81</v>
      </c>
      <c r="U29" s="5" t="s">
        <v>82</v>
      </c>
      <c r="V29">
        <v>8</v>
      </c>
      <c r="W29">
        <v>9</v>
      </c>
      <c r="X29">
        <f t="shared" si="23"/>
        <v>-1</v>
      </c>
      <c r="Y29">
        <v>7</v>
      </c>
      <c r="Z29">
        <v>6</v>
      </c>
      <c r="AA29">
        <f t="shared" si="24"/>
        <v>1</v>
      </c>
      <c r="AB29">
        <v>7</v>
      </c>
      <c r="AC29">
        <v>6</v>
      </c>
      <c r="AD29">
        <f t="shared" si="25"/>
        <v>1</v>
      </c>
      <c r="AE29">
        <v>7</v>
      </c>
      <c r="AF29">
        <v>7</v>
      </c>
      <c r="AG29">
        <f t="shared" si="26"/>
        <v>0</v>
      </c>
      <c r="AH29">
        <v>0</v>
      </c>
      <c r="AI29">
        <v>0</v>
      </c>
      <c r="AJ29">
        <f t="shared" si="27"/>
        <v>0</v>
      </c>
      <c r="AK29">
        <v>0</v>
      </c>
      <c r="AL29">
        <v>0</v>
      </c>
      <c r="AM29">
        <f t="shared" si="28"/>
        <v>0</v>
      </c>
      <c r="AO29" s="10" t="s">
        <v>81</v>
      </c>
      <c r="AP29" s="5" t="s">
        <v>82</v>
      </c>
      <c r="AQ29">
        <v>7</v>
      </c>
      <c r="AR29">
        <v>7</v>
      </c>
      <c r="AS29">
        <f t="shared" si="29"/>
        <v>0</v>
      </c>
      <c r="AT29">
        <v>8</v>
      </c>
      <c r="AU29">
        <f t="shared" si="30"/>
        <v>-1</v>
      </c>
      <c r="AV29">
        <v>0</v>
      </c>
      <c r="AW29">
        <v>0</v>
      </c>
      <c r="AX29">
        <v>6</v>
      </c>
      <c r="AY29">
        <v>1</v>
      </c>
      <c r="AZ29">
        <v>0</v>
      </c>
      <c r="BA29">
        <v>0</v>
      </c>
      <c r="BB29">
        <f t="shared" si="31"/>
        <v>1</v>
      </c>
      <c r="BC29">
        <v>0</v>
      </c>
      <c r="BD29">
        <v>0</v>
      </c>
      <c r="BF29" s="4"/>
      <c r="BG29" s="5"/>
    </row>
    <row r="30" spans="1:59" x14ac:dyDescent="0.2">
      <c r="A30" s="4" t="s">
        <v>26</v>
      </c>
      <c r="B30" s="5" t="s">
        <v>27</v>
      </c>
      <c r="C30" s="7">
        <v>22</v>
      </c>
      <c r="D30" s="5" t="s">
        <v>8</v>
      </c>
      <c r="E30" s="5">
        <v>1</v>
      </c>
      <c r="F30" s="9">
        <v>165</v>
      </c>
      <c r="G30" s="41">
        <v>48</v>
      </c>
      <c r="H30" s="33">
        <f t="shared" si="21"/>
        <v>17.630853994490359</v>
      </c>
      <c r="I30">
        <v>214.28571428571428</v>
      </c>
      <c r="J30">
        <v>37</v>
      </c>
      <c r="K30">
        <v>13</v>
      </c>
      <c r="L30">
        <v>0</v>
      </c>
      <c r="M30">
        <v>0</v>
      </c>
      <c r="N30" s="45" t="s">
        <v>123</v>
      </c>
      <c r="P30" s="4" t="s">
        <v>26</v>
      </c>
      <c r="Q30" s="5" t="s">
        <v>27</v>
      </c>
      <c r="R30">
        <v>4</v>
      </c>
      <c r="T30" s="4" t="s">
        <v>26</v>
      </c>
      <c r="U30" s="5" t="s">
        <v>27</v>
      </c>
      <c r="V30">
        <v>7</v>
      </c>
      <c r="W30">
        <v>7</v>
      </c>
      <c r="X30">
        <f t="shared" si="23"/>
        <v>0</v>
      </c>
      <c r="Y30">
        <v>6</v>
      </c>
      <c r="Z30">
        <v>7</v>
      </c>
      <c r="AA30">
        <f t="shared" si="24"/>
        <v>-1</v>
      </c>
      <c r="AB30">
        <v>7</v>
      </c>
      <c r="AC30">
        <v>6</v>
      </c>
      <c r="AD30">
        <f t="shared" si="25"/>
        <v>1</v>
      </c>
      <c r="AE30">
        <v>8</v>
      </c>
      <c r="AF30">
        <v>6</v>
      </c>
      <c r="AG30">
        <f t="shared" si="26"/>
        <v>2</v>
      </c>
      <c r="AH30">
        <v>0</v>
      </c>
      <c r="AI30">
        <v>1</v>
      </c>
      <c r="AJ30">
        <f t="shared" si="27"/>
        <v>-1</v>
      </c>
      <c r="AK30">
        <v>0</v>
      </c>
      <c r="AL30">
        <v>1</v>
      </c>
      <c r="AM30">
        <f t="shared" si="28"/>
        <v>-1</v>
      </c>
      <c r="AO30" s="4" t="s">
        <v>26</v>
      </c>
      <c r="AP30" s="5" t="s">
        <v>27</v>
      </c>
      <c r="AQ30">
        <v>7</v>
      </c>
      <c r="AR30">
        <v>7</v>
      </c>
      <c r="AS30">
        <f t="shared" si="29"/>
        <v>0</v>
      </c>
      <c r="AT30">
        <v>6</v>
      </c>
      <c r="AU30">
        <f t="shared" si="30"/>
        <v>1</v>
      </c>
      <c r="AV30">
        <v>0</v>
      </c>
      <c r="AW30">
        <v>0</v>
      </c>
      <c r="AX30">
        <v>3</v>
      </c>
      <c r="AY30">
        <v>1</v>
      </c>
      <c r="AZ30">
        <v>1</v>
      </c>
      <c r="BA30">
        <v>0</v>
      </c>
      <c r="BB30">
        <f t="shared" si="31"/>
        <v>2</v>
      </c>
      <c r="BC30">
        <v>0</v>
      </c>
      <c r="BD30">
        <v>0</v>
      </c>
      <c r="BF30" s="4"/>
      <c r="BG30" s="5"/>
    </row>
    <row r="31" spans="1:59" x14ac:dyDescent="0.2">
      <c r="A31" s="4" t="s">
        <v>30</v>
      </c>
      <c r="B31" s="5" t="s">
        <v>31</v>
      </c>
      <c r="C31" s="7">
        <v>22</v>
      </c>
      <c r="D31" s="5" t="s">
        <v>8</v>
      </c>
      <c r="E31" s="5">
        <v>1</v>
      </c>
      <c r="F31" s="9">
        <v>174</v>
      </c>
      <c r="G31" s="41">
        <v>54</v>
      </c>
      <c r="H31" s="33">
        <f t="shared" si="21"/>
        <v>17.8359096313912</v>
      </c>
      <c r="I31">
        <v>214.28571428571428</v>
      </c>
      <c r="J31">
        <v>29</v>
      </c>
      <c r="K31">
        <v>14</v>
      </c>
      <c r="L31">
        <v>8</v>
      </c>
      <c r="M31">
        <v>0</v>
      </c>
      <c r="N31">
        <f>L31+M31</f>
        <v>8</v>
      </c>
      <c r="P31" s="4" t="s">
        <v>30</v>
      </c>
      <c r="Q31" s="5" t="s">
        <v>31</v>
      </c>
      <c r="R31">
        <v>12</v>
      </c>
      <c r="T31" s="4" t="s">
        <v>30</v>
      </c>
      <c r="U31" s="5" t="s">
        <v>31</v>
      </c>
      <c r="V31">
        <v>7</v>
      </c>
      <c r="W31">
        <v>7</v>
      </c>
      <c r="X31">
        <f t="shared" si="23"/>
        <v>0</v>
      </c>
      <c r="Y31">
        <v>8</v>
      </c>
      <c r="Z31">
        <v>8</v>
      </c>
      <c r="AA31">
        <f t="shared" si="24"/>
        <v>0</v>
      </c>
      <c r="AB31">
        <v>6</v>
      </c>
      <c r="AC31">
        <v>6</v>
      </c>
      <c r="AD31">
        <f t="shared" si="25"/>
        <v>0</v>
      </c>
      <c r="AE31">
        <v>7</v>
      </c>
      <c r="AF31">
        <v>7</v>
      </c>
      <c r="AG31">
        <f t="shared" si="26"/>
        <v>0</v>
      </c>
      <c r="AH31">
        <v>0</v>
      </c>
      <c r="AI31">
        <v>1</v>
      </c>
      <c r="AJ31">
        <f t="shared" si="27"/>
        <v>-1</v>
      </c>
      <c r="AK31">
        <v>0</v>
      </c>
      <c r="AL31">
        <v>2</v>
      </c>
      <c r="AM31">
        <f t="shared" si="28"/>
        <v>-2</v>
      </c>
      <c r="AO31" s="4" t="s">
        <v>30</v>
      </c>
      <c r="AP31" s="5" t="s">
        <v>31</v>
      </c>
      <c r="AQ31">
        <v>8</v>
      </c>
      <c r="AR31">
        <v>6</v>
      </c>
      <c r="AS31">
        <f t="shared" si="29"/>
        <v>2</v>
      </c>
      <c r="AT31">
        <v>7.5</v>
      </c>
      <c r="AU31">
        <f>AQ31-AT31</f>
        <v>0.5</v>
      </c>
      <c r="AV31">
        <v>0</v>
      </c>
      <c r="AW31">
        <v>0</v>
      </c>
      <c r="AX31">
        <v>3</v>
      </c>
      <c r="AY31">
        <v>1</v>
      </c>
      <c r="AZ31">
        <v>0</v>
      </c>
      <c r="BA31">
        <v>0</v>
      </c>
      <c r="BB31">
        <f t="shared" si="31"/>
        <v>1</v>
      </c>
      <c r="BC31">
        <v>0</v>
      </c>
      <c r="BD31">
        <v>0</v>
      </c>
      <c r="BF31" s="4"/>
      <c r="BG31" s="5"/>
    </row>
    <row r="32" spans="1:59" x14ac:dyDescent="0.2">
      <c r="A32" s="4" t="s">
        <v>68</v>
      </c>
      <c r="B32" s="5" t="s">
        <v>69</v>
      </c>
      <c r="C32" s="7">
        <v>18</v>
      </c>
      <c r="D32" s="5" t="s">
        <v>9</v>
      </c>
      <c r="E32" s="5">
        <v>2</v>
      </c>
      <c r="F32" s="9">
        <v>179</v>
      </c>
      <c r="G32" s="41">
        <v>82</v>
      </c>
      <c r="H32" s="33">
        <f t="shared" si="21"/>
        <v>25.59220998096189</v>
      </c>
      <c r="I32">
        <v>214.28571428571428</v>
      </c>
      <c r="J32">
        <v>38</v>
      </c>
      <c r="K32">
        <v>14</v>
      </c>
      <c r="L32">
        <v>8</v>
      </c>
      <c r="M32">
        <v>0</v>
      </c>
      <c r="N32">
        <f>L32+M32</f>
        <v>8</v>
      </c>
      <c r="P32" s="4" t="s">
        <v>68</v>
      </c>
      <c r="Q32" s="5" t="s">
        <v>69</v>
      </c>
      <c r="R32">
        <v>6</v>
      </c>
      <c r="T32" s="4" t="s">
        <v>68</v>
      </c>
      <c r="U32" s="5" t="s">
        <v>69</v>
      </c>
      <c r="V32">
        <v>8</v>
      </c>
      <c r="W32">
        <v>9</v>
      </c>
      <c r="X32">
        <f t="shared" si="23"/>
        <v>-1</v>
      </c>
      <c r="Y32">
        <v>8</v>
      </c>
      <c r="Z32">
        <v>8</v>
      </c>
      <c r="AA32">
        <f t="shared" si="24"/>
        <v>0</v>
      </c>
      <c r="AB32">
        <v>7.5</v>
      </c>
      <c r="AC32">
        <v>8</v>
      </c>
      <c r="AD32">
        <f t="shared" si="25"/>
        <v>-0.5</v>
      </c>
      <c r="AE32">
        <v>8</v>
      </c>
      <c r="AF32">
        <v>8</v>
      </c>
      <c r="AG32">
        <f t="shared" si="26"/>
        <v>0</v>
      </c>
      <c r="AH32">
        <v>0</v>
      </c>
      <c r="AI32">
        <v>1</v>
      </c>
      <c r="AJ32">
        <f t="shared" si="27"/>
        <v>-1</v>
      </c>
      <c r="AK32">
        <v>0</v>
      </c>
      <c r="AL32">
        <v>0</v>
      </c>
      <c r="AM32">
        <f t="shared" si="28"/>
        <v>0</v>
      </c>
      <c r="AO32" s="4" t="s">
        <v>68</v>
      </c>
      <c r="AP32" s="5" t="s">
        <v>69</v>
      </c>
      <c r="AQ32">
        <v>8</v>
      </c>
      <c r="AR32">
        <v>7</v>
      </c>
      <c r="AS32">
        <f t="shared" si="29"/>
        <v>1</v>
      </c>
      <c r="AT32">
        <v>9</v>
      </c>
      <c r="AU32">
        <f t="shared" si="30"/>
        <v>-1</v>
      </c>
      <c r="AV32">
        <v>6</v>
      </c>
      <c r="AW32">
        <v>21</v>
      </c>
      <c r="AX32">
        <v>0</v>
      </c>
      <c r="AY32">
        <v>4.5</v>
      </c>
      <c r="AZ32">
        <v>2</v>
      </c>
      <c r="BA32">
        <v>0</v>
      </c>
      <c r="BB32">
        <f t="shared" si="31"/>
        <v>6.5</v>
      </c>
      <c r="BC32">
        <v>0</v>
      </c>
      <c r="BD32">
        <v>0</v>
      </c>
      <c r="BF32" s="4"/>
      <c r="BG32" s="5"/>
    </row>
    <row r="33" spans="1:59" x14ac:dyDescent="0.2">
      <c r="A33" s="4" t="s">
        <v>74</v>
      </c>
      <c r="B33" s="5" t="s">
        <v>75</v>
      </c>
      <c r="C33" s="7">
        <v>25</v>
      </c>
      <c r="D33" s="5" t="s">
        <v>9</v>
      </c>
      <c r="E33" s="5">
        <v>2</v>
      </c>
      <c r="F33" s="9">
        <v>183</v>
      </c>
      <c r="G33" s="41">
        <v>83</v>
      </c>
      <c r="H33" s="33">
        <f t="shared" si="21"/>
        <v>24.784257517393772</v>
      </c>
      <c r="I33">
        <v>205.71430000000001</v>
      </c>
      <c r="J33">
        <v>35</v>
      </c>
      <c r="K33">
        <v>17</v>
      </c>
      <c r="L33">
        <v>11</v>
      </c>
      <c r="M33">
        <v>0</v>
      </c>
      <c r="N33">
        <f>L33+M33</f>
        <v>11</v>
      </c>
      <c r="P33" s="4" t="s">
        <v>74</v>
      </c>
      <c r="Q33" s="5" t="s">
        <v>75</v>
      </c>
      <c r="R33">
        <v>5</v>
      </c>
      <c r="T33" s="4" t="s">
        <v>74</v>
      </c>
      <c r="U33" s="5" t="s">
        <v>75</v>
      </c>
      <c r="V33">
        <v>8</v>
      </c>
      <c r="W33">
        <v>9</v>
      </c>
      <c r="X33">
        <f t="shared" si="23"/>
        <v>-1</v>
      </c>
      <c r="Y33">
        <v>8</v>
      </c>
      <c r="Z33">
        <v>9</v>
      </c>
      <c r="AA33">
        <f t="shared" si="24"/>
        <v>-1</v>
      </c>
      <c r="AB33">
        <v>6</v>
      </c>
      <c r="AC33">
        <v>8</v>
      </c>
      <c r="AD33">
        <f t="shared" si="25"/>
        <v>-2</v>
      </c>
      <c r="AE33">
        <v>5</v>
      </c>
      <c r="AF33">
        <v>7</v>
      </c>
      <c r="AG33">
        <f t="shared" si="26"/>
        <v>-2</v>
      </c>
      <c r="AH33">
        <v>0</v>
      </c>
      <c r="AI33">
        <v>0</v>
      </c>
      <c r="AJ33">
        <f t="shared" si="27"/>
        <v>0</v>
      </c>
      <c r="AK33">
        <v>0</v>
      </c>
      <c r="AL33">
        <v>0</v>
      </c>
      <c r="AM33">
        <f t="shared" si="28"/>
        <v>0</v>
      </c>
      <c r="AO33" s="4" t="s">
        <v>74</v>
      </c>
      <c r="AP33" s="5" t="s">
        <v>75</v>
      </c>
      <c r="AQ33">
        <v>6.5</v>
      </c>
      <c r="AR33">
        <v>7</v>
      </c>
      <c r="AS33">
        <f t="shared" si="29"/>
        <v>-0.5</v>
      </c>
      <c r="AT33">
        <v>6.5</v>
      </c>
      <c r="AU33">
        <f t="shared" si="30"/>
        <v>0</v>
      </c>
      <c r="AV33">
        <v>20</v>
      </c>
      <c r="AW33">
        <v>15</v>
      </c>
      <c r="AX33">
        <v>0</v>
      </c>
      <c r="AY33">
        <v>3.5</v>
      </c>
      <c r="AZ33">
        <v>1</v>
      </c>
      <c r="BA33">
        <v>0</v>
      </c>
      <c r="BB33">
        <f t="shared" si="31"/>
        <v>4.5</v>
      </c>
      <c r="BC33">
        <v>4</v>
      </c>
      <c r="BD33">
        <v>24</v>
      </c>
      <c r="BF33" s="4"/>
      <c r="BG33" s="5"/>
    </row>
    <row r="34" spans="1:59" x14ac:dyDescent="0.2">
      <c r="A34" s="4" t="s">
        <v>72</v>
      </c>
      <c r="B34" s="5" t="s">
        <v>73</v>
      </c>
      <c r="C34" s="7">
        <v>26</v>
      </c>
      <c r="D34" s="8" t="s">
        <v>9</v>
      </c>
      <c r="E34" s="8">
        <v>2</v>
      </c>
      <c r="F34" s="43">
        <v>170</v>
      </c>
      <c r="G34" s="42">
        <v>74</v>
      </c>
      <c r="H34" s="33">
        <f t="shared" si="21"/>
        <v>25.605536332179931</v>
      </c>
      <c r="I34">
        <v>202.149</v>
      </c>
      <c r="J34">
        <v>38</v>
      </c>
      <c r="K34">
        <v>10</v>
      </c>
      <c r="L34">
        <v>15</v>
      </c>
      <c r="M34">
        <v>0</v>
      </c>
      <c r="N34">
        <f>L34+M34</f>
        <v>15</v>
      </c>
      <c r="P34" s="4" t="s">
        <v>72</v>
      </c>
      <c r="Q34" s="5" t="s">
        <v>73</v>
      </c>
      <c r="R34">
        <v>12</v>
      </c>
      <c r="T34" s="4" t="s">
        <v>72</v>
      </c>
      <c r="U34" s="5" t="s">
        <v>73</v>
      </c>
      <c r="V34">
        <v>6</v>
      </c>
      <c r="W34">
        <v>8</v>
      </c>
      <c r="X34">
        <f t="shared" si="23"/>
        <v>-2</v>
      </c>
      <c r="Y34">
        <v>6.5</v>
      </c>
      <c r="Z34">
        <v>8.5</v>
      </c>
      <c r="AA34">
        <f t="shared" si="24"/>
        <v>-2</v>
      </c>
      <c r="AB34">
        <v>5</v>
      </c>
      <c r="AC34">
        <v>4</v>
      </c>
      <c r="AD34">
        <f t="shared" si="25"/>
        <v>1</v>
      </c>
      <c r="AE34">
        <v>5.5</v>
      </c>
      <c r="AF34">
        <v>1.5</v>
      </c>
      <c r="AG34">
        <f t="shared" si="26"/>
        <v>4</v>
      </c>
      <c r="AH34">
        <v>0</v>
      </c>
      <c r="AI34">
        <v>0</v>
      </c>
      <c r="AJ34">
        <f t="shared" si="27"/>
        <v>0</v>
      </c>
      <c r="AK34">
        <v>0</v>
      </c>
      <c r="AL34">
        <v>0</v>
      </c>
      <c r="AM34">
        <f t="shared" si="28"/>
        <v>0</v>
      </c>
      <c r="AO34" s="4" t="s">
        <v>72</v>
      </c>
      <c r="AP34" s="5" t="s">
        <v>73</v>
      </c>
      <c r="AQ34">
        <v>7</v>
      </c>
      <c r="AR34">
        <v>5</v>
      </c>
      <c r="AS34">
        <f t="shared" si="29"/>
        <v>2</v>
      </c>
      <c r="AT34">
        <v>8</v>
      </c>
      <c r="AU34">
        <f t="shared" si="30"/>
        <v>-1</v>
      </c>
      <c r="AV34">
        <v>0</v>
      </c>
      <c r="AW34">
        <v>0</v>
      </c>
      <c r="AX34">
        <v>0</v>
      </c>
      <c r="AY34">
        <v>1.5</v>
      </c>
      <c r="AZ34">
        <v>0</v>
      </c>
      <c r="BA34">
        <v>0</v>
      </c>
      <c r="BB34">
        <f t="shared" si="31"/>
        <v>1.5</v>
      </c>
      <c r="BC34">
        <v>23</v>
      </c>
      <c r="BD34">
        <v>41</v>
      </c>
      <c r="BF34" s="4"/>
      <c r="BG34" s="5"/>
    </row>
    <row r="35" spans="1:59" x14ac:dyDescent="0.2">
      <c r="A35" s="4" t="s">
        <v>58</v>
      </c>
      <c r="B35" s="5" t="s">
        <v>59</v>
      </c>
      <c r="C35" s="7">
        <v>26</v>
      </c>
      <c r="D35" s="5" t="s">
        <v>8</v>
      </c>
      <c r="E35" s="5">
        <v>1</v>
      </c>
      <c r="F35" s="9">
        <v>171</v>
      </c>
      <c r="G35" s="41">
        <v>70</v>
      </c>
      <c r="H35" s="33">
        <f t="shared" si="21"/>
        <v>23.938989774631509</v>
      </c>
      <c r="I35">
        <v>197.14285714285714</v>
      </c>
      <c r="J35">
        <v>11</v>
      </c>
      <c r="K35">
        <v>14</v>
      </c>
      <c r="L35" s="45">
        <v>0</v>
      </c>
      <c r="M35">
        <v>0</v>
      </c>
      <c r="N35" s="45" t="s">
        <v>123</v>
      </c>
      <c r="P35" s="4" t="s">
        <v>58</v>
      </c>
      <c r="Q35" s="5" t="s">
        <v>59</v>
      </c>
      <c r="R35">
        <v>12</v>
      </c>
      <c r="T35" s="4" t="s">
        <v>58</v>
      </c>
      <c r="U35" s="5" t="s">
        <v>59</v>
      </c>
      <c r="V35">
        <v>7</v>
      </c>
      <c r="W35">
        <v>7</v>
      </c>
      <c r="X35">
        <f t="shared" si="23"/>
        <v>0</v>
      </c>
      <c r="Y35">
        <v>6</v>
      </c>
      <c r="Z35">
        <v>8</v>
      </c>
      <c r="AA35">
        <f t="shared" si="24"/>
        <v>-2</v>
      </c>
      <c r="AB35">
        <v>5</v>
      </c>
      <c r="AC35">
        <v>7</v>
      </c>
      <c r="AD35">
        <f t="shared" si="25"/>
        <v>-2</v>
      </c>
      <c r="AE35">
        <v>3</v>
      </c>
      <c r="AF35">
        <v>8</v>
      </c>
      <c r="AG35">
        <f t="shared" si="26"/>
        <v>-5</v>
      </c>
      <c r="AH35">
        <v>0</v>
      </c>
      <c r="AI35">
        <v>1</v>
      </c>
      <c r="AJ35">
        <f t="shared" si="27"/>
        <v>-1</v>
      </c>
      <c r="AK35">
        <v>0</v>
      </c>
      <c r="AL35">
        <v>0</v>
      </c>
      <c r="AM35">
        <f t="shared" si="28"/>
        <v>0</v>
      </c>
      <c r="AO35" s="4" t="s">
        <v>58</v>
      </c>
      <c r="AP35" s="5" t="s">
        <v>59</v>
      </c>
      <c r="AQ35">
        <v>8</v>
      </c>
      <c r="AR35">
        <v>8</v>
      </c>
      <c r="AS35">
        <f t="shared" si="29"/>
        <v>0</v>
      </c>
      <c r="AT35">
        <v>7</v>
      </c>
      <c r="AU35">
        <f t="shared" si="30"/>
        <v>1</v>
      </c>
      <c r="AV35">
        <v>10</v>
      </c>
      <c r="AW35">
        <v>2.5</v>
      </c>
      <c r="AX35">
        <v>5</v>
      </c>
      <c r="AY35">
        <v>2.5</v>
      </c>
      <c r="AZ35">
        <v>1</v>
      </c>
      <c r="BA35">
        <v>0</v>
      </c>
      <c r="BB35">
        <f t="shared" si="31"/>
        <v>3.5</v>
      </c>
      <c r="BC35">
        <v>0</v>
      </c>
      <c r="BD35">
        <v>0</v>
      </c>
      <c r="BF35" s="4"/>
      <c r="BG35" s="5"/>
    </row>
    <row r="36" spans="1:59" x14ac:dyDescent="0.2">
      <c r="A36" s="10" t="s">
        <v>125</v>
      </c>
      <c r="B36" s="5" t="s">
        <v>85</v>
      </c>
      <c r="C36" s="7">
        <v>25</v>
      </c>
      <c r="D36" s="5" t="s">
        <v>9</v>
      </c>
      <c r="E36" s="5">
        <v>2</v>
      </c>
      <c r="F36" s="9">
        <v>190</v>
      </c>
      <c r="G36">
        <v>73</v>
      </c>
      <c r="H36" s="33">
        <f t="shared" si="21"/>
        <v>20.221606648199447</v>
      </c>
      <c r="I36">
        <v>188.57142857142858</v>
      </c>
      <c r="J36">
        <v>28</v>
      </c>
      <c r="K36">
        <v>10</v>
      </c>
      <c r="L36">
        <v>7</v>
      </c>
      <c r="M36">
        <v>0</v>
      </c>
      <c r="N36">
        <f t="shared" ref="N36:N43" si="32">L36+M36</f>
        <v>7</v>
      </c>
      <c r="P36" s="10" t="s">
        <v>125</v>
      </c>
      <c r="Q36" s="5" t="s">
        <v>85</v>
      </c>
      <c r="R36">
        <v>6</v>
      </c>
      <c r="T36" s="10" t="s">
        <v>125</v>
      </c>
      <c r="U36" s="5" t="s">
        <v>85</v>
      </c>
      <c r="V36">
        <v>8</v>
      </c>
      <c r="W36">
        <v>9</v>
      </c>
      <c r="X36">
        <f t="shared" si="23"/>
        <v>-1</v>
      </c>
      <c r="Y36">
        <v>7</v>
      </c>
      <c r="Z36">
        <v>7</v>
      </c>
      <c r="AA36">
        <f t="shared" si="24"/>
        <v>0</v>
      </c>
      <c r="AB36">
        <v>8</v>
      </c>
      <c r="AC36">
        <v>8</v>
      </c>
      <c r="AD36">
        <f t="shared" si="25"/>
        <v>0</v>
      </c>
      <c r="AE36">
        <v>7</v>
      </c>
      <c r="AF36">
        <v>5</v>
      </c>
      <c r="AG36">
        <f t="shared" si="26"/>
        <v>2</v>
      </c>
      <c r="AH36">
        <v>0</v>
      </c>
      <c r="AI36">
        <v>0</v>
      </c>
      <c r="AJ36">
        <f t="shared" si="27"/>
        <v>0</v>
      </c>
      <c r="AK36">
        <v>0</v>
      </c>
      <c r="AL36">
        <v>0</v>
      </c>
      <c r="AM36">
        <f t="shared" si="28"/>
        <v>0</v>
      </c>
      <c r="AO36" s="10" t="s">
        <v>125</v>
      </c>
      <c r="AP36" s="5" t="s">
        <v>85</v>
      </c>
      <c r="AQ36">
        <v>8</v>
      </c>
      <c r="AR36">
        <v>8</v>
      </c>
      <c r="AS36">
        <f t="shared" si="29"/>
        <v>0</v>
      </c>
      <c r="AT36">
        <v>5</v>
      </c>
      <c r="AU36">
        <f>AQ36-AT36</f>
        <v>3</v>
      </c>
      <c r="AV36">
        <v>0</v>
      </c>
      <c r="AW36">
        <v>0</v>
      </c>
      <c r="AX36">
        <v>6</v>
      </c>
      <c r="AY36">
        <v>0</v>
      </c>
      <c r="AZ36">
        <v>0</v>
      </c>
      <c r="BA36">
        <v>0</v>
      </c>
      <c r="BB36">
        <f t="shared" si="31"/>
        <v>0</v>
      </c>
      <c r="BC36">
        <v>30</v>
      </c>
      <c r="BD36">
        <v>30</v>
      </c>
      <c r="BF36" s="4"/>
      <c r="BG36" s="5"/>
    </row>
    <row r="37" spans="1:59" x14ac:dyDescent="0.2">
      <c r="A37" s="4" t="s">
        <v>50</v>
      </c>
      <c r="B37" s="5" t="s">
        <v>51</v>
      </c>
      <c r="C37" s="7">
        <v>23</v>
      </c>
      <c r="D37" s="5" t="s">
        <v>8</v>
      </c>
      <c r="E37" s="5">
        <v>1</v>
      </c>
      <c r="F37" s="9">
        <v>167</v>
      </c>
      <c r="G37" s="41">
        <v>58</v>
      </c>
      <c r="H37" s="33">
        <f t="shared" si="21"/>
        <v>20.796729893506399</v>
      </c>
      <c r="I37">
        <v>169.28571428571428</v>
      </c>
      <c r="J37">
        <v>43</v>
      </c>
      <c r="K37">
        <v>15</v>
      </c>
      <c r="L37">
        <v>10</v>
      </c>
      <c r="M37">
        <v>0</v>
      </c>
      <c r="N37">
        <f t="shared" si="32"/>
        <v>10</v>
      </c>
      <c r="P37" s="4" t="s">
        <v>50</v>
      </c>
      <c r="Q37" s="5" t="s">
        <v>51</v>
      </c>
      <c r="R37">
        <v>9</v>
      </c>
      <c r="T37" s="4" t="s">
        <v>50</v>
      </c>
      <c r="U37" s="5" t="s">
        <v>51</v>
      </c>
      <c r="V37">
        <v>9</v>
      </c>
      <c r="W37">
        <v>8</v>
      </c>
      <c r="X37">
        <f t="shared" si="23"/>
        <v>1</v>
      </c>
      <c r="Y37">
        <v>8</v>
      </c>
      <c r="Z37">
        <v>7</v>
      </c>
      <c r="AA37">
        <f t="shared" si="24"/>
        <v>1</v>
      </c>
      <c r="AB37">
        <v>8</v>
      </c>
      <c r="AC37">
        <v>8</v>
      </c>
      <c r="AD37">
        <f t="shared" si="25"/>
        <v>0</v>
      </c>
      <c r="AE37">
        <v>7</v>
      </c>
      <c r="AF37">
        <v>7</v>
      </c>
      <c r="AG37">
        <f t="shared" si="26"/>
        <v>0</v>
      </c>
      <c r="AH37">
        <v>0</v>
      </c>
      <c r="AI37">
        <v>0</v>
      </c>
      <c r="AJ37">
        <f t="shared" si="27"/>
        <v>0</v>
      </c>
      <c r="AK37">
        <v>0</v>
      </c>
      <c r="AL37">
        <v>0</v>
      </c>
      <c r="AM37">
        <f t="shared" si="28"/>
        <v>0</v>
      </c>
      <c r="AO37" s="4" t="s">
        <v>50</v>
      </c>
      <c r="AP37" s="5" t="s">
        <v>51</v>
      </c>
      <c r="AQ37">
        <v>8</v>
      </c>
      <c r="AR37">
        <v>8</v>
      </c>
      <c r="AS37">
        <f t="shared" si="29"/>
        <v>0</v>
      </c>
      <c r="AT37">
        <v>8.5</v>
      </c>
      <c r="AU37">
        <f t="shared" si="30"/>
        <v>-0.5</v>
      </c>
      <c r="AV37">
        <v>0</v>
      </c>
      <c r="AW37">
        <v>0</v>
      </c>
      <c r="AX37">
        <v>3</v>
      </c>
      <c r="AY37">
        <v>4.5</v>
      </c>
      <c r="AZ37">
        <v>1</v>
      </c>
      <c r="BA37">
        <v>0</v>
      </c>
      <c r="BB37">
        <f t="shared" si="31"/>
        <v>5.5</v>
      </c>
      <c r="BC37">
        <v>60</v>
      </c>
      <c r="BD37">
        <v>30</v>
      </c>
      <c r="BF37" s="4"/>
      <c r="BG37" s="5"/>
    </row>
    <row r="38" spans="1:59" x14ac:dyDescent="0.2">
      <c r="A38" s="4" t="s">
        <v>18</v>
      </c>
      <c r="B38" s="5" t="s">
        <v>19</v>
      </c>
      <c r="C38" s="7">
        <v>20</v>
      </c>
      <c r="D38" s="5" t="s">
        <v>8</v>
      </c>
      <c r="E38" s="5">
        <v>1</v>
      </c>
      <c r="F38" s="9">
        <v>182</v>
      </c>
      <c r="G38" s="41">
        <v>68</v>
      </c>
      <c r="H38" s="33">
        <f t="shared" si="21"/>
        <v>20.528921627822726</v>
      </c>
      <c r="I38">
        <v>164.71428571428572</v>
      </c>
      <c r="J38">
        <v>30</v>
      </c>
      <c r="K38">
        <v>11</v>
      </c>
      <c r="L38">
        <v>8</v>
      </c>
      <c r="M38">
        <v>0</v>
      </c>
      <c r="N38">
        <f t="shared" si="32"/>
        <v>8</v>
      </c>
      <c r="P38" s="4" t="s">
        <v>18</v>
      </c>
      <c r="Q38" s="5" t="s">
        <v>19</v>
      </c>
      <c r="R38">
        <v>12</v>
      </c>
      <c r="T38" s="4" t="s">
        <v>18</v>
      </c>
      <c r="U38" s="5" t="s">
        <v>19</v>
      </c>
      <c r="V38">
        <v>8</v>
      </c>
      <c r="W38">
        <v>8</v>
      </c>
      <c r="X38">
        <f t="shared" si="23"/>
        <v>0</v>
      </c>
      <c r="Y38">
        <v>8</v>
      </c>
      <c r="Z38">
        <v>7</v>
      </c>
      <c r="AA38">
        <f t="shared" si="24"/>
        <v>1</v>
      </c>
      <c r="AB38">
        <v>7</v>
      </c>
      <c r="AC38">
        <v>8</v>
      </c>
      <c r="AD38">
        <f t="shared" si="25"/>
        <v>-1</v>
      </c>
      <c r="AE38">
        <v>7</v>
      </c>
      <c r="AF38">
        <v>7</v>
      </c>
      <c r="AG38">
        <f t="shared" si="26"/>
        <v>0</v>
      </c>
      <c r="AH38">
        <v>1</v>
      </c>
      <c r="AI38">
        <v>3</v>
      </c>
      <c r="AJ38">
        <f t="shared" si="27"/>
        <v>-2</v>
      </c>
      <c r="AK38">
        <v>0</v>
      </c>
      <c r="AL38">
        <v>0</v>
      </c>
      <c r="AM38">
        <f t="shared" si="28"/>
        <v>0</v>
      </c>
      <c r="AO38" s="4" t="s">
        <v>18</v>
      </c>
      <c r="AP38" s="5" t="s">
        <v>19</v>
      </c>
      <c r="AQ38">
        <v>7.5</v>
      </c>
      <c r="AR38">
        <v>7</v>
      </c>
      <c r="AS38">
        <f t="shared" si="29"/>
        <v>0.5</v>
      </c>
      <c r="AT38">
        <v>7.5</v>
      </c>
      <c r="AU38">
        <f t="shared" si="30"/>
        <v>0</v>
      </c>
      <c r="AV38">
        <v>0</v>
      </c>
      <c r="AW38">
        <v>0</v>
      </c>
      <c r="AX38">
        <v>10</v>
      </c>
      <c r="AY38">
        <v>3</v>
      </c>
      <c r="AZ38">
        <v>0</v>
      </c>
      <c r="BA38">
        <v>0</v>
      </c>
      <c r="BB38">
        <f t="shared" si="31"/>
        <v>3</v>
      </c>
      <c r="BC38">
        <v>0</v>
      </c>
      <c r="BD38">
        <v>0</v>
      </c>
      <c r="BF38" s="4"/>
      <c r="BG38" s="5"/>
    </row>
    <row r="39" spans="1:59" x14ac:dyDescent="0.2">
      <c r="A39" s="4" t="s">
        <v>60</v>
      </c>
      <c r="B39" s="5" t="s">
        <v>61</v>
      </c>
      <c r="C39" s="7">
        <v>26</v>
      </c>
      <c r="D39" s="5" t="s">
        <v>9</v>
      </c>
      <c r="E39" s="5">
        <v>2</v>
      </c>
      <c r="F39" s="9">
        <v>180</v>
      </c>
      <c r="G39" s="41">
        <v>72</v>
      </c>
      <c r="H39" s="33">
        <f t="shared" si="21"/>
        <v>22.222222222222221</v>
      </c>
      <c r="I39">
        <v>141.57142857142858</v>
      </c>
      <c r="J39">
        <v>17</v>
      </c>
      <c r="K39">
        <v>19</v>
      </c>
      <c r="L39">
        <v>8</v>
      </c>
      <c r="M39">
        <v>0</v>
      </c>
      <c r="N39">
        <f t="shared" si="32"/>
        <v>8</v>
      </c>
      <c r="P39" s="4" t="s">
        <v>60</v>
      </c>
      <c r="Q39" s="5" t="s">
        <v>61</v>
      </c>
      <c r="R39">
        <v>2</v>
      </c>
      <c r="T39" s="4" t="s">
        <v>60</v>
      </c>
      <c r="U39" s="5" t="s">
        <v>61</v>
      </c>
      <c r="V39">
        <v>4</v>
      </c>
      <c r="W39">
        <v>6</v>
      </c>
      <c r="X39">
        <f t="shared" si="23"/>
        <v>-2</v>
      </c>
      <c r="Y39">
        <v>6</v>
      </c>
      <c r="Z39">
        <v>7</v>
      </c>
      <c r="AA39">
        <f t="shared" si="24"/>
        <v>-1</v>
      </c>
      <c r="AB39">
        <v>6</v>
      </c>
      <c r="AC39">
        <v>7</v>
      </c>
      <c r="AD39">
        <f t="shared" si="25"/>
        <v>-1</v>
      </c>
      <c r="AE39">
        <v>5</v>
      </c>
      <c r="AF39">
        <v>7</v>
      </c>
      <c r="AG39">
        <f t="shared" si="26"/>
        <v>-2</v>
      </c>
      <c r="AH39">
        <v>0</v>
      </c>
      <c r="AI39">
        <v>0</v>
      </c>
      <c r="AJ39">
        <f t="shared" si="27"/>
        <v>0</v>
      </c>
      <c r="AK39">
        <v>0</v>
      </c>
      <c r="AL39">
        <v>1</v>
      </c>
      <c r="AM39">
        <f t="shared" si="28"/>
        <v>-1</v>
      </c>
      <c r="AO39" s="4" t="s">
        <v>60</v>
      </c>
      <c r="AP39" s="5" t="s">
        <v>61</v>
      </c>
      <c r="AQ39">
        <v>8</v>
      </c>
      <c r="AR39">
        <v>7.5</v>
      </c>
      <c r="AS39">
        <f t="shared" si="29"/>
        <v>0.5</v>
      </c>
      <c r="AT39">
        <v>6.5</v>
      </c>
      <c r="AU39">
        <f t="shared" si="30"/>
        <v>1.5</v>
      </c>
      <c r="AV39">
        <v>0</v>
      </c>
      <c r="AW39">
        <v>0</v>
      </c>
      <c r="AX39">
        <v>2</v>
      </c>
      <c r="AY39">
        <v>1</v>
      </c>
      <c r="AZ39">
        <v>0</v>
      </c>
      <c r="BA39">
        <v>0</v>
      </c>
      <c r="BB39">
        <f t="shared" si="31"/>
        <v>1</v>
      </c>
      <c r="BC39">
        <v>0</v>
      </c>
      <c r="BD39">
        <v>15</v>
      </c>
      <c r="BF39" s="4"/>
      <c r="BG39" s="5"/>
    </row>
    <row r="40" spans="1:59" x14ac:dyDescent="0.2">
      <c r="A40" s="4" t="s">
        <v>62</v>
      </c>
      <c r="B40" s="5" t="s">
        <v>63</v>
      </c>
      <c r="C40" s="7">
        <v>28</v>
      </c>
      <c r="D40" s="5" t="s">
        <v>9</v>
      </c>
      <c r="E40" s="5">
        <v>2</v>
      </c>
      <c r="F40" s="9">
        <v>193</v>
      </c>
      <c r="G40" s="41">
        <v>82</v>
      </c>
      <c r="H40" s="33">
        <f t="shared" si="21"/>
        <v>22.014013799028163</v>
      </c>
      <c r="I40">
        <v>128.57142857142858</v>
      </c>
      <c r="J40">
        <v>39</v>
      </c>
      <c r="K40">
        <v>8</v>
      </c>
      <c r="L40">
        <v>14</v>
      </c>
      <c r="M40">
        <v>0</v>
      </c>
      <c r="N40">
        <f t="shared" si="32"/>
        <v>14</v>
      </c>
      <c r="P40" s="4" t="s">
        <v>62</v>
      </c>
      <c r="Q40" s="5" t="s">
        <v>63</v>
      </c>
      <c r="R40">
        <v>6</v>
      </c>
      <c r="T40" s="4" t="s">
        <v>62</v>
      </c>
      <c r="U40" s="5" t="s">
        <v>63</v>
      </c>
      <c r="V40">
        <v>8</v>
      </c>
      <c r="W40">
        <v>9</v>
      </c>
      <c r="X40">
        <f t="shared" si="23"/>
        <v>-1</v>
      </c>
      <c r="Y40">
        <v>9</v>
      </c>
      <c r="Z40">
        <v>9</v>
      </c>
      <c r="AA40">
        <f t="shared" si="24"/>
        <v>0</v>
      </c>
      <c r="AB40">
        <v>8</v>
      </c>
      <c r="AC40">
        <v>9</v>
      </c>
      <c r="AD40">
        <f t="shared" si="25"/>
        <v>-1</v>
      </c>
      <c r="AE40">
        <v>9</v>
      </c>
      <c r="AF40">
        <v>9</v>
      </c>
      <c r="AG40">
        <f t="shared" si="26"/>
        <v>0</v>
      </c>
      <c r="AH40">
        <v>0</v>
      </c>
      <c r="AI40">
        <v>0</v>
      </c>
      <c r="AJ40">
        <f t="shared" si="27"/>
        <v>0</v>
      </c>
      <c r="AK40">
        <v>0</v>
      </c>
      <c r="AL40">
        <v>0</v>
      </c>
      <c r="AM40">
        <f t="shared" si="28"/>
        <v>0</v>
      </c>
      <c r="AO40" s="4" t="s">
        <v>62</v>
      </c>
      <c r="AP40" s="5" t="s">
        <v>63</v>
      </c>
      <c r="AQ40">
        <v>7.75</v>
      </c>
      <c r="AR40">
        <v>8</v>
      </c>
      <c r="AS40">
        <f t="shared" si="29"/>
        <v>-0.25</v>
      </c>
      <c r="AT40">
        <v>8</v>
      </c>
      <c r="AU40">
        <f t="shared" si="30"/>
        <v>-0.25</v>
      </c>
      <c r="AV40">
        <v>0</v>
      </c>
      <c r="AW40">
        <v>0</v>
      </c>
      <c r="AX40">
        <v>0</v>
      </c>
      <c r="AY40">
        <v>3</v>
      </c>
      <c r="AZ40">
        <v>3</v>
      </c>
      <c r="BA40">
        <v>1</v>
      </c>
      <c r="BB40">
        <f t="shared" si="31"/>
        <v>7</v>
      </c>
      <c r="BC40">
        <v>10</v>
      </c>
      <c r="BD40">
        <v>10</v>
      </c>
      <c r="BF40" s="4"/>
      <c r="BG40" s="5"/>
    </row>
    <row r="41" spans="1:59" x14ac:dyDescent="0.2">
      <c r="A41" s="4" t="s">
        <v>52</v>
      </c>
      <c r="B41" s="5" t="s">
        <v>53</v>
      </c>
      <c r="C41" s="7">
        <v>23</v>
      </c>
      <c r="D41" s="5" t="s">
        <v>9</v>
      </c>
      <c r="E41" s="5">
        <v>2</v>
      </c>
      <c r="F41" s="9">
        <v>172</v>
      </c>
      <c r="G41" s="41">
        <v>71</v>
      </c>
      <c r="H41" s="33">
        <f t="shared" si="21"/>
        <v>23.999459167117362</v>
      </c>
      <c r="I41">
        <v>128.57142857142858</v>
      </c>
      <c r="J41">
        <v>9</v>
      </c>
      <c r="K41">
        <v>13</v>
      </c>
      <c r="L41">
        <v>10</v>
      </c>
      <c r="M41">
        <v>0</v>
      </c>
      <c r="N41">
        <f t="shared" si="32"/>
        <v>10</v>
      </c>
      <c r="P41" s="4" t="s">
        <v>52</v>
      </c>
      <c r="Q41" s="5" t="s">
        <v>53</v>
      </c>
      <c r="R41">
        <v>12</v>
      </c>
      <c r="T41" s="4" t="s">
        <v>52</v>
      </c>
      <c r="U41" s="5" t="s">
        <v>53</v>
      </c>
      <c r="V41">
        <v>9</v>
      </c>
      <c r="W41">
        <v>9</v>
      </c>
      <c r="X41">
        <f t="shared" si="23"/>
        <v>0</v>
      </c>
      <c r="Y41">
        <v>9</v>
      </c>
      <c r="Z41">
        <v>9</v>
      </c>
      <c r="AA41">
        <f t="shared" si="24"/>
        <v>0</v>
      </c>
      <c r="AB41">
        <v>8</v>
      </c>
      <c r="AC41">
        <v>8</v>
      </c>
      <c r="AD41">
        <f t="shared" si="25"/>
        <v>0</v>
      </c>
      <c r="AE41">
        <v>8</v>
      </c>
      <c r="AF41">
        <v>8</v>
      </c>
      <c r="AG41">
        <f t="shared" si="26"/>
        <v>0</v>
      </c>
      <c r="AH41">
        <v>0</v>
      </c>
      <c r="AI41">
        <v>1</v>
      </c>
      <c r="AJ41">
        <f t="shared" si="27"/>
        <v>-1</v>
      </c>
      <c r="AK41">
        <v>0</v>
      </c>
      <c r="AL41">
        <v>1</v>
      </c>
      <c r="AM41">
        <f t="shared" si="28"/>
        <v>-1</v>
      </c>
      <c r="AO41" s="4" t="s">
        <v>52</v>
      </c>
      <c r="AP41" s="5" t="s">
        <v>53</v>
      </c>
      <c r="AQ41">
        <v>8</v>
      </c>
      <c r="AR41">
        <v>8.5</v>
      </c>
      <c r="AS41">
        <f t="shared" si="29"/>
        <v>-0.5</v>
      </c>
      <c r="AT41">
        <v>8.5</v>
      </c>
      <c r="AU41">
        <f t="shared" si="30"/>
        <v>-0.5</v>
      </c>
      <c r="AV41">
        <v>0</v>
      </c>
      <c r="AW41">
        <v>0</v>
      </c>
      <c r="AX41">
        <v>2</v>
      </c>
      <c r="AY41">
        <v>3</v>
      </c>
      <c r="AZ41">
        <v>2</v>
      </c>
      <c r="BA41">
        <v>0</v>
      </c>
      <c r="BB41">
        <f t="shared" si="31"/>
        <v>5</v>
      </c>
      <c r="BC41">
        <v>0</v>
      </c>
      <c r="BD41">
        <v>0</v>
      </c>
      <c r="BF41" s="4"/>
      <c r="BG41" s="5"/>
    </row>
    <row r="42" spans="1:59" x14ac:dyDescent="0.2">
      <c r="A42" s="4" t="s">
        <v>66</v>
      </c>
      <c r="B42" s="5" t="s">
        <v>67</v>
      </c>
      <c r="C42" s="7">
        <v>27</v>
      </c>
      <c r="D42" s="5" t="s">
        <v>9</v>
      </c>
      <c r="E42" s="5">
        <v>2</v>
      </c>
      <c r="F42" s="9">
        <v>178</v>
      </c>
      <c r="G42" s="41">
        <v>68</v>
      </c>
      <c r="H42" s="33">
        <f t="shared" si="21"/>
        <v>21.461936624163616</v>
      </c>
      <c r="I42">
        <v>128.57142857142858</v>
      </c>
      <c r="J42">
        <v>34</v>
      </c>
      <c r="K42">
        <v>13</v>
      </c>
      <c r="L42">
        <v>14</v>
      </c>
      <c r="M42">
        <v>0</v>
      </c>
      <c r="N42">
        <f t="shared" si="32"/>
        <v>14</v>
      </c>
      <c r="P42" s="4" t="s">
        <v>66</v>
      </c>
      <c r="Q42" s="5" t="s">
        <v>67</v>
      </c>
      <c r="R42">
        <v>12</v>
      </c>
      <c r="T42" s="4" t="s">
        <v>66</v>
      </c>
      <c r="U42" s="5" t="s">
        <v>67</v>
      </c>
      <c r="V42">
        <v>5</v>
      </c>
      <c r="W42">
        <v>7</v>
      </c>
      <c r="X42">
        <f t="shared" si="23"/>
        <v>-2</v>
      </c>
      <c r="Y42">
        <v>7</v>
      </c>
      <c r="Z42">
        <v>7</v>
      </c>
      <c r="AA42">
        <f t="shared" si="24"/>
        <v>0</v>
      </c>
      <c r="AB42">
        <v>4</v>
      </c>
      <c r="AC42">
        <v>7</v>
      </c>
      <c r="AD42">
        <f t="shared" si="25"/>
        <v>-3</v>
      </c>
      <c r="AE42">
        <v>6</v>
      </c>
      <c r="AF42">
        <v>5</v>
      </c>
      <c r="AG42">
        <f t="shared" si="26"/>
        <v>1</v>
      </c>
      <c r="AH42">
        <v>0</v>
      </c>
      <c r="AI42">
        <v>0</v>
      </c>
      <c r="AJ42">
        <f t="shared" si="27"/>
        <v>0</v>
      </c>
      <c r="AK42">
        <v>0</v>
      </c>
      <c r="AL42">
        <v>0</v>
      </c>
      <c r="AM42">
        <f t="shared" si="28"/>
        <v>0</v>
      </c>
      <c r="AO42" s="4" t="s">
        <v>66</v>
      </c>
      <c r="AP42" s="5" t="s">
        <v>67</v>
      </c>
      <c r="AQ42">
        <v>7.5</v>
      </c>
      <c r="AR42">
        <v>5.5</v>
      </c>
      <c r="AS42">
        <f t="shared" si="29"/>
        <v>2</v>
      </c>
      <c r="AT42">
        <v>8</v>
      </c>
      <c r="AU42">
        <f t="shared" si="30"/>
        <v>-0.5</v>
      </c>
      <c r="AV42">
        <v>21</v>
      </c>
      <c r="AW42">
        <v>14</v>
      </c>
      <c r="AX42">
        <v>8</v>
      </c>
      <c r="AY42">
        <v>1.5</v>
      </c>
      <c r="AZ42">
        <v>1</v>
      </c>
      <c r="BA42">
        <v>1</v>
      </c>
      <c r="BB42">
        <f t="shared" si="31"/>
        <v>3.5</v>
      </c>
      <c r="BC42">
        <v>0</v>
      </c>
      <c r="BD42">
        <v>0</v>
      </c>
      <c r="BF42" s="4"/>
      <c r="BG42" s="5"/>
    </row>
    <row r="43" spans="1:59" x14ac:dyDescent="0.2">
      <c r="A43" s="4" t="s">
        <v>48</v>
      </c>
      <c r="B43" s="5" t="s">
        <v>49</v>
      </c>
      <c r="C43" s="7">
        <v>22</v>
      </c>
      <c r="D43" s="5" t="s">
        <v>8</v>
      </c>
      <c r="E43" s="5">
        <v>1</v>
      </c>
      <c r="F43" s="9">
        <v>167</v>
      </c>
      <c r="G43" s="41">
        <v>58</v>
      </c>
      <c r="H43" s="33">
        <f t="shared" si="21"/>
        <v>20.796729893506399</v>
      </c>
      <c r="I43">
        <v>124.28571428571429</v>
      </c>
      <c r="J43">
        <v>36</v>
      </c>
      <c r="K43">
        <v>16</v>
      </c>
      <c r="L43">
        <v>6</v>
      </c>
      <c r="M43">
        <v>0</v>
      </c>
      <c r="N43">
        <f t="shared" si="32"/>
        <v>6</v>
      </c>
      <c r="P43" s="4" t="s">
        <v>48</v>
      </c>
      <c r="Q43" s="5" t="s">
        <v>49</v>
      </c>
      <c r="R43">
        <v>6</v>
      </c>
      <c r="T43" s="4" t="s">
        <v>48</v>
      </c>
      <c r="U43" s="5" t="s">
        <v>49</v>
      </c>
      <c r="V43">
        <v>8</v>
      </c>
      <c r="W43">
        <v>8</v>
      </c>
      <c r="X43">
        <f t="shared" si="23"/>
        <v>0</v>
      </c>
      <c r="Y43">
        <v>7</v>
      </c>
      <c r="Z43">
        <v>9</v>
      </c>
      <c r="AA43">
        <f t="shared" si="24"/>
        <v>-2</v>
      </c>
      <c r="AB43">
        <v>7</v>
      </c>
      <c r="AC43">
        <v>8</v>
      </c>
      <c r="AD43">
        <f t="shared" si="25"/>
        <v>-1</v>
      </c>
      <c r="AE43">
        <v>8</v>
      </c>
      <c r="AF43">
        <v>9</v>
      </c>
      <c r="AG43">
        <f t="shared" si="26"/>
        <v>-1</v>
      </c>
      <c r="AH43">
        <v>0</v>
      </c>
      <c r="AI43">
        <v>0</v>
      </c>
      <c r="AJ43">
        <f t="shared" si="27"/>
        <v>0</v>
      </c>
      <c r="AK43">
        <v>0</v>
      </c>
      <c r="AL43">
        <v>1</v>
      </c>
      <c r="AM43">
        <f t="shared" si="28"/>
        <v>-1</v>
      </c>
      <c r="AO43" s="4" t="s">
        <v>48</v>
      </c>
      <c r="AP43" s="5" t="s">
        <v>49</v>
      </c>
      <c r="AQ43">
        <v>8</v>
      </c>
      <c r="AR43">
        <v>5.5</v>
      </c>
      <c r="AS43">
        <f t="shared" si="29"/>
        <v>2.5</v>
      </c>
      <c r="AT43">
        <v>7.5</v>
      </c>
      <c r="AU43">
        <f t="shared" si="30"/>
        <v>0.5</v>
      </c>
      <c r="AV43">
        <v>0</v>
      </c>
      <c r="AW43">
        <v>0</v>
      </c>
      <c r="AX43">
        <v>0</v>
      </c>
      <c r="AY43">
        <v>1</v>
      </c>
      <c r="AZ43">
        <v>0</v>
      </c>
      <c r="BA43">
        <v>0</v>
      </c>
      <c r="BB43">
        <f t="shared" si="31"/>
        <v>1</v>
      </c>
      <c r="BC43">
        <v>0</v>
      </c>
      <c r="BD43">
        <v>0</v>
      </c>
      <c r="BF43" s="10"/>
      <c r="BG43" s="5"/>
    </row>
    <row r="44" spans="1:59" x14ac:dyDescent="0.2">
      <c r="A44" s="4"/>
      <c r="C44" s="7"/>
      <c r="F44" s="9"/>
      <c r="G44" s="41"/>
      <c r="H44" s="33"/>
      <c r="P44" s="4"/>
      <c r="Q44" s="5"/>
      <c r="T44" s="4"/>
      <c r="U44" s="5"/>
      <c r="AO44" s="4"/>
      <c r="AP44" s="5"/>
      <c r="BF44" s="10"/>
      <c r="BG44" s="5"/>
    </row>
    <row r="45" spans="1:59" x14ac:dyDescent="0.2">
      <c r="A45" s="4" t="s">
        <v>70</v>
      </c>
      <c r="B45" s="5" t="s">
        <v>71</v>
      </c>
      <c r="C45" s="7">
        <v>27</v>
      </c>
      <c r="D45" s="5" t="s">
        <v>9</v>
      </c>
      <c r="E45" s="5">
        <v>2</v>
      </c>
      <c r="F45" s="9">
        <v>179</v>
      </c>
      <c r="G45" s="41">
        <v>70</v>
      </c>
      <c r="H45" s="33">
        <f t="shared" ref="H45:H61" si="33">(G45/F45^2)*10000</f>
        <v>21.847008520333322</v>
      </c>
      <c r="I45">
        <v>107.85714285714286</v>
      </c>
      <c r="J45">
        <v>36</v>
      </c>
      <c r="K45">
        <v>10</v>
      </c>
      <c r="L45" s="45">
        <v>12</v>
      </c>
      <c r="M45">
        <v>0</v>
      </c>
      <c r="N45" s="45">
        <v>12</v>
      </c>
      <c r="P45" s="4" t="s">
        <v>70</v>
      </c>
      <c r="Q45" s="5" t="s">
        <v>71</v>
      </c>
      <c r="R45">
        <v>12</v>
      </c>
      <c r="T45" s="4" t="s">
        <v>70</v>
      </c>
      <c r="U45" s="5" t="s">
        <v>71</v>
      </c>
      <c r="V45">
        <v>8</v>
      </c>
      <c r="W45">
        <v>10</v>
      </c>
      <c r="X45">
        <f t="shared" si="23"/>
        <v>-2</v>
      </c>
      <c r="Y45">
        <v>8</v>
      </c>
      <c r="Z45">
        <v>10</v>
      </c>
      <c r="AA45">
        <f t="shared" si="24"/>
        <v>-2</v>
      </c>
      <c r="AB45">
        <v>7</v>
      </c>
      <c r="AC45">
        <v>9</v>
      </c>
      <c r="AD45">
        <f t="shared" si="25"/>
        <v>-2</v>
      </c>
      <c r="AE45">
        <v>6</v>
      </c>
      <c r="AF45">
        <v>2</v>
      </c>
      <c r="AG45">
        <f t="shared" si="26"/>
        <v>4</v>
      </c>
      <c r="AH45">
        <v>0</v>
      </c>
      <c r="AI45">
        <v>1</v>
      </c>
      <c r="AJ45">
        <f t="shared" si="27"/>
        <v>-1</v>
      </c>
      <c r="AK45">
        <v>0</v>
      </c>
      <c r="AL45">
        <v>0</v>
      </c>
      <c r="AM45">
        <f t="shared" si="28"/>
        <v>0</v>
      </c>
      <c r="AO45" s="4" t="s">
        <v>70</v>
      </c>
      <c r="AP45" s="5" t="s">
        <v>71</v>
      </c>
      <c r="AQ45">
        <v>8</v>
      </c>
      <c r="AR45">
        <v>7.5</v>
      </c>
      <c r="AS45">
        <f t="shared" si="29"/>
        <v>0.5</v>
      </c>
      <c r="AT45">
        <v>6.5</v>
      </c>
      <c r="AU45">
        <f t="shared" si="30"/>
        <v>1.5</v>
      </c>
      <c r="AV45">
        <v>13</v>
      </c>
      <c r="AW45">
        <v>3.5</v>
      </c>
      <c r="AX45">
        <v>0</v>
      </c>
      <c r="AY45">
        <v>1</v>
      </c>
      <c r="AZ45">
        <v>4</v>
      </c>
      <c r="BA45">
        <v>0</v>
      </c>
      <c r="BB45">
        <f t="shared" ref="BB45:BB61" si="34">SUM(AY45:BA45)</f>
        <v>5</v>
      </c>
      <c r="BC45">
        <v>0</v>
      </c>
      <c r="BD45">
        <v>0</v>
      </c>
      <c r="BF45" s="10"/>
      <c r="BG45" s="5"/>
    </row>
    <row r="46" spans="1:59" x14ac:dyDescent="0.2">
      <c r="A46" s="4" t="s">
        <v>56</v>
      </c>
      <c r="B46" s="5" t="s">
        <v>57</v>
      </c>
      <c r="C46" s="7">
        <v>27</v>
      </c>
      <c r="D46" s="5" t="s">
        <v>8</v>
      </c>
      <c r="E46" s="5">
        <v>1</v>
      </c>
      <c r="F46" s="9">
        <v>158</v>
      </c>
      <c r="G46" s="41">
        <v>55</v>
      </c>
      <c r="H46" s="33">
        <f t="shared" si="33"/>
        <v>22.03172568498638</v>
      </c>
      <c r="I46">
        <v>107.28571428571429</v>
      </c>
      <c r="J46">
        <v>40</v>
      </c>
      <c r="K46">
        <v>12</v>
      </c>
      <c r="L46">
        <v>14</v>
      </c>
      <c r="M46">
        <v>0</v>
      </c>
      <c r="N46">
        <f t="shared" ref="N46:N61" si="35">L46+M46</f>
        <v>14</v>
      </c>
      <c r="P46" s="4" t="s">
        <v>56</v>
      </c>
      <c r="Q46" s="5" t="s">
        <v>57</v>
      </c>
      <c r="R46">
        <v>7</v>
      </c>
      <c r="T46" s="4" t="s">
        <v>56</v>
      </c>
      <c r="U46" s="5" t="s">
        <v>57</v>
      </c>
      <c r="V46">
        <v>7</v>
      </c>
      <c r="W46">
        <v>9</v>
      </c>
      <c r="X46">
        <f t="shared" si="23"/>
        <v>-2</v>
      </c>
      <c r="Y46">
        <v>8</v>
      </c>
      <c r="Z46">
        <v>8</v>
      </c>
      <c r="AA46">
        <f t="shared" si="24"/>
        <v>0</v>
      </c>
      <c r="AB46">
        <v>9</v>
      </c>
      <c r="AC46">
        <v>10</v>
      </c>
      <c r="AD46">
        <f t="shared" si="25"/>
        <v>-1</v>
      </c>
      <c r="AE46">
        <v>7</v>
      </c>
      <c r="AF46">
        <v>10</v>
      </c>
      <c r="AG46">
        <f t="shared" si="26"/>
        <v>-3</v>
      </c>
      <c r="AH46">
        <v>0</v>
      </c>
      <c r="AI46">
        <v>2</v>
      </c>
      <c r="AJ46">
        <f t="shared" si="27"/>
        <v>-2</v>
      </c>
      <c r="AK46">
        <v>1</v>
      </c>
      <c r="AL46">
        <v>3</v>
      </c>
      <c r="AM46">
        <f t="shared" si="28"/>
        <v>-2</v>
      </c>
      <c r="AO46" s="4" t="s">
        <v>56</v>
      </c>
      <c r="AP46" s="5" t="s">
        <v>57</v>
      </c>
      <c r="AQ46">
        <v>8</v>
      </c>
      <c r="AR46">
        <v>8</v>
      </c>
      <c r="AS46">
        <f t="shared" si="29"/>
        <v>0</v>
      </c>
      <c r="AT46">
        <v>7.5</v>
      </c>
      <c r="AU46">
        <f t="shared" si="30"/>
        <v>0.5</v>
      </c>
      <c r="AV46">
        <v>0</v>
      </c>
      <c r="AW46">
        <v>0</v>
      </c>
      <c r="AX46">
        <v>22</v>
      </c>
      <c r="AY46">
        <v>4</v>
      </c>
      <c r="AZ46">
        <v>2</v>
      </c>
      <c r="BA46">
        <v>0</v>
      </c>
      <c r="BB46">
        <f t="shared" si="34"/>
        <v>6</v>
      </c>
      <c r="BC46">
        <v>0</v>
      </c>
      <c r="BD46">
        <v>6</v>
      </c>
      <c r="BF46" s="10"/>
      <c r="BG46" s="5"/>
    </row>
    <row r="47" spans="1:59" x14ac:dyDescent="0.2">
      <c r="A47" s="4" t="s">
        <v>54</v>
      </c>
      <c r="B47" s="5" t="s">
        <v>55</v>
      </c>
      <c r="C47" s="7">
        <v>25</v>
      </c>
      <c r="D47" s="5" t="s">
        <v>8</v>
      </c>
      <c r="E47" s="5">
        <v>1</v>
      </c>
      <c r="F47" s="9">
        <v>175</v>
      </c>
      <c r="G47" s="41">
        <v>60</v>
      </c>
      <c r="H47" s="33">
        <f t="shared" si="33"/>
        <v>19.591836734693878</v>
      </c>
      <c r="I47">
        <v>102.85714285714286</v>
      </c>
      <c r="J47">
        <v>29</v>
      </c>
      <c r="K47">
        <v>11</v>
      </c>
      <c r="L47">
        <v>10</v>
      </c>
      <c r="M47">
        <v>3</v>
      </c>
      <c r="N47">
        <f t="shared" si="35"/>
        <v>13</v>
      </c>
      <c r="P47" s="4" t="s">
        <v>54</v>
      </c>
      <c r="Q47" s="5" t="s">
        <v>55</v>
      </c>
      <c r="R47">
        <v>9</v>
      </c>
      <c r="T47" s="4" t="s">
        <v>54</v>
      </c>
      <c r="U47" s="5" t="s">
        <v>55</v>
      </c>
      <c r="V47">
        <v>5.5</v>
      </c>
      <c r="W47">
        <v>7.5</v>
      </c>
      <c r="X47">
        <f t="shared" si="23"/>
        <v>-2</v>
      </c>
      <c r="Y47">
        <v>8</v>
      </c>
      <c r="Z47">
        <v>6.5</v>
      </c>
      <c r="AA47">
        <f t="shared" si="24"/>
        <v>1.5</v>
      </c>
      <c r="AB47">
        <v>5.5</v>
      </c>
      <c r="AC47">
        <v>5.5</v>
      </c>
      <c r="AD47">
        <f t="shared" si="25"/>
        <v>0</v>
      </c>
      <c r="AE47">
        <v>7</v>
      </c>
      <c r="AF47">
        <v>6.5</v>
      </c>
      <c r="AG47">
        <f t="shared" si="26"/>
        <v>0.5</v>
      </c>
      <c r="AH47">
        <v>0</v>
      </c>
      <c r="AI47">
        <v>1</v>
      </c>
      <c r="AJ47">
        <f t="shared" si="27"/>
        <v>-1</v>
      </c>
      <c r="AK47">
        <v>0</v>
      </c>
      <c r="AL47">
        <v>1.5</v>
      </c>
      <c r="AM47">
        <f t="shared" si="28"/>
        <v>-1.5</v>
      </c>
      <c r="AO47" s="4" t="s">
        <v>54</v>
      </c>
      <c r="AP47" s="5" t="s">
        <v>55</v>
      </c>
      <c r="AQ47">
        <v>8.5</v>
      </c>
      <c r="AR47">
        <v>8</v>
      </c>
      <c r="AS47">
        <f t="shared" si="29"/>
        <v>0.5</v>
      </c>
      <c r="AT47">
        <v>8</v>
      </c>
      <c r="AU47">
        <f t="shared" si="30"/>
        <v>0.5</v>
      </c>
      <c r="AV47">
        <v>0</v>
      </c>
      <c r="AW47">
        <v>0</v>
      </c>
      <c r="AX47">
        <v>5</v>
      </c>
      <c r="AY47">
        <v>1</v>
      </c>
      <c r="AZ47">
        <v>4</v>
      </c>
      <c r="BA47">
        <v>3</v>
      </c>
      <c r="BB47">
        <f t="shared" si="34"/>
        <v>8</v>
      </c>
      <c r="BC47">
        <v>15</v>
      </c>
      <c r="BD47">
        <v>30</v>
      </c>
    </row>
    <row r="48" spans="1:59" x14ac:dyDescent="0.2">
      <c r="A48" s="4" t="s">
        <v>76</v>
      </c>
      <c r="B48" s="5" t="s">
        <v>77</v>
      </c>
      <c r="C48" s="7">
        <v>23</v>
      </c>
      <c r="D48" s="5" t="s">
        <v>9</v>
      </c>
      <c r="E48" s="5">
        <v>2</v>
      </c>
      <c r="F48" s="9">
        <v>184</v>
      </c>
      <c r="G48" s="41">
        <v>73.5</v>
      </c>
      <c r="H48" s="33">
        <f t="shared" si="33"/>
        <v>21.709593572778829</v>
      </c>
      <c r="I48">
        <v>102.85714285714286</v>
      </c>
      <c r="J48">
        <v>26</v>
      </c>
      <c r="K48">
        <v>12</v>
      </c>
      <c r="L48">
        <v>9</v>
      </c>
      <c r="M48">
        <v>0</v>
      </c>
      <c r="N48">
        <f t="shared" si="35"/>
        <v>9</v>
      </c>
      <c r="P48" s="4" t="s">
        <v>76</v>
      </c>
      <c r="Q48" s="5" t="s">
        <v>77</v>
      </c>
      <c r="R48">
        <v>12</v>
      </c>
      <c r="T48" s="4" t="s">
        <v>76</v>
      </c>
      <c r="U48" s="5" t="s">
        <v>77</v>
      </c>
      <c r="V48">
        <v>3</v>
      </c>
      <c r="W48">
        <v>5</v>
      </c>
      <c r="X48">
        <f t="shared" si="23"/>
        <v>-2</v>
      </c>
      <c r="Y48">
        <v>6</v>
      </c>
      <c r="Z48">
        <v>7</v>
      </c>
      <c r="AA48">
        <f t="shared" si="24"/>
        <v>-1</v>
      </c>
      <c r="AB48">
        <v>3</v>
      </c>
      <c r="AC48">
        <v>5</v>
      </c>
      <c r="AD48">
        <f t="shared" si="25"/>
        <v>-2</v>
      </c>
      <c r="AE48">
        <v>6</v>
      </c>
      <c r="AF48">
        <v>6</v>
      </c>
      <c r="AG48">
        <f t="shared" si="26"/>
        <v>0</v>
      </c>
      <c r="AH48">
        <v>0</v>
      </c>
      <c r="AI48">
        <v>1</v>
      </c>
      <c r="AJ48">
        <f t="shared" si="27"/>
        <v>-1</v>
      </c>
      <c r="AK48">
        <v>0</v>
      </c>
      <c r="AL48">
        <v>0</v>
      </c>
      <c r="AM48">
        <f t="shared" si="28"/>
        <v>0</v>
      </c>
      <c r="AO48" s="4" t="s">
        <v>76</v>
      </c>
      <c r="AP48" s="5" t="s">
        <v>77</v>
      </c>
      <c r="AQ48">
        <v>8</v>
      </c>
      <c r="AR48">
        <v>7.5</v>
      </c>
      <c r="AS48">
        <f t="shared" si="29"/>
        <v>0.5</v>
      </c>
      <c r="AT48">
        <v>8</v>
      </c>
      <c r="AU48">
        <f t="shared" si="30"/>
        <v>0</v>
      </c>
      <c r="AV48">
        <v>0</v>
      </c>
      <c r="AW48">
        <v>0</v>
      </c>
      <c r="AX48">
        <v>1</v>
      </c>
      <c r="AY48">
        <v>3</v>
      </c>
      <c r="AZ48">
        <v>2</v>
      </c>
      <c r="BA48">
        <v>1</v>
      </c>
      <c r="BB48">
        <f t="shared" si="34"/>
        <v>6</v>
      </c>
      <c r="BC48">
        <v>0</v>
      </c>
      <c r="BD48">
        <v>0</v>
      </c>
    </row>
    <row r="49" spans="1:56" x14ac:dyDescent="0.2">
      <c r="A49" s="5" t="s">
        <v>16</v>
      </c>
      <c r="B49" s="5" t="s">
        <v>17</v>
      </c>
      <c r="C49" s="7">
        <v>23</v>
      </c>
      <c r="D49" s="5" t="s">
        <v>8</v>
      </c>
      <c r="E49" s="5">
        <v>1</v>
      </c>
      <c r="F49" s="9">
        <v>164</v>
      </c>
      <c r="G49" s="41">
        <v>65</v>
      </c>
      <c r="H49" s="33">
        <f t="shared" si="33"/>
        <v>24.16716240333135</v>
      </c>
      <c r="I49">
        <v>91.571428571428569</v>
      </c>
      <c r="J49">
        <v>45</v>
      </c>
      <c r="K49">
        <v>12</v>
      </c>
      <c r="L49">
        <v>11.5</v>
      </c>
      <c r="M49">
        <v>0</v>
      </c>
      <c r="N49">
        <f t="shared" si="35"/>
        <v>11.5</v>
      </c>
      <c r="P49" s="5" t="s">
        <v>16</v>
      </c>
      <c r="Q49" s="5" t="s">
        <v>17</v>
      </c>
      <c r="R49">
        <v>12</v>
      </c>
      <c r="T49" s="5" t="s">
        <v>16</v>
      </c>
      <c r="U49" s="5" t="s">
        <v>17</v>
      </c>
      <c r="V49">
        <v>8</v>
      </c>
      <c r="W49">
        <v>8</v>
      </c>
      <c r="X49">
        <f t="shared" si="23"/>
        <v>0</v>
      </c>
      <c r="Y49">
        <v>8</v>
      </c>
      <c r="Z49">
        <v>9</v>
      </c>
      <c r="AA49">
        <f t="shared" si="24"/>
        <v>-1</v>
      </c>
      <c r="AB49">
        <v>9</v>
      </c>
      <c r="AC49">
        <v>9</v>
      </c>
      <c r="AD49">
        <f t="shared" si="25"/>
        <v>0</v>
      </c>
      <c r="AE49">
        <v>6</v>
      </c>
      <c r="AF49">
        <v>7</v>
      </c>
      <c r="AG49">
        <f t="shared" si="26"/>
        <v>-1</v>
      </c>
      <c r="AH49">
        <v>1</v>
      </c>
      <c r="AI49">
        <v>2</v>
      </c>
      <c r="AJ49">
        <f t="shared" si="27"/>
        <v>-1</v>
      </c>
      <c r="AK49">
        <v>0</v>
      </c>
      <c r="AL49">
        <v>0</v>
      </c>
      <c r="AM49">
        <f t="shared" si="28"/>
        <v>0</v>
      </c>
      <c r="AO49" s="5" t="s">
        <v>16</v>
      </c>
      <c r="AP49" s="5" t="s">
        <v>17</v>
      </c>
      <c r="AQ49">
        <v>7.5</v>
      </c>
      <c r="AR49">
        <v>9</v>
      </c>
      <c r="AS49">
        <f t="shared" si="29"/>
        <v>-1.5</v>
      </c>
      <c r="AT49">
        <v>7</v>
      </c>
      <c r="AU49">
        <f t="shared" si="30"/>
        <v>0.5</v>
      </c>
      <c r="AV49">
        <v>0</v>
      </c>
      <c r="AW49">
        <v>0</v>
      </c>
      <c r="AX49">
        <v>1</v>
      </c>
      <c r="AY49">
        <v>3.5</v>
      </c>
      <c r="AZ49">
        <v>0</v>
      </c>
      <c r="BA49">
        <v>0</v>
      </c>
      <c r="BB49">
        <f t="shared" si="34"/>
        <v>3.5</v>
      </c>
      <c r="BC49">
        <v>0</v>
      </c>
      <c r="BD49">
        <v>0</v>
      </c>
    </row>
    <row r="50" spans="1:56" x14ac:dyDescent="0.2">
      <c r="A50" s="10" t="s">
        <v>84</v>
      </c>
      <c r="B50" s="5" t="s">
        <v>91</v>
      </c>
      <c r="C50" s="7">
        <v>26</v>
      </c>
      <c r="D50" s="5" t="s">
        <v>9</v>
      </c>
      <c r="E50" s="5">
        <v>2</v>
      </c>
      <c r="F50" s="9">
        <v>185</v>
      </c>
      <c r="G50" s="41">
        <v>80</v>
      </c>
      <c r="H50" s="33">
        <f>(G50/F50^2)*10000</f>
        <v>23.374726077428779</v>
      </c>
      <c r="I50">
        <v>102.85714285714286</v>
      </c>
      <c r="J50">
        <v>39</v>
      </c>
      <c r="K50">
        <v>16</v>
      </c>
      <c r="L50">
        <v>15</v>
      </c>
      <c r="M50">
        <v>0</v>
      </c>
      <c r="N50">
        <f>L50+M50</f>
        <v>15</v>
      </c>
      <c r="P50" s="10" t="s">
        <v>84</v>
      </c>
      <c r="Q50" s="5" t="s">
        <v>91</v>
      </c>
      <c r="R50">
        <v>12</v>
      </c>
      <c r="T50" s="10" t="s">
        <v>84</v>
      </c>
      <c r="U50" s="5" t="s">
        <v>91</v>
      </c>
      <c r="V50">
        <v>7</v>
      </c>
      <c r="W50">
        <v>7</v>
      </c>
      <c r="X50">
        <f>V50-W50</f>
        <v>0</v>
      </c>
      <c r="Y50">
        <v>7</v>
      </c>
      <c r="Z50">
        <v>6</v>
      </c>
      <c r="AA50">
        <f t="shared" si="24"/>
        <v>1</v>
      </c>
      <c r="AB50">
        <v>2</v>
      </c>
      <c r="AC50">
        <v>5</v>
      </c>
      <c r="AD50">
        <f t="shared" si="25"/>
        <v>-3</v>
      </c>
      <c r="AE50">
        <v>5</v>
      </c>
      <c r="AF50">
        <v>6</v>
      </c>
      <c r="AG50">
        <f t="shared" si="26"/>
        <v>-1</v>
      </c>
      <c r="AH50">
        <v>2</v>
      </c>
      <c r="AI50">
        <v>2</v>
      </c>
      <c r="AJ50">
        <f t="shared" si="27"/>
        <v>0</v>
      </c>
      <c r="AK50">
        <v>3</v>
      </c>
      <c r="AL50">
        <v>4</v>
      </c>
      <c r="AM50">
        <f t="shared" si="28"/>
        <v>-1</v>
      </c>
      <c r="AO50" s="10" t="s">
        <v>84</v>
      </c>
      <c r="AP50" s="5" t="s">
        <v>91</v>
      </c>
      <c r="AQ50">
        <v>8</v>
      </c>
      <c r="AR50">
        <v>8</v>
      </c>
      <c r="AS50">
        <f t="shared" si="29"/>
        <v>0</v>
      </c>
      <c r="AT50">
        <v>7</v>
      </c>
      <c r="AU50">
        <f t="shared" si="30"/>
        <v>1</v>
      </c>
      <c r="AV50">
        <v>0</v>
      </c>
      <c r="AW50">
        <v>0</v>
      </c>
      <c r="AX50">
        <v>6</v>
      </c>
      <c r="AY50">
        <v>4</v>
      </c>
      <c r="AZ50">
        <v>1.5</v>
      </c>
      <c r="BA50">
        <v>0</v>
      </c>
      <c r="BB50">
        <f>SUM(AY50:BA50)</f>
        <v>5.5</v>
      </c>
      <c r="BC50">
        <v>35</v>
      </c>
      <c r="BD50">
        <v>30</v>
      </c>
    </row>
    <row r="51" spans="1:56" x14ac:dyDescent="0.2">
      <c r="A51" s="4" t="s">
        <v>22</v>
      </c>
      <c r="B51" s="5" t="s">
        <v>23</v>
      </c>
      <c r="C51" s="7">
        <v>31</v>
      </c>
      <c r="D51" s="5" t="s">
        <v>9</v>
      </c>
      <c r="E51" s="5">
        <v>2</v>
      </c>
      <c r="F51" s="9">
        <v>184</v>
      </c>
      <c r="G51" s="41">
        <v>75</v>
      </c>
      <c r="H51" s="33">
        <f t="shared" si="33"/>
        <v>22.152646502835537</v>
      </c>
      <c r="I51">
        <v>85.714285714285708</v>
      </c>
      <c r="J51">
        <v>24</v>
      </c>
      <c r="K51">
        <v>13</v>
      </c>
      <c r="L51">
        <v>16</v>
      </c>
      <c r="M51">
        <v>0</v>
      </c>
      <c r="N51">
        <f t="shared" si="35"/>
        <v>16</v>
      </c>
      <c r="P51" s="4" t="s">
        <v>22</v>
      </c>
      <c r="Q51" s="5" t="s">
        <v>23</v>
      </c>
      <c r="R51">
        <v>12</v>
      </c>
      <c r="T51" s="4" t="s">
        <v>22</v>
      </c>
      <c r="U51" s="5" t="s">
        <v>23</v>
      </c>
      <c r="V51">
        <v>5</v>
      </c>
      <c r="W51">
        <v>7</v>
      </c>
      <c r="X51">
        <f t="shared" si="23"/>
        <v>-2</v>
      </c>
      <c r="Y51">
        <v>8</v>
      </c>
      <c r="Z51">
        <v>8</v>
      </c>
      <c r="AA51">
        <f t="shared" si="24"/>
        <v>0</v>
      </c>
      <c r="AB51">
        <v>6</v>
      </c>
      <c r="AC51">
        <v>6</v>
      </c>
      <c r="AD51">
        <f t="shared" si="25"/>
        <v>0</v>
      </c>
      <c r="AE51">
        <v>8</v>
      </c>
      <c r="AF51">
        <v>8</v>
      </c>
      <c r="AG51">
        <f t="shared" si="26"/>
        <v>0</v>
      </c>
      <c r="AH51">
        <v>0</v>
      </c>
      <c r="AI51">
        <v>0</v>
      </c>
      <c r="AJ51">
        <f t="shared" si="27"/>
        <v>0</v>
      </c>
      <c r="AK51">
        <v>0</v>
      </c>
      <c r="AL51">
        <v>0</v>
      </c>
      <c r="AM51">
        <f t="shared" si="28"/>
        <v>0</v>
      </c>
      <c r="AO51" s="4" t="s">
        <v>22</v>
      </c>
      <c r="AP51" s="5" t="s">
        <v>23</v>
      </c>
      <c r="AQ51">
        <v>8</v>
      </c>
      <c r="AR51">
        <v>6</v>
      </c>
      <c r="AS51">
        <f t="shared" si="29"/>
        <v>2</v>
      </c>
      <c r="AT51">
        <v>7</v>
      </c>
      <c r="AU51">
        <f t="shared" si="30"/>
        <v>1</v>
      </c>
      <c r="AV51">
        <v>0</v>
      </c>
      <c r="AW51">
        <v>0</v>
      </c>
      <c r="AX51">
        <v>5</v>
      </c>
      <c r="AY51">
        <v>5</v>
      </c>
      <c r="AZ51">
        <v>2</v>
      </c>
      <c r="BA51">
        <v>0</v>
      </c>
      <c r="BB51">
        <f t="shared" si="34"/>
        <v>7</v>
      </c>
      <c r="BC51">
        <v>0</v>
      </c>
      <c r="BD51">
        <v>0</v>
      </c>
    </row>
    <row r="52" spans="1:56" x14ac:dyDescent="0.2">
      <c r="A52" s="4" t="s">
        <v>34</v>
      </c>
      <c r="B52" s="5" t="s">
        <v>35</v>
      </c>
      <c r="C52" s="7">
        <v>28</v>
      </c>
      <c r="D52" s="5" t="s">
        <v>8</v>
      </c>
      <c r="E52" s="5">
        <v>1</v>
      </c>
      <c r="F52" s="9">
        <v>165</v>
      </c>
      <c r="G52" s="41">
        <v>56</v>
      </c>
      <c r="H52" s="33">
        <f t="shared" si="33"/>
        <v>20.569329660238751</v>
      </c>
      <c r="I52">
        <v>85.714285714285708</v>
      </c>
      <c r="J52">
        <v>25</v>
      </c>
      <c r="K52">
        <v>10</v>
      </c>
      <c r="L52">
        <v>13</v>
      </c>
      <c r="M52">
        <v>0</v>
      </c>
      <c r="N52">
        <f t="shared" si="35"/>
        <v>13</v>
      </c>
      <c r="P52" s="4" t="s">
        <v>34</v>
      </c>
      <c r="Q52" s="5" t="s">
        <v>35</v>
      </c>
      <c r="R52">
        <v>3</v>
      </c>
      <c r="T52" s="4" t="s">
        <v>34</v>
      </c>
      <c r="U52" s="5" t="s">
        <v>35</v>
      </c>
      <c r="V52">
        <v>6</v>
      </c>
      <c r="W52">
        <v>7</v>
      </c>
      <c r="X52">
        <f t="shared" si="23"/>
        <v>-1</v>
      </c>
      <c r="Y52">
        <v>4</v>
      </c>
      <c r="Z52">
        <v>6</v>
      </c>
      <c r="AA52">
        <f t="shared" si="24"/>
        <v>-2</v>
      </c>
      <c r="AB52">
        <v>6</v>
      </c>
      <c r="AC52">
        <v>6</v>
      </c>
      <c r="AD52">
        <f t="shared" si="25"/>
        <v>0</v>
      </c>
      <c r="AE52">
        <v>4</v>
      </c>
      <c r="AF52">
        <v>5</v>
      </c>
      <c r="AG52">
        <f t="shared" si="26"/>
        <v>-1</v>
      </c>
      <c r="AH52">
        <v>0</v>
      </c>
      <c r="AI52">
        <v>1</v>
      </c>
      <c r="AJ52">
        <f t="shared" si="27"/>
        <v>-1</v>
      </c>
      <c r="AK52">
        <v>0</v>
      </c>
      <c r="AL52">
        <v>0</v>
      </c>
      <c r="AM52">
        <f t="shared" si="28"/>
        <v>0</v>
      </c>
      <c r="AO52" s="4" t="s">
        <v>34</v>
      </c>
      <c r="AP52" s="5" t="s">
        <v>35</v>
      </c>
      <c r="AQ52">
        <v>7</v>
      </c>
      <c r="AR52">
        <v>8</v>
      </c>
      <c r="AS52">
        <f t="shared" si="29"/>
        <v>-1</v>
      </c>
      <c r="AT52">
        <v>7.5</v>
      </c>
      <c r="AU52">
        <f t="shared" si="30"/>
        <v>-0.5</v>
      </c>
      <c r="AV52">
        <v>0</v>
      </c>
      <c r="AW52">
        <v>0</v>
      </c>
      <c r="AX52">
        <v>4</v>
      </c>
      <c r="AY52">
        <v>5</v>
      </c>
      <c r="AZ52">
        <v>3</v>
      </c>
      <c r="BA52">
        <v>0</v>
      </c>
      <c r="BB52">
        <f t="shared" si="34"/>
        <v>8</v>
      </c>
      <c r="BC52">
        <v>20</v>
      </c>
      <c r="BD52">
        <v>60</v>
      </c>
    </row>
    <row r="53" spans="1:56" x14ac:dyDescent="0.2">
      <c r="A53" s="4" t="s">
        <v>46</v>
      </c>
      <c r="B53" s="5" t="s">
        <v>47</v>
      </c>
      <c r="C53" s="7">
        <v>26</v>
      </c>
      <c r="D53" s="5" t="s">
        <v>8</v>
      </c>
      <c r="E53" s="5">
        <v>1</v>
      </c>
      <c r="F53" s="9">
        <v>171</v>
      </c>
      <c r="G53" s="41">
        <v>63</v>
      </c>
      <c r="H53" s="33">
        <f t="shared" si="33"/>
        <v>21.545090797168356</v>
      </c>
      <c r="I53">
        <v>84.285714285714292</v>
      </c>
      <c r="J53">
        <v>42</v>
      </c>
      <c r="K53">
        <v>14</v>
      </c>
      <c r="L53">
        <v>13</v>
      </c>
      <c r="M53">
        <v>1</v>
      </c>
      <c r="N53">
        <f t="shared" si="35"/>
        <v>14</v>
      </c>
      <c r="P53" s="4" t="s">
        <v>46</v>
      </c>
      <c r="Q53" s="5" t="s">
        <v>47</v>
      </c>
      <c r="R53">
        <v>3</v>
      </c>
      <c r="T53" s="4" t="s">
        <v>46</v>
      </c>
      <c r="U53" s="5" t="s">
        <v>47</v>
      </c>
      <c r="V53">
        <v>6</v>
      </c>
      <c r="W53">
        <v>7</v>
      </c>
      <c r="X53">
        <f t="shared" si="23"/>
        <v>-1</v>
      </c>
      <c r="Y53">
        <v>7</v>
      </c>
      <c r="Z53">
        <v>8</v>
      </c>
      <c r="AA53">
        <f t="shared" si="24"/>
        <v>-1</v>
      </c>
      <c r="AB53">
        <v>6</v>
      </c>
      <c r="AC53">
        <v>7</v>
      </c>
      <c r="AD53">
        <f t="shared" si="25"/>
        <v>-1</v>
      </c>
      <c r="AE53">
        <v>6</v>
      </c>
      <c r="AF53">
        <v>7</v>
      </c>
      <c r="AG53">
        <f t="shared" si="26"/>
        <v>-1</v>
      </c>
      <c r="AH53">
        <v>6</v>
      </c>
      <c r="AI53">
        <v>7</v>
      </c>
      <c r="AJ53">
        <f t="shared" si="27"/>
        <v>-1</v>
      </c>
      <c r="AK53">
        <v>0</v>
      </c>
      <c r="AL53">
        <v>0</v>
      </c>
      <c r="AM53">
        <f t="shared" si="28"/>
        <v>0</v>
      </c>
      <c r="AO53" s="4" t="s">
        <v>46</v>
      </c>
      <c r="AP53" s="5" t="s">
        <v>47</v>
      </c>
      <c r="AQ53">
        <v>8</v>
      </c>
      <c r="AR53">
        <v>8.5</v>
      </c>
      <c r="AS53">
        <f t="shared" si="29"/>
        <v>-0.5</v>
      </c>
      <c r="AT53">
        <v>8</v>
      </c>
      <c r="AU53">
        <f t="shared" si="30"/>
        <v>0</v>
      </c>
      <c r="AV53">
        <v>0</v>
      </c>
      <c r="AW53">
        <v>0</v>
      </c>
      <c r="AX53">
        <v>7</v>
      </c>
      <c r="AY53">
        <v>1.5</v>
      </c>
      <c r="AZ53">
        <v>1</v>
      </c>
      <c r="BA53">
        <v>1</v>
      </c>
      <c r="BB53">
        <f t="shared" si="34"/>
        <v>3.5</v>
      </c>
      <c r="BC53">
        <v>0</v>
      </c>
      <c r="BD53">
        <v>0</v>
      </c>
    </row>
    <row r="54" spans="1:56" x14ac:dyDescent="0.2">
      <c r="A54" s="4" t="s">
        <v>44</v>
      </c>
      <c r="B54" s="5" t="s">
        <v>45</v>
      </c>
      <c r="C54" s="7">
        <v>32</v>
      </c>
      <c r="D54" s="5" t="s">
        <v>9</v>
      </c>
      <c r="E54" s="5">
        <v>2</v>
      </c>
      <c r="F54" s="9">
        <v>181</v>
      </c>
      <c r="G54" s="41">
        <v>88</v>
      </c>
      <c r="H54" s="33">
        <f t="shared" si="33"/>
        <v>26.861206922865602</v>
      </c>
      <c r="I54">
        <v>82.714285714285708</v>
      </c>
      <c r="J54">
        <v>34</v>
      </c>
      <c r="K54">
        <v>8</v>
      </c>
      <c r="L54">
        <v>10</v>
      </c>
      <c r="M54">
        <v>0</v>
      </c>
      <c r="N54">
        <f t="shared" si="35"/>
        <v>10</v>
      </c>
      <c r="P54" s="4" t="s">
        <v>44</v>
      </c>
      <c r="Q54" s="5" t="s">
        <v>45</v>
      </c>
      <c r="R54">
        <v>12</v>
      </c>
      <c r="T54" s="4" t="s">
        <v>44</v>
      </c>
      <c r="U54" s="5" t="s">
        <v>45</v>
      </c>
      <c r="V54">
        <v>8</v>
      </c>
      <c r="W54">
        <v>7</v>
      </c>
      <c r="X54">
        <f t="shared" si="23"/>
        <v>1</v>
      </c>
      <c r="Y54">
        <v>4</v>
      </c>
      <c r="Z54">
        <v>5</v>
      </c>
      <c r="AA54">
        <f t="shared" si="24"/>
        <v>-1</v>
      </c>
      <c r="AB54">
        <v>3</v>
      </c>
      <c r="AC54">
        <v>3</v>
      </c>
      <c r="AD54">
        <f t="shared" si="25"/>
        <v>0</v>
      </c>
      <c r="AE54">
        <v>4</v>
      </c>
      <c r="AF54">
        <v>4</v>
      </c>
      <c r="AG54">
        <f t="shared" si="26"/>
        <v>0</v>
      </c>
      <c r="AH54">
        <v>0</v>
      </c>
      <c r="AI54">
        <v>0</v>
      </c>
      <c r="AJ54">
        <f t="shared" si="27"/>
        <v>0</v>
      </c>
      <c r="AK54">
        <v>0</v>
      </c>
      <c r="AL54">
        <v>0</v>
      </c>
      <c r="AM54">
        <f t="shared" si="28"/>
        <v>0</v>
      </c>
      <c r="AO54" s="4" t="s">
        <v>44</v>
      </c>
      <c r="AP54" s="5" t="s">
        <v>45</v>
      </c>
      <c r="AQ54">
        <v>8.25</v>
      </c>
      <c r="AR54">
        <v>7.5</v>
      </c>
      <c r="AS54">
        <f t="shared" si="29"/>
        <v>0.75</v>
      </c>
      <c r="AT54">
        <v>7</v>
      </c>
      <c r="AU54">
        <f t="shared" si="30"/>
        <v>1.25</v>
      </c>
      <c r="AV54">
        <v>0</v>
      </c>
      <c r="AW54">
        <v>0</v>
      </c>
      <c r="AX54">
        <v>3</v>
      </c>
      <c r="AY54">
        <v>3</v>
      </c>
      <c r="AZ54">
        <v>0</v>
      </c>
      <c r="BA54">
        <v>0</v>
      </c>
      <c r="BB54">
        <f t="shared" si="34"/>
        <v>3</v>
      </c>
      <c r="BC54">
        <v>0</v>
      </c>
      <c r="BD54">
        <v>0</v>
      </c>
    </row>
    <row r="55" spans="1:56" x14ac:dyDescent="0.2">
      <c r="A55" s="4" t="s">
        <v>40</v>
      </c>
      <c r="B55" s="5" t="s">
        <v>41</v>
      </c>
      <c r="C55" s="7">
        <v>32</v>
      </c>
      <c r="D55" s="5" t="s">
        <v>8</v>
      </c>
      <c r="E55" s="5">
        <v>1</v>
      </c>
      <c r="F55" s="9">
        <v>165</v>
      </c>
      <c r="G55" s="41">
        <v>60</v>
      </c>
      <c r="H55" s="33">
        <f t="shared" si="33"/>
        <v>22.038567493112946</v>
      </c>
      <c r="I55">
        <v>77.142857142857139</v>
      </c>
      <c r="J55">
        <v>15</v>
      </c>
      <c r="K55">
        <v>11</v>
      </c>
      <c r="L55">
        <v>15</v>
      </c>
      <c r="M55">
        <v>3</v>
      </c>
      <c r="N55">
        <f t="shared" si="35"/>
        <v>18</v>
      </c>
      <c r="P55" s="4" t="s">
        <v>40</v>
      </c>
      <c r="Q55" s="5" t="s">
        <v>41</v>
      </c>
      <c r="R55">
        <v>6</v>
      </c>
      <c r="T55" s="4" t="s">
        <v>40</v>
      </c>
      <c r="U55" s="5" t="s">
        <v>41</v>
      </c>
      <c r="V55">
        <v>8</v>
      </c>
      <c r="W55">
        <v>8</v>
      </c>
      <c r="X55">
        <f t="shared" si="23"/>
        <v>0</v>
      </c>
      <c r="Y55">
        <v>8</v>
      </c>
      <c r="Z55">
        <v>7</v>
      </c>
      <c r="AA55">
        <f t="shared" si="24"/>
        <v>1</v>
      </c>
      <c r="AB55">
        <v>7</v>
      </c>
      <c r="AC55">
        <v>5</v>
      </c>
      <c r="AD55">
        <f t="shared" si="25"/>
        <v>2</v>
      </c>
      <c r="AE55">
        <v>8</v>
      </c>
      <c r="AF55">
        <v>6</v>
      </c>
      <c r="AG55">
        <f t="shared" si="26"/>
        <v>2</v>
      </c>
      <c r="AH55">
        <v>2</v>
      </c>
      <c r="AI55">
        <v>2</v>
      </c>
      <c r="AJ55">
        <f t="shared" si="27"/>
        <v>0</v>
      </c>
      <c r="AK55">
        <v>3</v>
      </c>
      <c r="AL55">
        <v>3</v>
      </c>
      <c r="AM55">
        <f t="shared" si="28"/>
        <v>0</v>
      </c>
      <c r="AO55" s="4" t="s">
        <v>40</v>
      </c>
      <c r="AP55" s="5" t="s">
        <v>41</v>
      </c>
      <c r="AQ55">
        <v>8</v>
      </c>
      <c r="AR55">
        <v>7</v>
      </c>
      <c r="AS55">
        <f t="shared" si="29"/>
        <v>1</v>
      </c>
      <c r="AT55">
        <v>8</v>
      </c>
      <c r="AU55">
        <f t="shared" si="30"/>
        <v>0</v>
      </c>
      <c r="AV55">
        <v>10</v>
      </c>
      <c r="AW55">
        <v>2</v>
      </c>
      <c r="AX55">
        <v>15</v>
      </c>
      <c r="AY55">
        <v>1.5</v>
      </c>
      <c r="AZ55">
        <v>0</v>
      </c>
      <c r="BA55">
        <v>0</v>
      </c>
      <c r="BB55">
        <f t="shared" si="34"/>
        <v>1.5</v>
      </c>
      <c r="BC55">
        <v>0</v>
      </c>
      <c r="BD55">
        <v>30</v>
      </c>
    </row>
    <row r="56" spans="1:56" x14ac:dyDescent="0.2">
      <c r="A56" s="4" t="s">
        <v>20</v>
      </c>
      <c r="B56" s="5" t="s">
        <v>21</v>
      </c>
      <c r="C56" s="7">
        <v>22</v>
      </c>
      <c r="D56" s="5" t="s">
        <v>8</v>
      </c>
      <c r="E56" s="5">
        <v>1</v>
      </c>
      <c r="F56" s="9">
        <v>163</v>
      </c>
      <c r="G56" s="41">
        <v>58</v>
      </c>
      <c r="H56" s="33">
        <f t="shared" si="33"/>
        <v>21.829952199932251</v>
      </c>
      <c r="I56">
        <v>72.857142857142861</v>
      </c>
      <c r="J56">
        <v>36</v>
      </c>
      <c r="K56">
        <v>9</v>
      </c>
      <c r="L56">
        <v>7</v>
      </c>
      <c r="M56">
        <v>0</v>
      </c>
      <c r="N56">
        <f t="shared" si="35"/>
        <v>7</v>
      </c>
      <c r="P56" s="4" t="s">
        <v>20</v>
      </c>
      <c r="Q56" s="5" t="s">
        <v>21</v>
      </c>
      <c r="R56">
        <v>11</v>
      </c>
      <c r="T56" s="4" t="s">
        <v>20</v>
      </c>
      <c r="U56" s="5" t="s">
        <v>21</v>
      </c>
      <c r="V56">
        <v>4</v>
      </c>
      <c r="W56">
        <v>6</v>
      </c>
      <c r="X56">
        <f t="shared" si="23"/>
        <v>-2</v>
      </c>
      <c r="Y56">
        <v>7</v>
      </c>
      <c r="Z56">
        <v>8</v>
      </c>
      <c r="AA56">
        <f t="shared" si="24"/>
        <v>-1</v>
      </c>
      <c r="AB56">
        <v>5</v>
      </c>
      <c r="AC56">
        <v>6</v>
      </c>
      <c r="AD56">
        <f t="shared" si="25"/>
        <v>-1</v>
      </c>
      <c r="AE56">
        <v>5</v>
      </c>
      <c r="AF56">
        <v>6</v>
      </c>
      <c r="AG56">
        <f t="shared" si="26"/>
        <v>-1</v>
      </c>
      <c r="AH56">
        <v>0</v>
      </c>
      <c r="AI56">
        <v>1</v>
      </c>
      <c r="AJ56">
        <f t="shared" si="27"/>
        <v>-1</v>
      </c>
      <c r="AK56">
        <v>0</v>
      </c>
      <c r="AL56">
        <v>0</v>
      </c>
      <c r="AM56">
        <f t="shared" si="28"/>
        <v>0</v>
      </c>
      <c r="AO56" s="4" t="s">
        <v>20</v>
      </c>
      <c r="AP56" s="5" t="s">
        <v>21</v>
      </c>
      <c r="AQ56">
        <v>8</v>
      </c>
      <c r="AR56">
        <v>7</v>
      </c>
      <c r="AS56">
        <f t="shared" si="29"/>
        <v>1</v>
      </c>
      <c r="AT56">
        <v>7</v>
      </c>
      <c r="AU56">
        <f t="shared" si="30"/>
        <v>1</v>
      </c>
      <c r="AV56">
        <v>0</v>
      </c>
      <c r="AW56">
        <v>0</v>
      </c>
      <c r="AX56">
        <v>9</v>
      </c>
      <c r="AY56">
        <v>1</v>
      </c>
      <c r="AZ56">
        <v>0.5</v>
      </c>
      <c r="BA56">
        <v>0</v>
      </c>
      <c r="BB56">
        <f t="shared" si="34"/>
        <v>1.5</v>
      </c>
      <c r="BC56">
        <v>0</v>
      </c>
      <c r="BD56">
        <v>0</v>
      </c>
    </row>
    <row r="57" spans="1:56" x14ac:dyDescent="0.2">
      <c r="A57" s="4" t="s">
        <v>36</v>
      </c>
      <c r="B57" s="5" t="s">
        <v>37</v>
      </c>
      <c r="C57" s="7">
        <v>25</v>
      </c>
      <c r="D57" s="5" t="s">
        <v>9</v>
      </c>
      <c r="E57" s="5">
        <v>2</v>
      </c>
      <c r="F57" s="9">
        <v>175</v>
      </c>
      <c r="G57" s="41">
        <v>65</v>
      </c>
      <c r="H57" s="33">
        <f t="shared" si="33"/>
        <v>21.224489795918366</v>
      </c>
      <c r="I57">
        <v>60</v>
      </c>
      <c r="J57">
        <v>37</v>
      </c>
      <c r="K57">
        <v>10</v>
      </c>
      <c r="L57">
        <v>11</v>
      </c>
      <c r="M57">
        <v>0</v>
      </c>
      <c r="N57">
        <f t="shared" si="35"/>
        <v>11</v>
      </c>
      <c r="P57" s="4" t="s">
        <v>36</v>
      </c>
      <c r="Q57" s="5" t="s">
        <v>37</v>
      </c>
      <c r="R57">
        <v>12</v>
      </c>
      <c r="T57" s="4" t="s">
        <v>36</v>
      </c>
      <c r="U57" s="5" t="s">
        <v>37</v>
      </c>
      <c r="V57">
        <v>5</v>
      </c>
      <c r="W57">
        <v>7</v>
      </c>
      <c r="X57">
        <f t="shared" si="23"/>
        <v>-2</v>
      </c>
      <c r="Y57">
        <v>6</v>
      </c>
      <c r="Z57">
        <v>8</v>
      </c>
      <c r="AA57">
        <f t="shared" si="24"/>
        <v>-2</v>
      </c>
      <c r="AB57">
        <v>5</v>
      </c>
      <c r="AC57">
        <v>6</v>
      </c>
      <c r="AD57">
        <f t="shared" si="25"/>
        <v>-1</v>
      </c>
      <c r="AE57">
        <v>5</v>
      </c>
      <c r="AF57">
        <v>7</v>
      </c>
      <c r="AG57">
        <f t="shared" si="26"/>
        <v>-2</v>
      </c>
      <c r="AH57">
        <v>0</v>
      </c>
      <c r="AI57">
        <v>1</v>
      </c>
      <c r="AJ57">
        <f t="shared" si="27"/>
        <v>-1</v>
      </c>
      <c r="AK57">
        <v>0</v>
      </c>
      <c r="AL57">
        <v>0</v>
      </c>
      <c r="AM57">
        <f t="shared" si="28"/>
        <v>0</v>
      </c>
      <c r="AO57" s="4" t="s">
        <v>36</v>
      </c>
      <c r="AP57" s="5" t="s">
        <v>37</v>
      </c>
      <c r="AQ57">
        <v>7.5</v>
      </c>
      <c r="AR57">
        <v>7</v>
      </c>
      <c r="AS57">
        <f t="shared" si="29"/>
        <v>0.5</v>
      </c>
      <c r="AT57">
        <v>7</v>
      </c>
      <c r="AU57">
        <f t="shared" si="30"/>
        <v>0.5</v>
      </c>
      <c r="AV57">
        <v>0</v>
      </c>
      <c r="AW57">
        <v>0</v>
      </c>
      <c r="AX57">
        <v>8</v>
      </c>
      <c r="AY57">
        <v>7</v>
      </c>
      <c r="AZ57">
        <v>1</v>
      </c>
      <c r="BA57">
        <v>0</v>
      </c>
      <c r="BB57">
        <f t="shared" si="34"/>
        <v>8</v>
      </c>
      <c r="BC57">
        <v>10</v>
      </c>
      <c r="BD57">
        <v>12</v>
      </c>
    </row>
    <row r="58" spans="1:56" x14ac:dyDescent="0.2">
      <c r="A58" s="4" t="s">
        <v>42</v>
      </c>
      <c r="B58" s="5" t="s">
        <v>43</v>
      </c>
      <c r="C58" s="7">
        <v>25</v>
      </c>
      <c r="D58" s="5" t="s">
        <v>8</v>
      </c>
      <c r="E58" s="5">
        <v>1</v>
      </c>
      <c r="F58" s="9">
        <v>175</v>
      </c>
      <c r="G58" s="41">
        <v>63</v>
      </c>
      <c r="H58" s="33">
        <f t="shared" si="33"/>
        <v>20.571428571428573</v>
      </c>
      <c r="I58">
        <v>60</v>
      </c>
      <c r="J58">
        <v>32</v>
      </c>
      <c r="K58">
        <v>12</v>
      </c>
      <c r="L58">
        <v>9</v>
      </c>
      <c r="M58">
        <v>0</v>
      </c>
      <c r="N58">
        <f t="shared" si="35"/>
        <v>9</v>
      </c>
      <c r="P58" s="4" t="s">
        <v>42</v>
      </c>
      <c r="Q58" s="5" t="s">
        <v>43</v>
      </c>
      <c r="R58">
        <v>12</v>
      </c>
      <c r="T58" s="4" t="s">
        <v>42</v>
      </c>
      <c r="U58" s="5" t="s">
        <v>43</v>
      </c>
      <c r="V58">
        <v>8</v>
      </c>
      <c r="W58">
        <v>7</v>
      </c>
      <c r="X58">
        <f t="shared" si="23"/>
        <v>1</v>
      </c>
      <c r="Y58">
        <v>8</v>
      </c>
      <c r="Z58">
        <v>7</v>
      </c>
      <c r="AA58">
        <f t="shared" si="24"/>
        <v>1</v>
      </c>
      <c r="AB58">
        <v>8</v>
      </c>
      <c r="AC58">
        <v>6</v>
      </c>
      <c r="AD58">
        <f t="shared" si="25"/>
        <v>2</v>
      </c>
      <c r="AE58">
        <v>8</v>
      </c>
      <c r="AF58">
        <v>7</v>
      </c>
      <c r="AG58">
        <f t="shared" si="26"/>
        <v>1</v>
      </c>
      <c r="AH58">
        <v>0</v>
      </c>
      <c r="AI58">
        <v>1</v>
      </c>
      <c r="AJ58">
        <f t="shared" si="27"/>
        <v>-1</v>
      </c>
      <c r="AK58">
        <v>0</v>
      </c>
      <c r="AL58">
        <v>1</v>
      </c>
      <c r="AM58">
        <f t="shared" si="28"/>
        <v>-1</v>
      </c>
      <c r="AO58" s="4" t="s">
        <v>42</v>
      </c>
      <c r="AP58" s="5" t="s">
        <v>43</v>
      </c>
      <c r="AQ58">
        <v>8</v>
      </c>
      <c r="AR58">
        <v>8</v>
      </c>
      <c r="AS58">
        <f t="shared" si="29"/>
        <v>0</v>
      </c>
      <c r="AT58">
        <v>7</v>
      </c>
      <c r="AU58">
        <f t="shared" si="30"/>
        <v>1</v>
      </c>
      <c r="AV58">
        <v>0</v>
      </c>
      <c r="AW58">
        <v>0</v>
      </c>
      <c r="AX58">
        <v>0</v>
      </c>
      <c r="AY58">
        <v>2</v>
      </c>
      <c r="AZ58">
        <v>1</v>
      </c>
      <c r="BA58">
        <v>0</v>
      </c>
      <c r="BB58">
        <f t="shared" si="34"/>
        <v>3</v>
      </c>
      <c r="BC58">
        <v>0</v>
      </c>
      <c r="BD58">
        <v>0</v>
      </c>
    </row>
    <row r="59" spans="1:56" x14ac:dyDescent="0.2">
      <c r="A59" s="4" t="s">
        <v>64</v>
      </c>
      <c r="B59" s="5" t="s">
        <v>65</v>
      </c>
      <c r="C59" s="7">
        <v>28</v>
      </c>
      <c r="D59" s="5" t="s">
        <v>8</v>
      </c>
      <c r="E59" s="5">
        <v>1</v>
      </c>
      <c r="F59" s="9">
        <v>165</v>
      </c>
      <c r="G59" s="41">
        <v>70</v>
      </c>
      <c r="H59" s="33">
        <f t="shared" si="33"/>
        <v>25.711662075298438</v>
      </c>
      <c r="I59">
        <v>52.857142899999999</v>
      </c>
      <c r="J59">
        <v>34</v>
      </c>
      <c r="K59">
        <v>7</v>
      </c>
      <c r="L59">
        <v>14</v>
      </c>
      <c r="M59">
        <v>0</v>
      </c>
      <c r="N59">
        <f t="shared" si="35"/>
        <v>14</v>
      </c>
      <c r="P59" s="4" t="s">
        <v>64</v>
      </c>
      <c r="Q59" s="5" t="s">
        <v>65</v>
      </c>
      <c r="R59">
        <v>12</v>
      </c>
      <c r="T59" s="4" t="s">
        <v>64</v>
      </c>
      <c r="U59" s="5" t="s">
        <v>65</v>
      </c>
      <c r="V59">
        <v>7</v>
      </c>
      <c r="W59">
        <v>6</v>
      </c>
      <c r="X59">
        <f t="shared" si="23"/>
        <v>1</v>
      </c>
      <c r="Y59">
        <v>8</v>
      </c>
      <c r="Z59">
        <v>8</v>
      </c>
      <c r="AA59">
        <f t="shared" si="24"/>
        <v>0</v>
      </c>
      <c r="AB59">
        <v>9</v>
      </c>
      <c r="AC59">
        <v>8</v>
      </c>
      <c r="AD59">
        <f t="shared" si="25"/>
        <v>1</v>
      </c>
      <c r="AE59">
        <v>8</v>
      </c>
      <c r="AF59">
        <v>8</v>
      </c>
      <c r="AG59">
        <f t="shared" si="26"/>
        <v>0</v>
      </c>
      <c r="AH59">
        <v>0</v>
      </c>
      <c r="AI59">
        <v>0</v>
      </c>
      <c r="AJ59">
        <f t="shared" si="27"/>
        <v>0</v>
      </c>
      <c r="AK59">
        <v>0</v>
      </c>
      <c r="AL59">
        <v>0</v>
      </c>
      <c r="AM59">
        <f t="shared" si="28"/>
        <v>0</v>
      </c>
      <c r="AO59" s="4" t="s">
        <v>64</v>
      </c>
      <c r="AP59" s="5" t="s">
        <v>65</v>
      </c>
      <c r="AQ59">
        <v>8</v>
      </c>
      <c r="AR59">
        <v>8</v>
      </c>
      <c r="AS59">
        <f t="shared" si="29"/>
        <v>0</v>
      </c>
      <c r="AT59">
        <v>8</v>
      </c>
      <c r="AU59">
        <f t="shared" si="30"/>
        <v>0</v>
      </c>
      <c r="AV59">
        <v>0</v>
      </c>
      <c r="AW59">
        <v>0</v>
      </c>
      <c r="AX59">
        <v>0</v>
      </c>
      <c r="AY59">
        <v>1</v>
      </c>
      <c r="AZ59">
        <v>2</v>
      </c>
      <c r="BA59">
        <v>1</v>
      </c>
      <c r="BB59">
        <f t="shared" si="34"/>
        <v>4</v>
      </c>
      <c r="BC59">
        <v>5</v>
      </c>
      <c r="BD59">
        <v>0</v>
      </c>
    </row>
    <row r="60" spans="1:56" x14ac:dyDescent="0.2">
      <c r="A60" s="4" t="s">
        <v>32</v>
      </c>
      <c r="B60" s="5" t="s">
        <v>33</v>
      </c>
      <c r="C60" s="7">
        <v>31</v>
      </c>
      <c r="D60" s="5" t="s">
        <v>9</v>
      </c>
      <c r="E60" s="5">
        <v>2</v>
      </c>
      <c r="F60" s="9">
        <v>180</v>
      </c>
      <c r="G60" s="41">
        <v>79</v>
      </c>
      <c r="H60" s="33">
        <f t="shared" si="33"/>
        <v>24.382716049382715</v>
      </c>
      <c r="I60">
        <v>51.428571428571431</v>
      </c>
      <c r="J60">
        <v>36</v>
      </c>
      <c r="K60">
        <v>16</v>
      </c>
      <c r="L60" s="45">
        <v>16</v>
      </c>
      <c r="M60">
        <v>0</v>
      </c>
      <c r="N60">
        <f t="shared" si="35"/>
        <v>16</v>
      </c>
      <c r="P60" s="4" t="s">
        <v>32</v>
      </c>
      <c r="Q60" s="5" t="s">
        <v>33</v>
      </c>
      <c r="R60">
        <v>12</v>
      </c>
      <c r="T60" s="4" t="s">
        <v>32</v>
      </c>
      <c r="U60" s="5" t="s">
        <v>33</v>
      </c>
      <c r="V60">
        <v>4</v>
      </c>
      <c r="W60">
        <v>3</v>
      </c>
      <c r="X60">
        <f t="shared" si="23"/>
        <v>1</v>
      </c>
      <c r="Y60">
        <v>5</v>
      </c>
      <c r="Z60">
        <v>4</v>
      </c>
      <c r="AA60">
        <f t="shared" si="24"/>
        <v>1</v>
      </c>
      <c r="AB60">
        <v>3</v>
      </c>
      <c r="AC60">
        <v>3</v>
      </c>
      <c r="AD60">
        <f t="shared" si="25"/>
        <v>0</v>
      </c>
      <c r="AE60">
        <v>5</v>
      </c>
      <c r="AF60">
        <v>4</v>
      </c>
      <c r="AG60">
        <f t="shared" si="26"/>
        <v>1</v>
      </c>
      <c r="AH60">
        <v>0</v>
      </c>
      <c r="AI60">
        <v>0</v>
      </c>
      <c r="AJ60">
        <f t="shared" si="27"/>
        <v>0</v>
      </c>
      <c r="AK60">
        <v>0</v>
      </c>
      <c r="AL60">
        <v>0</v>
      </c>
      <c r="AM60">
        <f t="shared" si="28"/>
        <v>0</v>
      </c>
      <c r="AO60" s="4" t="s">
        <v>32</v>
      </c>
      <c r="AP60" s="5" t="s">
        <v>33</v>
      </c>
      <c r="AQ60">
        <v>7.8</v>
      </c>
      <c r="AR60">
        <v>7.5</v>
      </c>
      <c r="AS60">
        <f t="shared" si="29"/>
        <v>0.29999999999999982</v>
      </c>
      <c r="AT60">
        <v>7.5</v>
      </c>
      <c r="AU60">
        <f t="shared" si="30"/>
        <v>0.29999999999999982</v>
      </c>
      <c r="AV60">
        <v>0</v>
      </c>
      <c r="AW60">
        <v>0</v>
      </c>
      <c r="AX60">
        <v>0</v>
      </c>
      <c r="AY60">
        <v>3</v>
      </c>
      <c r="AZ60">
        <v>4</v>
      </c>
      <c r="BA60">
        <v>0</v>
      </c>
      <c r="BB60">
        <f t="shared" si="34"/>
        <v>7</v>
      </c>
      <c r="BC60">
        <v>34</v>
      </c>
      <c r="BD60">
        <v>22</v>
      </c>
    </row>
    <row r="61" spans="1:56" x14ac:dyDescent="0.2">
      <c r="A61" s="4" t="s">
        <v>10</v>
      </c>
      <c r="B61" s="5" t="s">
        <v>11</v>
      </c>
      <c r="C61" s="7">
        <v>32</v>
      </c>
      <c r="D61" s="5" t="s">
        <v>9</v>
      </c>
      <c r="E61" s="5">
        <v>2</v>
      </c>
      <c r="F61" s="9">
        <v>192</v>
      </c>
      <c r="G61" s="41">
        <v>79</v>
      </c>
      <c r="H61" s="33">
        <f t="shared" si="33"/>
        <v>21.430121527777779</v>
      </c>
      <c r="I61">
        <v>38.714285714285715</v>
      </c>
      <c r="J61">
        <v>28</v>
      </c>
      <c r="K61">
        <v>9</v>
      </c>
      <c r="L61">
        <v>15</v>
      </c>
      <c r="M61">
        <v>4</v>
      </c>
      <c r="N61">
        <f t="shared" si="35"/>
        <v>19</v>
      </c>
      <c r="P61" s="4" t="s">
        <v>10</v>
      </c>
      <c r="Q61" s="5" t="s">
        <v>11</v>
      </c>
      <c r="R61">
        <v>3</v>
      </c>
      <c r="T61" s="4" t="s">
        <v>10</v>
      </c>
      <c r="U61" s="5" t="s">
        <v>11</v>
      </c>
      <c r="V61">
        <v>7</v>
      </c>
      <c r="W61">
        <v>7</v>
      </c>
      <c r="X61">
        <f t="shared" si="23"/>
        <v>0</v>
      </c>
      <c r="Y61">
        <v>7</v>
      </c>
      <c r="Z61">
        <v>8</v>
      </c>
      <c r="AA61">
        <f t="shared" si="24"/>
        <v>-1</v>
      </c>
      <c r="AB61">
        <v>7</v>
      </c>
      <c r="AC61">
        <v>8</v>
      </c>
      <c r="AD61">
        <f t="shared" si="25"/>
        <v>-1</v>
      </c>
      <c r="AE61">
        <v>9</v>
      </c>
      <c r="AF61">
        <v>9</v>
      </c>
      <c r="AG61">
        <f t="shared" si="26"/>
        <v>0</v>
      </c>
      <c r="AH61">
        <v>1</v>
      </c>
      <c r="AI61">
        <v>1</v>
      </c>
      <c r="AJ61">
        <f t="shared" si="27"/>
        <v>0</v>
      </c>
      <c r="AK61">
        <v>0</v>
      </c>
      <c r="AL61">
        <v>0</v>
      </c>
      <c r="AM61">
        <f t="shared" si="28"/>
        <v>0</v>
      </c>
      <c r="AO61" s="4" t="s">
        <v>10</v>
      </c>
      <c r="AP61" s="5" t="s">
        <v>11</v>
      </c>
      <c r="AQ61">
        <v>7.5</v>
      </c>
      <c r="AR61">
        <v>7.5</v>
      </c>
      <c r="AS61">
        <f t="shared" si="29"/>
        <v>0</v>
      </c>
      <c r="AT61">
        <v>8</v>
      </c>
      <c r="AU61">
        <f t="shared" si="30"/>
        <v>-0.5</v>
      </c>
      <c r="AV61">
        <v>20</v>
      </c>
      <c r="AW61">
        <v>7</v>
      </c>
      <c r="AX61">
        <v>0</v>
      </c>
      <c r="AY61">
        <v>4</v>
      </c>
      <c r="AZ61">
        <v>1.5</v>
      </c>
      <c r="BA61">
        <v>7</v>
      </c>
      <c r="BB61">
        <f t="shared" si="34"/>
        <v>12.5</v>
      </c>
      <c r="BC61">
        <v>17</v>
      </c>
      <c r="BD61">
        <v>22</v>
      </c>
    </row>
    <row r="62" spans="1:56" x14ac:dyDescent="0.2">
      <c r="A62" s="4" t="s">
        <v>12</v>
      </c>
      <c r="B62" s="5" t="s">
        <v>13</v>
      </c>
      <c r="C62" s="7">
        <v>25</v>
      </c>
      <c r="D62" s="5" t="s">
        <v>9</v>
      </c>
      <c r="E62" s="5">
        <v>2</v>
      </c>
      <c r="F62" s="9">
        <v>180</v>
      </c>
      <c r="G62" s="41">
        <v>78</v>
      </c>
      <c r="H62" s="33">
        <f t="shared" ref="H62:H64" si="36">(G62/F62^2)*10000</f>
        <v>24.074074074074076</v>
      </c>
      <c r="I62">
        <v>38.571428571428569</v>
      </c>
      <c r="J62">
        <v>9</v>
      </c>
      <c r="K62">
        <v>7</v>
      </c>
      <c r="L62" s="45">
        <v>0</v>
      </c>
      <c r="M62">
        <v>0</v>
      </c>
      <c r="N62" s="45" t="s">
        <v>123</v>
      </c>
      <c r="P62" s="4" t="s">
        <v>12</v>
      </c>
      <c r="Q62" s="5" t="s">
        <v>13</v>
      </c>
      <c r="R62">
        <v>2</v>
      </c>
      <c r="T62" s="4" t="s">
        <v>12</v>
      </c>
      <c r="U62" s="5" t="s">
        <v>13</v>
      </c>
      <c r="V62">
        <v>7</v>
      </c>
      <c r="W62">
        <v>9</v>
      </c>
      <c r="X62">
        <f t="shared" si="23"/>
        <v>-2</v>
      </c>
      <c r="Y62">
        <v>8</v>
      </c>
      <c r="Z62">
        <v>8</v>
      </c>
      <c r="AA62">
        <f t="shared" si="24"/>
        <v>0</v>
      </c>
      <c r="AB62">
        <v>7</v>
      </c>
      <c r="AC62">
        <v>8</v>
      </c>
      <c r="AD62">
        <f t="shared" si="25"/>
        <v>-1</v>
      </c>
      <c r="AE62">
        <v>6</v>
      </c>
      <c r="AF62">
        <v>8</v>
      </c>
      <c r="AG62">
        <f t="shared" si="26"/>
        <v>-2</v>
      </c>
      <c r="AH62">
        <v>0</v>
      </c>
      <c r="AI62">
        <v>0.5</v>
      </c>
      <c r="AJ62">
        <f t="shared" si="27"/>
        <v>-0.5</v>
      </c>
      <c r="AK62">
        <v>0</v>
      </c>
      <c r="AL62">
        <v>0</v>
      </c>
      <c r="AM62">
        <f t="shared" si="28"/>
        <v>0</v>
      </c>
      <c r="AO62" s="4" t="s">
        <v>12</v>
      </c>
      <c r="AP62" s="5" t="s">
        <v>13</v>
      </c>
      <c r="AQ62">
        <v>7.5</v>
      </c>
      <c r="AR62">
        <v>7</v>
      </c>
      <c r="AS62">
        <f t="shared" si="29"/>
        <v>0.5</v>
      </c>
      <c r="AT62">
        <v>7</v>
      </c>
      <c r="AU62">
        <f t="shared" si="30"/>
        <v>0.5</v>
      </c>
      <c r="AV62">
        <v>0</v>
      </c>
      <c r="AW62">
        <v>0</v>
      </c>
      <c r="AX62">
        <v>0</v>
      </c>
      <c r="AY62">
        <v>6</v>
      </c>
      <c r="AZ62">
        <v>1.5</v>
      </c>
      <c r="BA62">
        <v>3</v>
      </c>
      <c r="BB62">
        <f t="shared" ref="BB62:BB64" si="37">SUM(AY62:BA62)</f>
        <v>10.5</v>
      </c>
      <c r="BC62">
        <v>20</v>
      </c>
      <c r="BD62">
        <v>5</v>
      </c>
    </row>
    <row r="63" spans="1:56" x14ac:dyDescent="0.2">
      <c r="A63" s="4" t="s">
        <v>6</v>
      </c>
      <c r="B63" s="5" t="s">
        <v>7</v>
      </c>
      <c r="C63" s="7">
        <v>23</v>
      </c>
      <c r="D63" s="5" t="s">
        <v>8</v>
      </c>
      <c r="E63" s="5">
        <v>1</v>
      </c>
      <c r="F63" s="9">
        <v>160</v>
      </c>
      <c r="G63" s="41">
        <v>61</v>
      </c>
      <c r="H63" s="33">
        <f t="shared" si="36"/>
        <v>23.828125</v>
      </c>
      <c r="I63">
        <v>35.142857142857146</v>
      </c>
      <c r="J63">
        <v>20</v>
      </c>
      <c r="K63">
        <v>6</v>
      </c>
      <c r="L63">
        <v>10</v>
      </c>
      <c r="M63">
        <v>0</v>
      </c>
      <c r="N63">
        <f t="shared" ref="N63:N64" si="38">L63+M63</f>
        <v>10</v>
      </c>
      <c r="P63" s="4" t="s">
        <v>6</v>
      </c>
      <c r="Q63" s="5" t="s">
        <v>7</v>
      </c>
      <c r="R63">
        <v>5</v>
      </c>
      <c r="T63" s="4" t="s">
        <v>6</v>
      </c>
      <c r="U63" s="5" t="s">
        <v>7</v>
      </c>
      <c r="V63">
        <v>8</v>
      </c>
      <c r="W63">
        <v>8</v>
      </c>
      <c r="X63">
        <f t="shared" si="23"/>
        <v>0</v>
      </c>
      <c r="Y63">
        <v>9</v>
      </c>
      <c r="Z63">
        <v>8</v>
      </c>
      <c r="AA63">
        <f t="shared" si="24"/>
        <v>1</v>
      </c>
      <c r="AB63">
        <v>9</v>
      </c>
      <c r="AC63">
        <v>9</v>
      </c>
      <c r="AD63">
        <f t="shared" si="25"/>
        <v>0</v>
      </c>
      <c r="AE63">
        <v>9</v>
      </c>
      <c r="AF63">
        <v>8</v>
      </c>
      <c r="AG63">
        <f t="shared" si="26"/>
        <v>1</v>
      </c>
      <c r="AH63">
        <v>2</v>
      </c>
      <c r="AI63">
        <v>0</v>
      </c>
      <c r="AJ63">
        <f t="shared" si="27"/>
        <v>2</v>
      </c>
      <c r="AK63">
        <v>0</v>
      </c>
      <c r="AL63">
        <v>1</v>
      </c>
      <c r="AM63">
        <f t="shared" si="28"/>
        <v>-1</v>
      </c>
      <c r="AO63" s="4" t="s">
        <v>6</v>
      </c>
      <c r="AP63" s="5" t="s">
        <v>7</v>
      </c>
      <c r="AQ63">
        <v>8</v>
      </c>
      <c r="AR63">
        <v>8</v>
      </c>
      <c r="AS63">
        <f t="shared" si="29"/>
        <v>0</v>
      </c>
      <c r="AT63">
        <v>8</v>
      </c>
      <c r="AU63">
        <f t="shared" si="30"/>
        <v>0</v>
      </c>
      <c r="AV63">
        <v>0</v>
      </c>
      <c r="AW63">
        <v>0</v>
      </c>
      <c r="AX63">
        <v>0</v>
      </c>
      <c r="AY63">
        <v>3.5</v>
      </c>
      <c r="AZ63">
        <v>0</v>
      </c>
      <c r="BA63">
        <v>0</v>
      </c>
      <c r="BB63">
        <f t="shared" si="37"/>
        <v>3.5</v>
      </c>
      <c r="BC63">
        <v>6</v>
      </c>
      <c r="BD63">
        <v>0</v>
      </c>
    </row>
    <row r="64" spans="1:56" x14ac:dyDescent="0.2">
      <c r="A64" s="4" t="s">
        <v>38</v>
      </c>
      <c r="B64" s="5" t="s">
        <v>39</v>
      </c>
      <c r="C64" s="7">
        <v>25</v>
      </c>
      <c r="D64" s="5" t="s">
        <v>8</v>
      </c>
      <c r="E64" s="5">
        <v>1</v>
      </c>
      <c r="F64" s="9">
        <v>157</v>
      </c>
      <c r="G64" s="41">
        <v>53</v>
      </c>
      <c r="H64" s="33">
        <f t="shared" si="36"/>
        <v>21.501886486267193</v>
      </c>
      <c r="I64">
        <v>32.428571428571431</v>
      </c>
      <c r="J64">
        <v>24</v>
      </c>
      <c r="K64">
        <v>7</v>
      </c>
      <c r="L64">
        <v>9</v>
      </c>
      <c r="M64">
        <v>0</v>
      </c>
      <c r="N64">
        <f t="shared" si="38"/>
        <v>9</v>
      </c>
      <c r="P64" s="4" t="s">
        <v>38</v>
      </c>
      <c r="Q64" s="5" t="s">
        <v>39</v>
      </c>
      <c r="R64">
        <v>2</v>
      </c>
      <c r="T64" s="4" t="s">
        <v>38</v>
      </c>
      <c r="U64" s="5" t="s">
        <v>39</v>
      </c>
      <c r="V64">
        <v>7</v>
      </c>
      <c r="W64">
        <v>6</v>
      </c>
      <c r="X64">
        <f t="shared" si="23"/>
        <v>1</v>
      </c>
      <c r="Y64">
        <v>6</v>
      </c>
      <c r="Z64">
        <v>6</v>
      </c>
      <c r="AA64">
        <f t="shared" si="24"/>
        <v>0</v>
      </c>
      <c r="AB64">
        <v>7</v>
      </c>
      <c r="AC64">
        <v>6</v>
      </c>
      <c r="AD64">
        <f t="shared" si="25"/>
        <v>1</v>
      </c>
      <c r="AE64">
        <v>7</v>
      </c>
      <c r="AF64">
        <v>6</v>
      </c>
      <c r="AG64">
        <f t="shared" si="26"/>
        <v>1</v>
      </c>
      <c r="AH64">
        <v>0</v>
      </c>
      <c r="AI64">
        <v>0</v>
      </c>
      <c r="AJ64">
        <f t="shared" si="27"/>
        <v>0</v>
      </c>
      <c r="AK64">
        <v>0</v>
      </c>
      <c r="AL64">
        <v>0</v>
      </c>
      <c r="AM64">
        <f t="shared" si="28"/>
        <v>0</v>
      </c>
      <c r="AO64" s="4" t="s">
        <v>38</v>
      </c>
      <c r="AP64" s="5" t="s">
        <v>39</v>
      </c>
      <c r="AQ64">
        <v>9</v>
      </c>
      <c r="AR64">
        <v>9</v>
      </c>
      <c r="AS64">
        <f t="shared" si="29"/>
        <v>0</v>
      </c>
      <c r="AT64">
        <v>10.5</v>
      </c>
      <c r="AU64">
        <f t="shared" si="30"/>
        <v>-1.5</v>
      </c>
      <c r="AV64">
        <v>0</v>
      </c>
      <c r="AW64">
        <v>0</v>
      </c>
      <c r="AX64">
        <v>10</v>
      </c>
      <c r="AY64">
        <v>6</v>
      </c>
      <c r="AZ64">
        <v>0</v>
      </c>
      <c r="BA64">
        <v>0</v>
      </c>
      <c r="BB64">
        <f t="shared" si="37"/>
        <v>6</v>
      </c>
      <c r="BC64">
        <v>5</v>
      </c>
      <c r="BD64">
        <v>8</v>
      </c>
    </row>
    <row r="68" spans="3:3" x14ac:dyDescent="0.2">
      <c r="C68" s="6"/>
    </row>
  </sheetData>
  <mergeCells count="18">
    <mergeCell ref="V21:Z21"/>
    <mergeCell ref="AB21:AF21"/>
    <mergeCell ref="AH21:AL21"/>
    <mergeCell ref="V22:W22"/>
    <mergeCell ref="Y22:Z22"/>
    <mergeCell ref="AB22:AC22"/>
    <mergeCell ref="AE22:AF22"/>
    <mergeCell ref="AH22:AI22"/>
    <mergeCell ref="AK22:AL22"/>
    <mergeCell ref="V4:Z4"/>
    <mergeCell ref="AB4:AF4"/>
    <mergeCell ref="AH4:AL4"/>
    <mergeCell ref="V5:W5"/>
    <mergeCell ref="Y5:Z5"/>
    <mergeCell ref="AB5:AC5"/>
    <mergeCell ref="AE5:AF5"/>
    <mergeCell ref="AH5:AI5"/>
    <mergeCell ref="AK5:AL5"/>
  </mergeCells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E81DBA7-43F7-B046-873D-C502B523C549}">
  <dimension ref="A1"/>
  <sheetViews>
    <sheetView workbookViewId="0"/>
  </sheetViews>
  <sheetFormatPr baseColWidth="10" defaultRowHeight="16" x14ac:dyDescent="0.2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6</vt:i4>
      </vt:variant>
    </vt:vector>
  </HeadingPairs>
  <TitlesOfParts>
    <vt:vector size="6" baseType="lpstr">
      <vt:lpstr>Sociodemographic data</vt:lpstr>
      <vt:lpstr>other factors</vt:lpstr>
      <vt:lpstr>VAS data</vt:lpstr>
      <vt:lpstr>Übersicht</vt:lpstr>
      <vt:lpstr>SM-min</vt:lpstr>
      <vt:lpstr>BSNAS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Lina Fricke</dc:creator>
  <cp:lastModifiedBy>Lina Fricke</cp:lastModifiedBy>
  <dcterms:created xsi:type="dcterms:W3CDTF">2025-05-13T12:13:44Z</dcterms:created>
  <dcterms:modified xsi:type="dcterms:W3CDTF">2025-07-25T17:47:04Z</dcterms:modified>
</cp:coreProperties>
</file>