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35" firstSheet="55" activeTab="55"/>
  </bookViews>
  <sheets>
    <sheet name="Win (43)" sheetId="61" r:id="rId1"/>
    <sheet name="Win (44)" sheetId="62" r:id="rId2"/>
    <sheet name="Win (45)" sheetId="63" r:id="rId3"/>
    <sheet name="Win (31)" sheetId="49" r:id="rId4"/>
    <sheet name="Win (21)" sheetId="36" r:id="rId5"/>
    <sheet name="Win" sheetId="1" r:id="rId6"/>
    <sheet name="Sidik" sheetId="4" r:id="rId7"/>
    <sheet name="Abi" sheetId="5" r:id="rId8"/>
    <sheet name="Win (2)" sheetId="6" r:id="rId9"/>
    <sheet name="Win (3)" sheetId="7" r:id="rId10"/>
    <sheet name="Win (4)" sheetId="8" r:id="rId11"/>
    <sheet name="Win (5)" sheetId="10" r:id="rId12"/>
    <sheet name="Win (6)" sheetId="11" r:id="rId13"/>
    <sheet name="Win (7)" sheetId="13" r:id="rId14"/>
    <sheet name="Win (8)" sheetId="15" r:id="rId15"/>
    <sheet name="Win (9)" sheetId="16" r:id="rId16"/>
    <sheet name="Win (10)" sheetId="18" r:id="rId17"/>
    <sheet name="Win (11)" sheetId="20" r:id="rId18"/>
    <sheet name="Win (12)" sheetId="22" r:id="rId19"/>
    <sheet name="Win (13)" sheetId="24" r:id="rId20"/>
    <sheet name="Win (14)" sheetId="26" r:id="rId21"/>
    <sheet name="Win (15)" sheetId="28" r:id="rId22"/>
    <sheet name="Win (16)" sheetId="29" r:id="rId23"/>
    <sheet name="Win (17)" sheetId="30" r:id="rId24"/>
    <sheet name="Win (18)" sheetId="31" r:id="rId25"/>
    <sheet name="Win (19)" sheetId="34" r:id="rId26"/>
    <sheet name="Win (20)" sheetId="35" r:id="rId27"/>
    <sheet name="Win (22)" sheetId="38" r:id="rId28"/>
    <sheet name="Win (23)" sheetId="39" r:id="rId29"/>
    <sheet name="Win (24)" sheetId="40" r:id="rId30"/>
    <sheet name="Win (25)" sheetId="41" r:id="rId31"/>
    <sheet name="Win (26)" sheetId="42" r:id="rId32"/>
    <sheet name="Win (27)" sheetId="43" r:id="rId33"/>
    <sheet name="Win (28)" sheetId="44" r:id="rId34"/>
    <sheet name="Win (29)" sheetId="45" r:id="rId35"/>
    <sheet name="Win (30)" sheetId="48" r:id="rId36"/>
    <sheet name="Win (32)" sheetId="50" r:id="rId37"/>
    <sheet name="Win (35)" sheetId="53" r:id="rId38"/>
    <sheet name="Win (33)" sheetId="51" r:id="rId39"/>
    <sheet name="Win (34)" sheetId="52" r:id="rId40"/>
    <sheet name="Win (36)" sheetId="54" r:id="rId41"/>
    <sheet name="Win (37)" sheetId="55" r:id="rId42"/>
    <sheet name="Win (38)" sheetId="56" r:id="rId43"/>
    <sheet name="Win (39)" sheetId="57" r:id="rId44"/>
    <sheet name="Win (40)" sheetId="58" r:id="rId45"/>
    <sheet name="Win (41)" sheetId="59" r:id="rId46"/>
    <sheet name="Win (42)" sheetId="60" r:id="rId47"/>
    <sheet name="Win (46)" sheetId="64" r:id="rId48"/>
    <sheet name="Win (47)" sheetId="65" r:id="rId49"/>
    <sheet name="Win (48)" sheetId="66" r:id="rId50"/>
    <sheet name="Win (49)" sheetId="68" r:id="rId51"/>
    <sheet name="Win (50)" sheetId="69" r:id="rId52"/>
    <sheet name="Win (51)" sheetId="70" r:id="rId53"/>
    <sheet name="Win (52)" sheetId="71" r:id="rId54"/>
    <sheet name="Win (53)" sheetId="72" r:id="rId55"/>
    <sheet name="Win (54)" sheetId="73" r:id="rId56"/>
  </sheets>
  <definedNames>
    <definedName name="_xlnm.Print_Area" localSheetId="7">Abi!$B$2:$G$39</definedName>
    <definedName name="_xlnm.Print_Area" localSheetId="6">Sidik!$B$2:$G$39</definedName>
    <definedName name="_xlnm.Print_Area" localSheetId="5">Win!$B$2:$G$38</definedName>
    <definedName name="_xlnm.Print_Area" localSheetId="16">'Win (10)'!$B$2:$G$37</definedName>
    <definedName name="_xlnm.Print_Area" localSheetId="17">'Win (11)'!$B$2:$G$37</definedName>
    <definedName name="_xlnm.Print_Area" localSheetId="18">'Win (12)'!$B$2:$G$37</definedName>
    <definedName name="_xlnm.Print_Area" localSheetId="19">'Win (13)'!$B$2:$G$37</definedName>
    <definedName name="_xlnm.Print_Area" localSheetId="20">'Win (14)'!$B$2:$G$37</definedName>
    <definedName name="_xlnm.Print_Area" localSheetId="21">'Win (15)'!$B$2:$G$37</definedName>
    <definedName name="_xlnm.Print_Area" localSheetId="22">'Win (16)'!$B$2:$G$37</definedName>
    <definedName name="_xlnm.Print_Area" localSheetId="23">'Win (17)'!$B$2:$G$37</definedName>
    <definedName name="_xlnm.Print_Area" localSheetId="24">'Win (18)'!$B$2:$G$37</definedName>
    <definedName name="_xlnm.Print_Area" localSheetId="25">'Win (19)'!$B$2:$G$37</definedName>
    <definedName name="_xlnm.Print_Area" localSheetId="8">'Win (2)'!$B$2:$G$38</definedName>
    <definedName name="_xlnm.Print_Area" localSheetId="26">'Win (20)'!$B$2:$G$37</definedName>
    <definedName name="_xlnm.Print_Area" localSheetId="4">'Win (21)'!$B$2:$G$37</definedName>
    <definedName name="_xlnm.Print_Area" localSheetId="27">'Win (22)'!$B$2:$G$37</definedName>
    <definedName name="_xlnm.Print_Area" localSheetId="28">'Win (23)'!$B$2:$G$37</definedName>
    <definedName name="_xlnm.Print_Area" localSheetId="29">'Win (24)'!$B$2:$G$37</definedName>
    <definedName name="_xlnm.Print_Area" localSheetId="30">'Win (25)'!$B$2:$G$37</definedName>
    <definedName name="_xlnm.Print_Area" localSheetId="31">'Win (26)'!$B$2:$G$37</definedName>
    <definedName name="_xlnm.Print_Area" localSheetId="32">'Win (27)'!$B$2:$G$37</definedName>
    <definedName name="_xlnm.Print_Area" localSheetId="33">'Win (28)'!$B$2:$G$37</definedName>
    <definedName name="_xlnm.Print_Area" localSheetId="34">'Win (29)'!$B$2:$G$37</definedName>
    <definedName name="_xlnm.Print_Area" localSheetId="9">'Win (3)'!$B$2:$G$38</definedName>
    <definedName name="_xlnm.Print_Area" localSheetId="35">'Win (30)'!$B$2:$G$37</definedName>
    <definedName name="_xlnm.Print_Area" localSheetId="3">'Win (31)'!$B$2:$G$37</definedName>
    <definedName name="_xlnm.Print_Area" localSheetId="36">'Win (32)'!$B$2:$G$37</definedName>
    <definedName name="_xlnm.Print_Area" localSheetId="38">'Win (33)'!$B$2:$G$37</definedName>
    <definedName name="_xlnm.Print_Area" localSheetId="39">'Win (34)'!$B$2:$G$37</definedName>
    <definedName name="_xlnm.Print_Area" localSheetId="37">'Win (35)'!$B$2:$G$37</definedName>
    <definedName name="_xlnm.Print_Area" localSheetId="40">'Win (36)'!$B$2:$G$37</definedName>
    <definedName name="_xlnm.Print_Area" localSheetId="41">'Win (37)'!$B$2:$G$37</definedName>
    <definedName name="_xlnm.Print_Area" localSheetId="42">'Win (38)'!$B$2:$G$37</definedName>
    <definedName name="_xlnm.Print_Area" localSheetId="43">'Win (39)'!$B$2:$G$37</definedName>
    <definedName name="_xlnm.Print_Area" localSheetId="10">'Win (4)'!$B$2:$G$37</definedName>
    <definedName name="_xlnm.Print_Area" localSheetId="44">'Win (40)'!$B$2:$G$37</definedName>
    <definedName name="_xlnm.Print_Area" localSheetId="45">'Win (41)'!$B$2:$G$37</definedName>
    <definedName name="_xlnm.Print_Area" localSheetId="46">'Win (42)'!$B$2:$G$37</definedName>
    <definedName name="_xlnm.Print_Area" localSheetId="0">'Win (43)'!$B$2:$G$37</definedName>
    <definedName name="_xlnm.Print_Area" localSheetId="1">'Win (44)'!$B$2:$G$37</definedName>
    <definedName name="_xlnm.Print_Area" localSheetId="2">'Win (45)'!$B$2:$G$37</definedName>
    <definedName name="_xlnm.Print_Area" localSheetId="47">'Win (46)'!$B$2:$G$37</definedName>
    <definedName name="_xlnm.Print_Area" localSheetId="48">'Win (47)'!$B$2:$G$37</definedName>
    <definedName name="_xlnm.Print_Area" localSheetId="49">'Win (48)'!$B$2:$G$37</definedName>
    <definedName name="_xlnm.Print_Area" localSheetId="50">'Win (49)'!$B$2:$G$37</definedName>
    <definedName name="_xlnm.Print_Area" localSheetId="11">'Win (5)'!$B$2:$G$37</definedName>
    <definedName name="_xlnm.Print_Area" localSheetId="51">'Win (50)'!$B$2:$G$37</definedName>
    <definedName name="_xlnm.Print_Area" localSheetId="52">'Win (51)'!$B$2:$G$37</definedName>
    <definedName name="_xlnm.Print_Area" localSheetId="53">'Win (52)'!$B$2:$G$37</definedName>
    <definedName name="_xlnm.Print_Area" localSheetId="54">'Win (53)'!$B$2:$H$37</definedName>
    <definedName name="_xlnm.Print_Area" localSheetId="55">'Win (54)'!$B$2:$H$38</definedName>
    <definedName name="_xlnm.Print_Area" localSheetId="12">'Win (6)'!$B$2:$G$37</definedName>
    <definedName name="_xlnm.Print_Area" localSheetId="13">'Win (7)'!$B$2:$G$37</definedName>
    <definedName name="_xlnm.Print_Area" localSheetId="14">'Win (8)'!$B$2:$G$37</definedName>
    <definedName name="_xlnm.Print_Area" localSheetId="15">'Win (9)'!$B$2:$G$37</definedName>
  </definedNames>
  <calcPr calcId="144525"/>
</workbook>
</file>

<file path=xl/sharedStrings.xml><?xml version="1.0" encoding="utf-8"?>
<sst xmlns="http://schemas.openxmlformats.org/spreadsheetml/2006/main" count="163">
  <si>
    <t>PT. Waskita Karya ( Persero ) Tbk</t>
  </si>
  <si>
    <t>DIVISI III</t>
  </si>
  <si>
    <t>Proy Jalan Tol Batang - Semarang Seksi 3</t>
  </si>
  <si>
    <t xml:space="preserve">SLIP GAJI </t>
  </si>
  <si>
    <t xml:space="preserve">Nama             : </t>
  </si>
  <si>
    <t>Rato, ST</t>
  </si>
  <si>
    <t>Jabatan         :</t>
  </si>
  <si>
    <t>Kasie Adkont</t>
  </si>
  <si>
    <t>Bulan             :</t>
  </si>
  <si>
    <t>Januari 2018</t>
  </si>
  <si>
    <t>Pendapatan</t>
  </si>
  <si>
    <t>Gaji Pokok</t>
  </si>
  <si>
    <t>:</t>
  </si>
  <si>
    <t>Rp.</t>
  </si>
  <si>
    <t>Tunjangan Jabatan</t>
  </si>
  <si>
    <t>Tunjangan Keluarga</t>
  </si>
  <si>
    <t>Uang Makan</t>
  </si>
  <si>
    <t>Lain - Lain</t>
  </si>
  <si>
    <t>Tunjangan Pajak</t>
  </si>
  <si>
    <t>Overtime</t>
  </si>
  <si>
    <t>Kesehatan</t>
  </si>
  <si>
    <t>Total Pendapatan</t>
  </si>
  <si>
    <t>Potongan</t>
  </si>
  <si>
    <t>PPh 21</t>
  </si>
  <si>
    <t>Astek</t>
  </si>
  <si>
    <t>Pinjaman Kantor</t>
  </si>
  <si>
    <t>-</t>
  </si>
  <si>
    <t>Total Potongan</t>
  </si>
  <si>
    <t>Pendapatan bersih</t>
  </si>
  <si>
    <t xml:space="preserve">   Kendal, 28 Januari 2018</t>
  </si>
  <si>
    <t xml:space="preserve"> </t>
  </si>
  <si>
    <t>Mengetahui,</t>
  </si>
  <si>
    <t>yang membuat,</t>
  </si>
  <si>
    <t>Sudiarso, SE</t>
  </si>
  <si>
    <t>Ridlo Nur Fathoni</t>
  </si>
  <si>
    <t>Kasie KSDM</t>
  </si>
  <si>
    <t>Staf KSDM</t>
  </si>
  <si>
    <t>Februari 2018</t>
  </si>
  <si>
    <t xml:space="preserve">   Kendal, 28 Februari 2018</t>
  </si>
  <si>
    <t>Maret 2018</t>
  </si>
  <si>
    <t xml:space="preserve">   Kendal, 28 Maret 2018</t>
  </si>
  <si>
    <t>Khanza Putri Saharazad</t>
  </si>
  <si>
    <t>Staf Logistik</t>
  </si>
  <si>
    <t>Januari 2017</t>
  </si>
  <si>
    <t xml:space="preserve">   Kendal, 3 Februari 2018</t>
  </si>
  <si>
    <t>Galih Sukma Permadi</t>
  </si>
  <si>
    <t>Quantity Surveyor</t>
  </si>
  <si>
    <t>Desember 2017</t>
  </si>
  <si>
    <t xml:space="preserve">   Kendal, 25 Desember 2017</t>
  </si>
  <si>
    <t>DIVISI I</t>
  </si>
  <si>
    <t>Aljifri Ramadhani</t>
  </si>
  <si>
    <t>Staf Teknik</t>
  </si>
  <si>
    <t>Insentif</t>
  </si>
  <si>
    <t>Bantuan Pulsa</t>
  </si>
  <si>
    <t>Pinjaman Koperasi</t>
  </si>
  <si>
    <t>Kendal, 25 September 2016</t>
  </si>
  <si>
    <t>Mengetahui</t>
  </si>
  <si>
    <t>yang membuat</t>
  </si>
  <si>
    <t>Sudiarso</t>
  </si>
  <si>
    <t>Fika Alfianti</t>
  </si>
  <si>
    <t>PT. Waskita Karya ( Persero )</t>
  </si>
  <si>
    <t>Div. II</t>
  </si>
  <si>
    <t>Proy. Tol Benoa Bali Paket 2</t>
  </si>
  <si>
    <t xml:space="preserve">Nama            : </t>
  </si>
  <si>
    <t>Sidik Permana Sasmita</t>
  </si>
  <si>
    <t>Jabatan        :</t>
  </si>
  <si>
    <t>Staf Loglat</t>
  </si>
  <si>
    <t>Per                :</t>
  </si>
  <si>
    <t>LS. (Lembur di Proyek )</t>
  </si>
  <si>
    <t>Denpasar, 01 Juli 2012</t>
  </si>
  <si>
    <t xml:space="preserve"> menyetujui</t>
  </si>
  <si>
    <t>Ronny Nawantoro</t>
  </si>
  <si>
    <t>Abi Mulyono</t>
  </si>
  <si>
    <t>Kasi KSDM</t>
  </si>
  <si>
    <t>Staf Keuangan</t>
  </si>
  <si>
    <t>Denpasar, 01 Agustus 2012</t>
  </si>
  <si>
    <t>Khasanudin</t>
  </si>
  <si>
    <t>Surveyor</t>
  </si>
  <si>
    <t>Kendal, 25 Oktober 2016</t>
  </si>
  <si>
    <t>Kendal, 21 November 2016</t>
  </si>
  <si>
    <t>Saiful Bachri</t>
  </si>
  <si>
    <t>Desember 2016</t>
  </si>
  <si>
    <t>Kendal, 25 Desember 2016</t>
  </si>
  <si>
    <t>Fika Alfianti Aljannah, S.Hum</t>
  </si>
  <si>
    <t>Wahyu Bachtiar</t>
  </si>
  <si>
    <t>Supervisor Logistik (Alat Berat)</t>
  </si>
  <si>
    <t>Nopember 2016</t>
  </si>
  <si>
    <t>Kendal, 25 Nopember 2016</t>
  </si>
  <si>
    <t>Endang Witarsa</t>
  </si>
  <si>
    <t>Supervisor Mekanik (elektrikal)</t>
  </si>
  <si>
    <t>Februari 2017</t>
  </si>
  <si>
    <t>Kendal, 25 Februari 2017</t>
  </si>
  <si>
    <t>Kus Indaryono</t>
  </si>
  <si>
    <t>Asisten Surveyor</t>
  </si>
  <si>
    <t>Sofi Cahyono</t>
  </si>
  <si>
    <t>Staf Adkont</t>
  </si>
  <si>
    <t>Maret 2017</t>
  </si>
  <si>
    <t xml:space="preserve">   Kendal, 25 Maret 2017</t>
  </si>
  <si>
    <t>Arif Budiyanto</t>
  </si>
  <si>
    <t>Staf Surveyor</t>
  </si>
  <si>
    <t>April 2017</t>
  </si>
  <si>
    <t xml:space="preserve">   Kendal, 25 April 2017</t>
  </si>
  <si>
    <t>Wisnu Darman Sudiro</t>
  </si>
  <si>
    <t>Pelaksana</t>
  </si>
  <si>
    <t>Juli 2017</t>
  </si>
  <si>
    <t xml:space="preserve">   Kendal, 25 Juli 2017</t>
  </si>
  <si>
    <t>Fika Alfianti Aljannah</t>
  </si>
  <si>
    <t>Deni Widhi Prasetyawan</t>
  </si>
  <si>
    <t>K3LP</t>
  </si>
  <si>
    <t>Fuad Hefnawi</t>
  </si>
  <si>
    <t>Ass. Pelaksana K3LP</t>
  </si>
  <si>
    <t xml:space="preserve">   Kendal, 26 Desember 2016</t>
  </si>
  <si>
    <t>Antonius Budi Setiawan</t>
  </si>
  <si>
    <t>Juni 2017</t>
  </si>
  <si>
    <t xml:space="preserve">   Kendal, 21 Juni 2017</t>
  </si>
  <si>
    <t>Taufik Setiawan</t>
  </si>
  <si>
    <t>Asisten Pelaksana</t>
  </si>
  <si>
    <t xml:space="preserve">   Kendal, 26 April 2017</t>
  </si>
  <si>
    <t>Slamet Suryanto</t>
  </si>
  <si>
    <t>Driver Dump Truck</t>
  </si>
  <si>
    <t xml:space="preserve">   Kendal, 26 Juni 2017</t>
  </si>
  <si>
    <t>Yudha Imamuddin Jamil</t>
  </si>
  <si>
    <t xml:space="preserve">   Kendal, 3 Januari 2018</t>
  </si>
  <si>
    <t>Andrean Cahya Pradana</t>
  </si>
  <si>
    <t xml:space="preserve">   Kendal, 9 Januari 2018</t>
  </si>
  <si>
    <t>Oktober 2017</t>
  </si>
  <si>
    <t>Kendal, 25 Oktober 2017</t>
  </si>
  <si>
    <t>November 2017</t>
  </si>
  <si>
    <t>Kendal, 25 November 2017</t>
  </si>
  <si>
    <t>Arif Mutholib</t>
  </si>
  <si>
    <t xml:space="preserve">   Kendal, 25 November 2017</t>
  </si>
  <si>
    <t>Abdullah Fajr Tahajjuddin</t>
  </si>
  <si>
    <t xml:space="preserve">   Kendal, 25 Januari 2018</t>
  </si>
  <si>
    <t>Kendal, 25 Desember 2017</t>
  </si>
  <si>
    <t xml:space="preserve"> Kendal, 25 November 2017</t>
  </si>
  <si>
    <t xml:space="preserve">   Kendal, 3 Maret 2018</t>
  </si>
  <si>
    <t>Achmad Afandi</t>
  </si>
  <si>
    <t>Drafter</t>
  </si>
  <si>
    <t>Arif Aminudin</t>
  </si>
  <si>
    <t>Office Boy</t>
  </si>
  <si>
    <t>Andika Prasetya</t>
  </si>
  <si>
    <t>Staf SDM / Humas</t>
  </si>
  <si>
    <t>April 2018</t>
  </si>
  <si>
    <t>Tunjangan Komunikasi</t>
  </si>
  <si>
    <t>Tunjangan Transportasi</t>
  </si>
  <si>
    <t xml:space="preserve">   Kendal, 28 April 2018</t>
  </si>
  <si>
    <t>Mei 2018</t>
  </si>
  <si>
    <t xml:space="preserve">   Kendal, 28 Mei 2018</t>
  </si>
  <si>
    <t>Juni 2018</t>
  </si>
  <si>
    <t xml:space="preserve">   Kendal, 28 Juni 2018</t>
  </si>
  <si>
    <t>M. Andrian Pratama</t>
  </si>
  <si>
    <t>Rizky Dwi Abrianto</t>
  </si>
  <si>
    <t xml:space="preserve">Junior Site Logistic &amp; Equipment Staff </t>
  </si>
  <si>
    <t>Agustus 2018</t>
  </si>
  <si>
    <t xml:space="preserve">   Kendal, 21 September 2018</t>
  </si>
  <si>
    <t>Site Administration Manager</t>
  </si>
  <si>
    <t>Site Administration Staff</t>
  </si>
  <si>
    <t>Proyek Jalan Tol Becakayu Seksi 2A Ujung</t>
  </si>
  <si>
    <t>Mulyono</t>
  </si>
  <si>
    <t>Site Engineering Officer</t>
  </si>
  <si>
    <t>Maret 2019</t>
  </si>
  <si>
    <t xml:space="preserve">   Bekasi, 26 Maret 2019</t>
  </si>
  <si>
    <t>Ridho Nur Fatoni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</si>
</sst>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[$-409]mmmm\-yy;@"/>
    <numFmt numFmtId="178" formatCode="[$-421]dd\ mmmm\ yyyy;@"/>
  </numFmts>
  <fonts count="28">
    <font>
      <sz val="11"/>
      <color theme="1"/>
      <name val="Calibri"/>
      <charset val="1"/>
      <scheme val="minor"/>
    </font>
    <font>
      <b/>
      <sz val="8"/>
      <color theme="1"/>
      <name val="Trebuchet MS"/>
      <charset val="134"/>
    </font>
    <font>
      <sz val="8"/>
      <color theme="1"/>
      <name val="Trebuchet MS"/>
      <charset val="134"/>
    </font>
    <font>
      <sz val="14"/>
      <color theme="1"/>
      <name val="Arial"/>
      <charset val="134"/>
    </font>
    <font>
      <b/>
      <sz val="14"/>
      <color theme="1"/>
      <name val="Arial"/>
      <charset val="134"/>
    </font>
    <font>
      <u/>
      <sz val="14"/>
      <color theme="1"/>
      <name val="Arial"/>
      <charset val="134"/>
    </font>
    <font>
      <b/>
      <sz val="9"/>
      <color theme="1"/>
      <name val="Trebuchet MS"/>
      <charset val="134"/>
    </font>
    <font>
      <u/>
      <sz val="8"/>
      <color theme="1"/>
      <name val="Trebuchet MS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12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/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13" borderId="18" applyNumberFormat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8" fillId="7" borderId="1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27" borderId="19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4" fillId="30" borderId="20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5" fillId="30" borderId="19" applyNumberFormat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4" fillId="0" borderId="0" xfId="0" applyFont="1" applyBorder="1"/>
    <xf numFmtId="0" fontId="4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0" borderId="7" xfId="0" applyFont="1" applyBorder="1" applyAlignment="1">
      <alignment vertical="center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left"/>
    </xf>
    <xf numFmtId="0" fontId="3" fillId="0" borderId="5" xfId="0" applyFont="1" applyBorder="1"/>
    <xf numFmtId="0" fontId="3" fillId="0" borderId="0" xfId="0" applyFont="1" applyBorder="1" applyAlignment="1">
      <alignment horizontal="left"/>
    </xf>
    <xf numFmtId="178" fontId="3" fillId="0" borderId="0" xfId="0" applyNumberFormat="1" applyFont="1" applyBorder="1" applyAlignment="1">
      <alignment horizontal="left"/>
    </xf>
    <xf numFmtId="177" fontId="3" fillId="0" borderId="0" xfId="0" applyNumberFormat="1" applyFont="1" applyBorder="1"/>
    <xf numFmtId="0" fontId="4" fillId="0" borderId="4" xfId="0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/>
    <xf numFmtId="41" fontId="3" fillId="0" borderId="0" xfId="3" applyNumberFormat="1" applyFont="1" applyBorder="1" applyAlignment="1">
      <alignment horizontal="left"/>
    </xf>
    <xf numFmtId="41" fontId="3" fillId="0" borderId="5" xfId="3" applyFont="1" applyBorder="1" applyAlignment="1">
      <alignment horizontal="left"/>
    </xf>
    <xf numFmtId="41" fontId="3" fillId="0" borderId="0" xfId="3" applyFont="1" applyBorder="1" applyAlignment="1">
      <alignment horizontal="left"/>
    </xf>
    <xf numFmtId="41" fontId="3" fillId="0" borderId="7" xfId="3" applyFont="1" applyBorder="1" applyAlignment="1">
      <alignment horizontal="left"/>
    </xf>
    <xf numFmtId="41" fontId="3" fillId="0" borderId="8" xfId="3" applyFont="1" applyBorder="1" applyAlignment="1">
      <alignment horizontal="left"/>
    </xf>
    <xf numFmtId="0" fontId="4" fillId="0" borderId="4" xfId="0" applyFont="1" applyBorder="1"/>
    <xf numFmtId="41" fontId="4" fillId="0" borderId="0" xfId="0" applyNumberFormat="1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1" fontId="3" fillId="0" borderId="0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41" fontId="3" fillId="0" borderId="0" xfId="3" applyFont="1" applyBorder="1" applyAlignment="1">
      <alignment horizontal="center"/>
    </xf>
    <xf numFmtId="41" fontId="3" fillId="0" borderId="5" xfId="3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41" fontId="4" fillId="0" borderId="13" xfId="0" applyNumberFormat="1" applyFont="1" applyBorder="1" applyAlignment="1">
      <alignment horizontal="center"/>
    </xf>
    <xf numFmtId="41" fontId="4" fillId="0" borderId="14" xfId="0" applyNumberFormat="1" applyFont="1" applyBorder="1" applyAlignment="1">
      <alignment horizontal="center"/>
    </xf>
    <xf numFmtId="0" fontId="3" fillId="0" borderId="8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1" fontId="2" fillId="0" borderId="0" xfId="0" applyNumberFormat="1" applyFont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/>
    <xf numFmtId="0" fontId="5" fillId="0" borderId="0" xfId="0" applyFont="1"/>
    <xf numFmtId="0" fontId="3" fillId="0" borderId="0" xfId="0" applyFont="1" applyFill="1" applyBorder="1" applyAlignment="1">
      <alignment horizontal="left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17" fontId="3" fillId="0" borderId="0" xfId="0" applyNumberFormat="1" applyFont="1" applyBorder="1" applyAlignment="1">
      <alignment horizontal="left"/>
    </xf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2" xfId="0" applyFont="1" applyFill="1" applyBorder="1" applyAlignment="1"/>
    <xf numFmtId="0" fontId="2" fillId="0" borderId="0" xfId="0" applyFont="1" applyBorder="1"/>
    <xf numFmtId="0" fontId="2" fillId="0" borderId="5" xfId="0" applyFont="1" applyBorder="1"/>
    <xf numFmtId="0" fontId="2" fillId="0" borderId="0" xfId="0" applyFont="1" applyBorder="1" applyAlignment="1"/>
    <xf numFmtId="17" fontId="2" fillId="0" borderId="0" xfId="0" applyNumberFormat="1" applyFont="1" applyBorder="1" applyAlignment="1">
      <alignment horizontal="left"/>
    </xf>
    <xf numFmtId="0" fontId="6" fillId="0" borderId="4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41" fontId="2" fillId="0" borderId="0" xfId="3" applyFont="1" applyBorder="1" applyAlignment="1">
      <alignment horizontal="left"/>
    </xf>
    <xf numFmtId="41" fontId="2" fillId="0" borderId="5" xfId="3" applyFont="1" applyBorder="1" applyAlignment="1">
      <alignment horizontal="left"/>
    </xf>
    <xf numFmtId="0" fontId="2" fillId="0" borderId="7" xfId="0" applyFont="1" applyBorder="1"/>
    <xf numFmtId="41" fontId="2" fillId="0" borderId="7" xfId="3" applyFont="1" applyBorder="1" applyAlignment="1">
      <alignment horizontal="left"/>
    </xf>
    <xf numFmtId="41" fontId="2" fillId="0" borderId="8" xfId="3" applyFont="1" applyBorder="1" applyAlignment="1">
      <alignment horizontal="left"/>
    </xf>
    <xf numFmtId="0" fontId="6" fillId="0" borderId="4" xfId="0" applyFont="1" applyBorder="1"/>
    <xf numFmtId="41" fontId="1" fillId="0" borderId="0" xfId="0" applyNumberFormat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4" xfId="0" applyFont="1" applyBorder="1"/>
    <xf numFmtId="41" fontId="2" fillId="0" borderId="0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41" fontId="2" fillId="0" borderId="0" xfId="3" applyFont="1" applyBorder="1" applyAlignment="1">
      <alignment horizontal="center"/>
    </xf>
    <xf numFmtId="41" fontId="2" fillId="0" borderId="5" xfId="3" applyFont="1" applyBorder="1" applyAlignment="1">
      <alignment horizontal="center"/>
    </xf>
    <xf numFmtId="0" fontId="6" fillId="0" borderId="12" xfId="0" applyFont="1" applyBorder="1"/>
    <xf numFmtId="0" fontId="1" fillId="0" borderId="13" xfId="0" applyFont="1" applyBorder="1"/>
    <xf numFmtId="41" fontId="1" fillId="0" borderId="13" xfId="0" applyNumberFormat="1" applyFont="1" applyBorder="1" applyAlignment="1">
      <alignment horizontal="center"/>
    </xf>
    <xf numFmtId="41" fontId="1" fillId="0" borderId="14" xfId="0" applyNumberFormat="1" applyFont="1" applyBorder="1" applyAlignment="1">
      <alignment horizontal="center"/>
    </xf>
    <xf numFmtId="0" fontId="2" fillId="0" borderId="8" xfId="0" applyFont="1" applyBorder="1"/>
    <xf numFmtId="0" fontId="7" fillId="0" borderId="0" xfId="0" applyFont="1"/>
    <xf numFmtId="178" fontId="3" fillId="0" borderId="0" xfId="0" applyNumberFormat="1" applyFont="1" applyBorder="1" applyAlignment="1" quotePrefix="1">
      <alignment horizontal="left"/>
    </xf>
    <xf numFmtId="41" fontId="3" fillId="0" borderId="7" xfId="3" applyFont="1" applyBorder="1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9" Type="http://schemas.openxmlformats.org/officeDocument/2006/relationships/sharedStrings" Target="sharedStrings.xml"/><Relationship Id="rId58" Type="http://schemas.openxmlformats.org/officeDocument/2006/relationships/styles" Target="styles.xml"/><Relationship Id="rId57" Type="http://schemas.openxmlformats.org/officeDocument/2006/relationships/theme" Target="theme/theme1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47624</xdr:colOff>
      <xdr:row>32</xdr:row>
      <xdr:rowOff>95250</xdr:rowOff>
    </xdr:from>
    <xdr:to>
      <xdr:col>1</xdr:col>
      <xdr:colOff>1449785</xdr:colOff>
      <xdr:row>35</xdr:row>
      <xdr:rowOff>0</xdr:rowOff>
    </xdr:to>
    <xdr:pic>
      <xdr:nvPicPr>
        <xdr:cNvPr id="3" name="Picture 2" descr="09081601_001.png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27965" y="6991350"/>
          <a:ext cx="1402715" cy="5905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47624</xdr:colOff>
      <xdr:row>31</xdr:row>
      <xdr:rowOff>95250</xdr:rowOff>
    </xdr:from>
    <xdr:to>
      <xdr:col>1</xdr:col>
      <xdr:colOff>1449785</xdr:colOff>
      <xdr:row>34</xdr:row>
      <xdr:rowOff>0</xdr:rowOff>
    </xdr:to>
    <xdr:pic>
      <xdr:nvPicPr>
        <xdr:cNvPr id="3" name="Picture 2" descr="09081601_001.png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27965" y="6762750"/>
          <a:ext cx="1402715" cy="590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396240</xdr:colOff>
      <xdr:row>31</xdr:row>
      <xdr:rowOff>26035</xdr:rowOff>
    </xdr:from>
    <xdr:to>
      <xdr:col>7</xdr:col>
      <xdr:colOff>1080770</xdr:colOff>
      <xdr:row>34</xdr:row>
      <xdr:rowOff>159385</xdr:rowOff>
    </xdr:to>
    <xdr:pic>
      <xdr:nvPicPr>
        <xdr:cNvPr id="3" name="Picture 2" descr="tt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520690" y="6693535"/>
          <a:ext cx="1608455" cy="819150"/>
        </a:xfrm>
        <a:prstGeom prst="rect">
          <a:avLst/>
        </a:prstGeom>
      </xdr:spPr>
    </xdr:pic>
    <xdr:clientData/>
  </xdr:twoCellAnchor>
  <xdr:twoCellAnchor editAs="oneCell">
    <xdr:from>
      <xdr:col>1</xdr:col>
      <xdr:colOff>95885</xdr:colOff>
      <xdr:row>31</xdr:row>
      <xdr:rowOff>27305</xdr:rowOff>
    </xdr:from>
    <xdr:to>
      <xdr:col>3</xdr:col>
      <xdr:colOff>88265</xdr:colOff>
      <xdr:row>34</xdr:row>
      <xdr:rowOff>162560</xdr:rowOff>
    </xdr:to>
    <xdr:pic>
      <xdr:nvPicPr>
        <xdr:cNvPr id="4" name="Picture 3" descr="download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76860" y="6694805"/>
          <a:ext cx="2192655" cy="8210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66674</xdr:colOff>
      <xdr:row>1</xdr:row>
      <xdr:rowOff>47625</xdr:rowOff>
    </xdr:from>
    <xdr:to>
      <xdr:col>1</xdr:col>
      <xdr:colOff>561975</xdr:colOff>
      <xdr:row>3</xdr:row>
      <xdr:rowOff>123825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313690" y="151765"/>
          <a:ext cx="361950" cy="4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66674</xdr:colOff>
      <xdr:row>1</xdr:row>
      <xdr:rowOff>47625</xdr:rowOff>
    </xdr:from>
    <xdr:to>
      <xdr:col>1</xdr:col>
      <xdr:colOff>561975</xdr:colOff>
      <xdr:row>3</xdr:row>
      <xdr:rowOff>123825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313690" y="151765"/>
          <a:ext cx="361950" cy="4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47624</xdr:colOff>
      <xdr:row>32</xdr:row>
      <xdr:rowOff>95250</xdr:rowOff>
    </xdr:from>
    <xdr:to>
      <xdr:col>1</xdr:col>
      <xdr:colOff>1449785</xdr:colOff>
      <xdr:row>35</xdr:row>
      <xdr:rowOff>0</xdr:rowOff>
    </xdr:to>
    <xdr:pic>
      <xdr:nvPicPr>
        <xdr:cNvPr id="3" name="Picture 2" descr="09081601_001.png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27965" y="6991350"/>
          <a:ext cx="1402715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7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5</v>
      </c>
      <c r="D6" s="48"/>
      <c r="E6" s="8"/>
      <c r="F6" s="8"/>
      <c r="G6" s="20"/>
    </row>
    <row r="7" ht="18" spans="2:7">
      <c r="B7" s="7" t="s">
        <v>6</v>
      </c>
      <c r="C7" s="49" t="s">
        <v>7</v>
      </c>
      <c r="D7" s="49"/>
      <c r="E7" s="8"/>
      <c r="F7" s="8"/>
      <c r="G7" s="20"/>
    </row>
    <row r="8" ht="18" spans="2:7">
      <c r="B8" s="7" t="s">
        <v>8</v>
      </c>
      <c r="C8" s="94" t="s">
        <v>9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14900000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178800000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5600000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6840000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21492000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849600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849600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20642400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29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7"/>
  <sheetViews>
    <sheetView view="pageBreakPreview" zoomScaleNormal="100" zoomScaleSheetLayoutView="100" topLeftCell="A4" workbookViewId="0">
      <selection activeCell="C32" sqref="C3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49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76</v>
      </c>
      <c r="D6" s="48"/>
      <c r="E6" s="8"/>
      <c r="F6" s="8"/>
      <c r="G6" s="20"/>
    </row>
    <row r="7" ht="18" spans="2:7">
      <c r="B7" s="7" t="s">
        <v>6</v>
      </c>
      <c r="C7" s="49" t="s">
        <v>77</v>
      </c>
      <c r="D7" s="49"/>
      <c r="E7" s="8"/>
      <c r="F7" s="8"/>
      <c r="G7" s="20"/>
    </row>
    <row r="8" ht="18" spans="2:7">
      <c r="B8" s="7" t="s">
        <v>8</v>
      </c>
      <c r="C8" s="54">
        <v>42675</v>
      </c>
      <c r="D8" s="54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5000000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52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7" t="s">
        <v>53</v>
      </c>
      <c r="C15" s="8"/>
      <c r="D15" s="8" t="s">
        <v>12</v>
      </c>
      <c r="E15" s="8" t="s">
        <v>13</v>
      </c>
      <c r="F15" s="29">
        <v>100000</v>
      </c>
      <c r="G15" s="28"/>
    </row>
    <row r="16" ht="18" spans="2:7">
      <c r="B16" s="24" t="s">
        <v>17</v>
      </c>
      <c r="C16" s="25"/>
      <c r="D16" s="25"/>
      <c r="E16" s="25"/>
      <c r="F16" s="25"/>
      <c r="G16" s="26"/>
    </row>
    <row r="17" ht="18" spans="2:10">
      <c r="B17" s="7" t="s">
        <v>18</v>
      </c>
      <c r="C17" s="8"/>
      <c r="D17" s="8" t="s">
        <v>12</v>
      </c>
      <c r="E17" s="8" t="s">
        <v>13</v>
      </c>
      <c r="F17" s="29"/>
      <c r="G17" s="28"/>
      <c r="J17" s="47">
        <f>F11*12</f>
        <v>60000000</v>
      </c>
    </row>
    <row r="18" ht="18" spans="2:10">
      <c r="B18" s="7" t="s">
        <v>19</v>
      </c>
      <c r="C18" s="8"/>
      <c r="D18" s="8" t="s">
        <v>12</v>
      </c>
      <c r="E18" s="8" t="s">
        <v>13</v>
      </c>
      <c r="F18" s="29"/>
      <c r="G18" s="28"/>
      <c r="J18" s="2">
        <f>36000000+6000000</f>
        <v>42000000</v>
      </c>
    </row>
    <row r="19" ht="18" spans="2:10">
      <c r="B19" s="11" t="s">
        <v>20</v>
      </c>
      <c r="C19" s="12"/>
      <c r="D19" s="12" t="s">
        <v>12</v>
      </c>
      <c r="E19" s="12" t="s">
        <v>13</v>
      </c>
      <c r="F19" s="30">
        <v>0</v>
      </c>
      <c r="G19" s="31"/>
      <c r="J19" s="2">
        <f>(J17-J18)*5%</f>
        <v>900000</v>
      </c>
    </row>
    <row r="20" ht="16.5" customHeight="1" spans="2:10">
      <c r="B20" s="32" t="s">
        <v>21</v>
      </c>
      <c r="C20" s="9"/>
      <c r="D20" s="9" t="s">
        <v>12</v>
      </c>
      <c r="E20" s="9" t="s">
        <v>13</v>
      </c>
      <c r="F20" s="33">
        <f>SUM(F11:G19)</f>
        <v>6060000</v>
      </c>
      <c r="G20" s="34"/>
      <c r="J20" s="2">
        <v>240000</v>
      </c>
    </row>
    <row r="21" ht="8.25" customHeight="1" spans="2:7">
      <c r="B21" s="32"/>
      <c r="C21" s="9"/>
      <c r="D21" s="9"/>
      <c r="E21" s="9"/>
      <c r="F21" s="33"/>
      <c r="G21" s="34"/>
    </row>
    <row r="22" ht="18" spans="2:7">
      <c r="B22" s="24" t="s">
        <v>22</v>
      </c>
      <c r="C22" s="25"/>
      <c r="D22" s="25"/>
      <c r="E22" s="25"/>
      <c r="F22" s="25"/>
      <c r="G22" s="26"/>
    </row>
    <row r="23" ht="18" spans="2:7">
      <c r="B23" s="7" t="s">
        <v>23</v>
      </c>
      <c r="C23" s="8"/>
      <c r="D23" s="9" t="s">
        <v>12</v>
      </c>
      <c r="E23" s="9" t="s">
        <v>13</v>
      </c>
      <c r="F23" s="35"/>
      <c r="G23" s="36"/>
    </row>
    <row r="24" ht="18" spans="2:7">
      <c r="B24" s="7" t="s">
        <v>24</v>
      </c>
      <c r="C24" s="8"/>
      <c r="D24" s="9" t="s">
        <v>12</v>
      </c>
      <c r="E24" s="9" t="s">
        <v>13</v>
      </c>
      <c r="F24" s="29"/>
      <c r="G24" s="28"/>
    </row>
    <row r="25" ht="18" spans="2:7">
      <c r="B25" s="11" t="s">
        <v>54</v>
      </c>
      <c r="C25" s="12"/>
      <c r="D25" s="14" t="s">
        <v>12</v>
      </c>
      <c r="E25" s="14" t="s">
        <v>13</v>
      </c>
      <c r="F25" s="30">
        <v>0</v>
      </c>
      <c r="G25" s="31"/>
    </row>
    <row r="26" ht="18" spans="2:7">
      <c r="B26" s="32" t="s">
        <v>27</v>
      </c>
      <c r="C26" s="8"/>
      <c r="D26" s="9" t="s">
        <v>12</v>
      </c>
      <c r="E26" s="9" t="s">
        <v>13</v>
      </c>
      <c r="F26" s="37">
        <f>SUM(F23:G25)</f>
        <v>0</v>
      </c>
      <c r="G26" s="38"/>
    </row>
    <row r="27" ht="9.75" customHeight="1" spans="2:7">
      <c r="B27" s="7"/>
      <c r="C27" s="8"/>
      <c r="D27" s="8"/>
      <c r="E27" s="8"/>
      <c r="F27" s="8"/>
      <c r="G27" s="20"/>
    </row>
    <row r="28" s="1" customFormat="1" ht="18.75" spans="2:7">
      <c r="B28" s="39" t="s">
        <v>28</v>
      </c>
      <c r="C28" s="40"/>
      <c r="D28" s="40" t="s">
        <v>12</v>
      </c>
      <c r="E28" s="40" t="s">
        <v>13</v>
      </c>
      <c r="F28" s="41">
        <f>F20-F26</f>
        <v>6060000</v>
      </c>
      <c r="G28" s="42"/>
    </row>
    <row r="29" ht="18.75" spans="2:7">
      <c r="B29" s="11"/>
      <c r="C29" s="12"/>
      <c r="D29" s="12"/>
      <c r="E29" s="12"/>
      <c r="F29" s="12"/>
      <c r="G29" s="43"/>
    </row>
    <row r="30" ht="18" spans="2:7">
      <c r="B30" s="44"/>
      <c r="C30" s="44"/>
      <c r="D30" s="44"/>
      <c r="E30" s="44"/>
      <c r="F30" s="44"/>
      <c r="G30" s="44"/>
    </row>
    <row r="31" ht="18" spans="2:7">
      <c r="B31" s="44"/>
      <c r="C31" s="44"/>
      <c r="D31" s="44"/>
      <c r="E31" s="44"/>
      <c r="F31" s="44" t="s">
        <v>79</v>
      </c>
      <c r="G31" s="44"/>
    </row>
    <row r="32" ht="18" spans="2:7">
      <c r="B32" s="44" t="s">
        <v>56</v>
      </c>
      <c r="C32" s="44"/>
      <c r="D32" s="44"/>
      <c r="E32" s="44"/>
      <c r="F32" s="44" t="s">
        <v>57</v>
      </c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44"/>
      <c r="C35" s="44"/>
      <c r="D35" s="44"/>
      <c r="E35" s="44"/>
      <c r="F35" s="44"/>
      <c r="G35" s="44"/>
    </row>
    <row r="36" ht="18" spans="2:7">
      <c r="B36" s="50" t="s">
        <v>58</v>
      </c>
      <c r="C36" s="44"/>
      <c r="D36" s="44"/>
      <c r="E36" s="44"/>
      <c r="F36" s="50" t="s">
        <v>59</v>
      </c>
      <c r="G36" s="44"/>
    </row>
    <row r="37" ht="18" spans="2:7">
      <c r="B37" s="44" t="s">
        <v>35</v>
      </c>
      <c r="C37" s="44"/>
      <c r="D37" s="44"/>
      <c r="E37" s="44"/>
      <c r="F37" s="44" t="s">
        <v>36</v>
      </c>
      <c r="G37" s="44"/>
    </row>
  </sheetData>
  <mergeCells count="17">
    <mergeCell ref="B5:G5"/>
    <mergeCell ref="C6:D6"/>
    <mergeCell ref="C8:D8"/>
    <mergeCell ref="F11:G11"/>
    <mergeCell ref="F12:G12"/>
    <mergeCell ref="F13:G13"/>
    <mergeCell ref="F14:G14"/>
    <mergeCell ref="F15:G15"/>
    <mergeCell ref="F17:G17"/>
    <mergeCell ref="F18:G18"/>
    <mergeCell ref="F19:G19"/>
    <mergeCell ref="F20:G20"/>
    <mergeCell ref="F23:G23"/>
    <mergeCell ref="F24:G24"/>
    <mergeCell ref="F25:G25"/>
    <mergeCell ref="F26:G26"/>
    <mergeCell ref="F28:G28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6"/>
  <sheetViews>
    <sheetView view="pageBreakPreview" zoomScaleNormal="100" zoomScaleSheetLayoutView="100" workbookViewId="0">
      <selection activeCell="C31" sqref="C31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49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80</v>
      </c>
      <c r="D6" s="48"/>
      <c r="E6" s="8"/>
      <c r="F6" s="8"/>
      <c r="G6" s="20"/>
    </row>
    <row r="7" ht="18" spans="2:7">
      <c r="B7" s="7" t="s">
        <v>6</v>
      </c>
      <c r="C7" s="49" t="s">
        <v>77</v>
      </c>
      <c r="D7" s="49"/>
      <c r="E7" s="8"/>
      <c r="F7" s="8"/>
      <c r="G7" s="20"/>
    </row>
    <row r="8" ht="18" spans="2:7">
      <c r="B8" s="7" t="s">
        <v>8</v>
      </c>
      <c r="C8" s="94" t="s">
        <v>81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5000000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52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60000000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/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900000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5992000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/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54</v>
      </c>
      <c r="C24" s="12"/>
      <c r="D24" s="14" t="s">
        <v>12</v>
      </c>
      <c r="E24" s="14" t="s">
        <v>13</v>
      </c>
      <c r="F24" s="30">
        <v>0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5992000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7">
      <c r="B30" s="44"/>
      <c r="C30" s="44"/>
      <c r="D30" s="44"/>
      <c r="E30" s="44"/>
      <c r="F30" s="44" t="s">
        <v>82</v>
      </c>
      <c r="G30" s="44"/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50" t="s">
        <v>83</v>
      </c>
      <c r="G35" s="44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18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1:G31"/>
    <mergeCell ref="F36:G36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6"/>
  <sheetViews>
    <sheetView view="pageBreakPreview" zoomScaleNormal="100" zoomScaleSheetLayoutView="100" workbookViewId="0">
      <selection activeCell="K25" sqref="K25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84</v>
      </c>
      <c r="D6" s="48"/>
      <c r="E6" s="8"/>
      <c r="F6" s="8"/>
      <c r="G6" s="20"/>
    </row>
    <row r="7" ht="18" spans="2:7">
      <c r="B7" s="7" t="s">
        <v>6</v>
      </c>
      <c r="C7" s="49" t="s">
        <v>85</v>
      </c>
      <c r="D7" s="49"/>
      <c r="E7" s="8"/>
      <c r="F7" s="8"/>
      <c r="G7" s="20"/>
    </row>
    <row r="8" ht="18" spans="2:7">
      <c r="B8" s="7" t="s">
        <v>8</v>
      </c>
      <c r="C8" s="94" t="s">
        <v>86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4000000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52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48000000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2500000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7460000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/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54</v>
      </c>
      <c r="C24" s="12"/>
      <c r="D24" s="14" t="s">
        <v>12</v>
      </c>
      <c r="E24" s="14" t="s">
        <v>13</v>
      </c>
      <c r="F24" s="30">
        <v>0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7460000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7">
      <c r="B30" s="44"/>
      <c r="C30" s="44"/>
      <c r="D30" s="44"/>
      <c r="E30" s="44"/>
      <c r="F30" s="53" t="s">
        <v>87</v>
      </c>
      <c r="G30" s="44"/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50" t="s">
        <v>83</v>
      </c>
      <c r="G35" s="44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18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1:G31"/>
    <mergeCell ref="F36:G36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6"/>
  <sheetViews>
    <sheetView view="pageBreakPreview" zoomScaleNormal="100" zoomScaleSheetLayoutView="100" workbookViewId="0">
      <selection activeCell="H25" sqref="H25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88</v>
      </c>
      <c r="D6" s="48"/>
      <c r="E6" s="8"/>
      <c r="F6" s="8"/>
      <c r="G6" s="20"/>
    </row>
    <row r="7" ht="18" spans="2:7">
      <c r="B7" s="7" t="s">
        <v>6</v>
      </c>
      <c r="C7" s="49" t="s">
        <v>89</v>
      </c>
      <c r="D7" s="49"/>
      <c r="E7" s="8"/>
      <c r="F7" s="8"/>
      <c r="G7" s="20"/>
    </row>
    <row r="8" ht="18" spans="2:7">
      <c r="B8" s="7" t="s">
        <v>8</v>
      </c>
      <c r="C8" s="94" t="s">
        <v>90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4000000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52</v>
      </c>
      <c r="C14" s="8"/>
      <c r="D14" s="8" t="s">
        <v>12</v>
      </c>
      <c r="E14" s="8" t="s">
        <v>13</v>
      </c>
      <c r="F14" s="29">
        <v>896000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48000000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/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4896000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/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54</v>
      </c>
      <c r="C24" s="12"/>
      <c r="D24" s="14" t="s">
        <v>12</v>
      </c>
      <c r="E24" s="14" t="s">
        <v>13</v>
      </c>
      <c r="F24" s="30">
        <v>0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4896000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7">
      <c r="B30" s="44"/>
      <c r="C30" s="44"/>
      <c r="D30" s="44"/>
      <c r="E30" s="44"/>
      <c r="F30" s="53" t="s">
        <v>91</v>
      </c>
      <c r="G30" s="44"/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50" t="s">
        <v>83</v>
      </c>
      <c r="G35" s="44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18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1:G31"/>
    <mergeCell ref="F36:G36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6"/>
  <sheetViews>
    <sheetView view="pageBreakPreview" zoomScaleNormal="100" zoomScaleSheetLayoutView="100" workbookViewId="0">
      <selection activeCell="N13" sqref="N13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92</v>
      </c>
      <c r="D6" s="48"/>
      <c r="E6" s="8"/>
      <c r="F6" s="8"/>
      <c r="G6" s="20"/>
    </row>
    <row r="7" ht="18" spans="2:7">
      <c r="B7" s="7" t="s">
        <v>6</v>
      </c>
      <c r="C7" s="49" t="s">
        <v>93</v>
      </c>
      <c r="D7" s="49"/>
      <c r="E7" s="8"/>
      <c r="F7" s="8"/>
      <c r="G7" s="20"/>
    </row>
    <row r="8" ht="18" spans="2:7">
      <c r="B8" s="7" t="s">
        <v>8</v>
      </c>
      <c r="C8" s="94" t="s">
        <v>90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2250000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52</v>
      </c>
      <c r="C14" s="8"/>
      <c r="D14" s="8" t="s">
        <v>12</v>
      </c>
      <c r="E14" s="8" t="s">
        <v>13</v>
      </c>
      <c r="F14" s="29">
        <v>896000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27000000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/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-750000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3146000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/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54</v>
      </c>
      <c r="C24" s="12"/>
      <c r="D24" s="14" t="s">
        <v>12</v>
      </c>
      <c r="E24" s="14" t="s">
        <v>13</v>
      </c>
      <c r="F24" s="30">
        <v>0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3146000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7">
      <c r="B30" s="44"/>
      <c r="C30" s="44"/>
      <c r="D30" s="44"/>
      <c r="E30" s="44"/>
      <c r="F30" s="53" t="s">
        <v>91</v>
      </c>
      <c r="G30" s="44"/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50" t="s">
        <v>83</v>
      </c>
      <c r="G35" s="44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18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1:G31"/>
    <mergeCell ref="F36:G36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6"/>
  <sheetViews>
    <sheetView view="pageBreakPreview" zoomScaleNormal="100" zoomScaleSheetLayoutView="100" workbookViewId="0">
      <selection activeCell="L24" sqref="L24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94</v>
      </c>
      <c r="D6" s="48"/>
      <c r="E6" s="8"/>
      <c r="F6" s="8"/>
      <c r="G6" s="20"/>
    </row>
    <row r="7" ht="18" spans="2:7">
      <c r="B7" s="7" t="s">
        <v>6</v>
      </c>
      <c r="C7" s="49" t="s">
        <v>95</v>
      </c>
      <c r="D7" s="49"/>
      <c r="E7" s="8"/>
      <c r="F7" s="8"/>
      <c r="G7" s="20"/>
    </row>
    <row r="8" ht="18" spans="2:7">
      <c r="B8" s="7" t="s">
        <v>8</v>
      </c>
      <c r="C8" s="94" t="s">
        <v>96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3000000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52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36000000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/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-300000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3992000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/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54</v>
      </c>
      <c r="C24" s="12"/>
      <c r="D24" s="14" t="s">
        <v>12</v>
      </c>
      <c r="E24" s="14" t="s">
        <v>13</v>
      </c>
      <c r="F24" s="30">
        <v>0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3992000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7">
      <c r="B30" s="44"/>
      <c r="C30" s="44"/>
      <c r="D30" s="44"/>
      <c r="E30" s="44"/>
      <c r="F30" s="53" t="s">
        <v>97</v>
      </c>
      <c r="G30" s="44"/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50" t="s">
        <v>83</v>
      </c>
      <c r="G35" s="44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18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1:G31"/>
    <mergeCell ref="F36:G36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6"/>
  <sheetViews>
    <sheetView view="pageBreakPreview" zoomScaleNormal="100" zoomScaleSheetLayoutView="100" workbookViewId="0">
      <selection activeCell="I26" sqref="I26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98</v>
      </c>
      <c r="D6" s="48"/>
      <c r="E6" s="8"/>
      <c r="F6" s="8"/>
      <c r="G6" s="20"/>
    </row>
    <row r="7" ht="18" spans="2:7">
      <c r="B7" s="7" t="s">
        <v>6</v>
      </c>
      <c r="C7" s="49" t="s">
        <v>99</v>
      </c>
      <c r="D7" s="49"/>
      <c r="E7" s="8"/>
      <c r="F7" s="8"/>
      <c r="G7" s="20"/>
    </row>
    <row r="8" ht="18" spans="2:7">
      <c r="B8" s="7" t="s">
        <v>8</v>
      </c>
      <c r="C8" s="94" t="s">
        <v>100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1750000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52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21000000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/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-1050000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2710000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/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54</v>
      </c>
      <c r="C24" s="12"/>
      <c r="D24" s="14" t="s">
        <v>12</v>
      </c>
      <c r="E24" s="14" t="s">
        <v>13</v>
      </c>
      <c r="F24" s="30">
        <v>0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2710000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7">
      <c r="B30" s="44"/>
      <c r="C30" s="44"/>
      <c r="D30" s="44"/>
      <c r="E30" s="44"/>
      <c r="F30" s="53" t="s">
        <v>101</v>
      </c>
      <c r="G30" s="44"/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50" t="s">
        <v>83</v>
      </c>
      <c r="G35" s="44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18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1:G31"/>
    <mergeCell ref="F36:G36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6"/>
  <sheetViews>
    <sheetView view="pageBreakPreview" zoomScaleNormal="100" zoomScaleSheetLayoutView="100" workbookViewId="0">
      <selection activeCell="J32" sqref="J3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102</v>
      </c>
      <c r="D6" s="48"/>
      <c r="E6" s="8"/>
      <c r="F6" s="8"/>
      <c r="G6" s="20"/>
    </row>
    <row r="7" ht="18" spans="2:7">
      <c r="B7" s="7" t="s">
        <v>6</v>
      </c>
      <c r="C7" s="49" t="s">
        <v>103</v>
      </c>
      <c r="D7" s="49"/>
      <c r="E7" s="8"/>
      <c r="F7" s="8"/>
      <c r="G7" s="20"/>
    </row>
    <row r="8" ht="18" spans="2:7">
      <c r="B8" s="7" t="s">
        <v>8</v>
      </c>
      <c r="C8" s="94" t="s">
        <v>104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5200000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52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62400000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/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1020000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6192000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/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54</v>
      </c>
      <c r="C24" s="12"/>
      <c r="D24" s="14" t="s">
        <v>12</v>
      </c>
      <c r="E24" s="14" t="s">
        <v>13</v>
      </c>
      <c r="F24" s="30">
        <v>0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6192000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7">
      <c r="B30" s="44"/>
      <c r="C30" s="44"/>
      <c r="D30" s="44"/>
      <c r="E30" s="44"/>
      <c r="F30" s="45" t="s">
        <v>105</v>
      </c>
      <c r="G30" s="45"/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106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6"/>
  <sheetViews>
    <sheetView view="pageBreakPreview" zoomScaleNormal="100" zoomScaleSheetLayoutView="100" workbookViewId="0">
      <selection activeCell="I22" sqref="I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107</v>
      </c>
      <c r="D6" s="48"/>
      <c r="E6" s="8"/>
      <c r="F6" s="8"/>
      <c r="G6" s="20"/>
    </row>
    <row r="7" ht="18" spans="2:7">
      <c r="B7" s="7" t="s">
        <v>6</v>
      </c>
      <c r="C7" s="49" t="s">
        <v>108</v>
      </c>
      <c r="D7" s="49"/>
      <c r="E7" s="8"/>
      <c r="F7" s="8"/>
      <c r="G7" s="20"/>
    </row>
    <row r="8" ht="18" spans="2:7">
      <c r="B8" s="7" t="s">
        <v>8</v>
      </c>
      <c r="C8" s="94" t="s">
        <v>100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5500000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52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66000000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/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1200000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6460000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/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54</v>
      </c>
      <c r="C24" s="12"/>
      <c r="D24" s="14" t="s">
        <v>12</v>
      </c>
      <c r="E24" s="14" t="s">
        <v>13</v>
      </c>
      <c r="F24" s="30">
        <v>0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6460000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7">
      <c r="B30" s="44"/>
      <c r="C30" s="44"/>
      <c r="D30" s="44"/>
      <c r="E30" s="44"/>
      <c r="F30" s="45" t="s">
        <v>101</v>
      </c>
      <c r="G30" s="45"/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106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6"/>
  <sheetViews>
    <sheetView view="pageBreakPreview" zoomScaleNormal="100" zoomScaleSheetLayoutView="100" workbookViewId="0">
      <selection activeCell="C33" sqref="C33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109</v>
      </c>
      <c r="D6" s="48"/>
      <c r="E6" s="8"/>
      <c r="F6" s="8"/>
      <c r="G6" s="20"/>
    </row>
    <row r="7" ht="18" spans="2:7">
      <c r="B7" s="7" t="s">
        <v>6</v>
      </c>
      <c r="C7" s="49" t="s">
        <v>110</v>
      </c>
      <c r="D7" s="49"/>
      <c r="E7" s="8"/>
      <c r="F7" s="8"/>
      <c r="G7" s="20"/>
    </row>
    <row r="8" ht="18" spans="2:7">
      <c r="B8" s="7" t="s">
        <v>8</v>
      </c>
      <c r="C8" s="94" t="s">
        <v>81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1866667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704000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22400004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/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-979999.8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2570667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/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2570667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7">
      <c r="B30" s="44"/>
      <c r="C30" s="44"/>
      <c r="D30" s="44"/>
      <c r="E30" s="44"/>
      <c r="F30" s="45" t="s">
        <v>111</v>
      </c>
      <c r="G30" s="45"/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106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5</v>
      </c>
      <c r="D6" s="48"/>
      <c r="E6" s="8"/>
      <c r="F6" s="8"/>
      <c r="G6" s="20"/>
    </row>
    <row r="7" ht="18" spans="2:7">
      <c r="B7" s="7" t="s">
        <v>6</v>
      </c>
      <c r="C7" s="49" t="s">
        <v>7</v>
      </c>
      <c r="D7" s="49"/>
      <c r="E7" s="8"/>
      <c r="F7" s="8"/>
      <c r="G7" s="20"/>
    </row>
    <row r="8" ht="18" spans="2:7">
      <c r="B8" s="7" t="s">
        <v>8</v>
      </c>
      <c r="C8" s="94" t="s">
        <v>37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14900000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896000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178800000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5600000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6840000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21396000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844800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844800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20551200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38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6"/>
  <sheetViews>
    <sheetView view="pageBreakPreview" zoomScaleNormal="100" zoomScaleSheetLayoutView="100" workbookViewId="0">
      <selection activeCell="F27" sqref="F27:G27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112</v>
      </c>
      <c r="D6" s="48"/>
      <c r="E6" s="8"/>
      <c r="F6" s="8"/>
      <c r="G6" s="20"/>
    </row>
    <row r="7" ht="18" spans="2:7">
      <c r="B7" s="7" t="s">
        <v>6</v>
      </c>
      <c r="C7" s="49" t="s">
        <v>103</v>
      </c>
      <c r="D7" s="49"/>
      <c r="E7" s="8"/>
      <c r="F7" s="8"/>
      <c r="G7" s="20"/>
    </row>
    <row r="8" ht="18" spans="2:7">
      <c r="B8" s="7" t="s">
        <v>8</v>
      </c>
      <c r="C8" s="94" t="s">
        <v>113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3500000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42000000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/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4460000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/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4460000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7">
      <c r="B30" s="44"/>
      <c r="C30" s="44"/>
      <c r="D30" s="44"/>
      <c r="E30" s="44"/>
      <c r="F30" s="45" t="s">
        <v>114</v>
      </c>
      <c r="G30" s="45"/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106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6"/>
  <sheetViews>
    <sheetView view="pageBreakPreview" zoomScaleNormal="100" zoomScaleSheetLayoutView="100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115</v>
      </c>
      <c r="D6" s="48"/>
      <c r="E6" s="8"/>
      <c r="F6" s="8"/>
      <c r="G6" s="20"/>
    </row>
    <row r="7" ht="18" spans="2:7">
      <c r="B7" s="7" t="s">
        <v>6</v>
      </c>
      <c r="C7" s="49" t="s">
        <v>116</v>
      </c>
      <c r="D7" s="49"/>
      <c r="E7" s="8"/>
      <c r="F7" s="8"/>
      <c r="G7" s="20"/>
    </row>
    <row r="8" ht="18" spans="2:7">
      <c r="B8" s="7" t="s">
        <v>8</v>
      </c>
      <c r="C8" s="94" t="s">
        <v>100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2000000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24000000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/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-900000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2960000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/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2960000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7">
      <c r="B30" s="44"/>
      <c r="C30" s="44"/>
      <c r="D30" s="44"/>
      <c r="E30" s="44"/>
      <c r="F30" s="45" t="s">
        <v>117</v>
      </c>
      <c r="G30" s="45"/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106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6"/>
  <sheetViews>
    <sheetView view="pageBreakPreview" zoomScaleNormal="100" zoomScaleSheetLayoutView="100" workbookViewId="0">
      <selection activeCell="L12" sqref="L1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118</v>
      </c>
      <c r="D6" s="48"/>
      <c r="E6" s="8"/>
      <c r="F6" s="8"/>
      <c r="G6" s="20"/>
    </row>
    <row r="7" ht="18" spans="2:7">
      <c r="B7" s="7" t="s">
        <v>6</v>
      </c>
      <c r="C7" s="49" t="s">
        <v>119</v>
      </c>
      <c r="D7" s="49"/>
      <c r="E7" s="8"/>
      <c r="F7" s="8"/>
      <c r="G7" s="20"/>
    </row>
    <row r="8" ht="18" spans="2:7">
      <c r="B8" s="7" t="s">
        <v>8</v>
      </c>
      <c r="C8" s="94" t="s">
        <v>113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3000000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36000000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/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-300000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3960000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/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3960000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7">
      <c r="B30" s="44"/>
      <c r="C30" s="44"/>
      <c r="D30" s="44"/>
      <c r="E30" s="44"/>
      <c r="F30" s="45" t="s">
        <v>120</v>
      </c>
      <c r="G30" s="45"/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106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Normal="100" zoomScaleSheetLayoutView="100" workbookViewId="0">
      <selection activeCell="H13" sqref="H13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121</v>
      </c>
      <c r="D6" s="48"/>
      <c r="E6" s="8"/>
      <c r="F6" s="8"/>
      <c r="G6" s="20"/>
    </row>
    <row r="7" ht="18" spans="2:7">
      <c r="B7" s="7" t="s">
        <v>6</v>
      </c>
      <c r="C7" s="49" t="s">
        <v>116</v>
      </c>
      <c r="D7" s="49"/>
      <c r="E7" s="8"/>
      <c r="F7" s="8"/>
      <c r="G7" s="20"/>
    </row>
    <row r="8" ht="18" spans="2:7">
      <c r="B8" s="7" t="s">
        <v>8</v>
      </c>
      <c r="C8" s="94" t="s">
        <v>47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4000000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48000000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2200000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7160000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133000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133000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7027000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122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5" fitToHeight="0" orientation="portrait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Normal="100" zoomScaleSheetLayoutView="100" topLeftCell="A4" workbookViewId="0">
      <selection activeCell="F14" sqref="F14:G14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123</v>
      </c>
      <c r="D6" s="48"/>
      <c r="E6" s="8"/>
      <c r="F6" s="8"/>
      <c r="G6" s="20"/>
    </row>
    <row r="7" ht="18" spans="2:7">
      <c r="B7" s="7" t="s">
        <v>6</v>
      </c>
      <c r="C7" s="49" t="s">
        <v>77</v>
      </c>
      <c r="D7" s="49"/>
      <c r="E7" s="8"/>
      <c r="F7" s="8"/>
      <c r="G7" s="20"/>
    </row>
    <row r="8" ht="18" spans="2:7">
      <c r="B8" s="7" t="s">
        <v>8</v>
      </c>
      <c r="C8" s="94" t="s">
        <v>47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5000000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60000000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900000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5960000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73000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73000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5887000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124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5" fitToHeight="0" orientation="portrait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Normal="100" zoomScaleSheetLayoutView="100" workbookViewId="0">
      <selection activeCell="F31" sqref="F31:G31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45</v>
      </c>
      <c r="D6" s="48"/>
      <c r="E6" s="8"/>
      <c r="F6" s="8"/>
      <c r="G6" s="20"/>
    </row>
    <row r="7" ht="18" spans="2:7">
      <c r="B7" s="7" t="s">
        <v>6</v>
      </c>
      <c r="C7" s="49" t="s">
        <v>46</v>
      </c>
      <c r="D7" s="49"/>
      <c r="E7" s="8"/>
      <c r="F7" s="8"/>
      <c r="G7" s="20"/>
    </row>
    <row r="8" ht="18" spans="2:7">
      <c r="B8" s="7" t="s">
        <v>8</v>
      </c>
      <c r="C8" s="94" t="s">
        <v>125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4000000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48000000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2200000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7192000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134600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134600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7057400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126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5" fitToHeight="0" orientation="portrait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Normal="100" zoomScaleSheetLayoutView="100" workbookViewId="0">
      <selection activeCell="F31" sqref="F31:G31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45</v>
      </c>
      <c r="D6" s="48"/>
      <c r="E6" s="8"/>
      <c r="F6" s="8"/>
      <c r="G6" s="20"/>
    </row>
    <row r="7" ht="18" spans="2:7">
      <c r="B7" s="7" t="s">
        <v>6</v>
      </c>
      <c r="C7" s="49" t="s">
        <v>46</v>
      </c>
      <c r="D7" s="49"/>
      <c r="E7" s="8"/>
      <c r="F7" s="8"/>
      <c r="G7" s="20"/>
    </row>
    <row r="8" ht="18" spans="2:7">
      <c r="B8" s="7" t="s">
        <v>8</v>
      </c>
      <c r="C8" s="94" t="s">
        <v>127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4000000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48000000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2200000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7160000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133000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133000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7027000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52" t="s">
        <v>128</v>
      </c>
      <c r="G30" s="52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5" fitToHeight="0" orientation="portrait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Normal="100" zoomScaleSheetLayoutView="100" workbookViewId="0">
      <selection activeCell="F31" sqref="F31:G31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45</v>
      </c>
      <c r="D6" s="48"/>
      <c r="E6" s="8"/>
      <c r="F6" s="8"/>
      <c r="G6" s="20"/>
    </row>
    <row r="7" ht="18" spans="2:7">
      <c r="B7" s="7" t="s">
        <v>6</v>
      </c>
      <c r="C7" s="49" t="s">
        <v>46</v>
      </c>
      <c r="D7" s="49"/>
      <c r="E7" s="8"/>
      <c r="F7" s="8"/>
      <c r="G7" s="20"/>
    </row>
    <row r="8" ht="18" spans="2:7">
      <c r="B8" s="7" t="s">
        <v>8</v>
      </c>
      <c r="C8" s="94" t="s">
        <v>47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4000000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48000000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2200000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7192000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134600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134600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7057400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48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5" fitToHeight="0" orientation="portrait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Normal="100" zoomScaleSheetLayoutView="100" topLeftCell="A4" workbookViewId="0">
      <selection activeCell="C6" sqref="C6:D6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129</v>
      </c>
      <c r="D6" s="48"/>
      <c r="E6" s="8"/>
      <c r="F6" s="8"/>
      <c r="G6" s="20"/>
    </row>
    <row r="7" ht="18" spans="2:7">
      <c r="B7" s="7" t="s">
        <v>6</v>
      </c>
      <c r="C7" s="49" t="s">
        <v>103</v>
      </c>
      <c r="D7" s="49"/>
      <c r="E7" s="8"/>
      <c r="F7" s="8"/>
      <c r="G7" s="20"/>
    </row>
    <row r="8" ht="18" spans="2:7">
      <c r="B8" s="7" t="s">
        <v>8</v>
      </c>
      <c r="C8" s="94" t="s">
        <v>127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5200000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62400000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1020000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6160000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83000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83000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6077000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130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5" fitToHeight="0" orientation="portrait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Normal="100" zoomScaleSheetLayoutView="100" workbookViewId="0">
      <selection activeCell="F12" sqref="F12:G1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51" t="s">
        <v>131</v>
      </c>
      <c r="D6" s="48"/>
      <c r="E6" s="8"/>
      <c r="F6" s="8"/>
      <c r="G6" s="20"/>
    </row>
    <row r="7" ht="18" spans="2:7">
      <c r="B7" s="7" t="s">
        <v>6</v>
      </c>
      <c r="C7" s="49" t="s">
        <v>51</v>
      </c>
      <c r="D7" s="49"/>
      <c r="E7" s="8"/>
      <c r="F7" s="8"/>
      <c r="G7" s="20"/>
    </row>
    <row r="8" ht="18" spans="2:7">
      <c r="B8" s="7" t="s">
        <v>8</v>
      </c>
      <c r="C8" s="94" t="s">
        <v>9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3700000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44400000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850000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120000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5542000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52100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52100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5489900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132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5" fitToHeight="0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5</v>
      </c>
      <c r="D6" s="48"/>
      <c r="E6" s="8"/>
      <c r="F6" s="8"/>
      <c r="G6" s="20"/>
    </row>
    <row r="7" ht="18" spans="2:7">
      <c r="B7" s="7" t="s">
        <v>6</v>
      </c>
      <c r="C7" s="49" t="s">
        <v>7</v>
      </c>
      <c r="D7" s="49"/>
      <c r="E7" s="8"/>
      <c r="F7" s="8"/>
      <c r="G7" s="20"/>
    </row>
    <row r="8" ht="18" spans="2:7">
      <c r="B8" s="7" t="s">
        <v>8</v>
      </c>
      <c r="C8" s="94" t="s">
        <v>39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14900000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178800000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5600000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6840000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21492000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849600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849600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20642400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40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Normal="100" zoomScaleSheetLayoutView="100" workbookViewId="0">
      <selection activeCell="F12" sqref="F12:G1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51" t="s">
        <v>131</v>
      </c>
      <c r="D6" s="48"/>
      <c r="E6" s="8"/>
      <c r="F6" s="8"/>
      <c r="G6" s="20"/>
    </row>
    <row r="7" ht="18" spans="2:7">
      <c r="B7" s="7" t="s">
        <v>6</v>
      </c>
      <c r="C7" s="49" t="s">
        <v>51</v>
      </c>
      <c r="D7" s="49"/>
      <c r="E7" s="8"/>
      <c r="F7" s="8"/>
      <c r="G7" s="20"/>
    </row>
    <row r="8" ht="18" spans="2:7">
      <c r="B8" s="7" t="s">
        <v>8</v>
      </c>
      <c r="C8" s="94" t="s">
        <v>47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3700000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44400000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850000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120000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5542000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52100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52100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5489900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52" t="s">
        <v>133</v>
      </c>
      <c r="G30" s="52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5" fitToHeight="0" orientation="portrait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Normal="100" zoomScaleSheetLayoutView="100" workbookViewId="0">
      <selection activeCell="F12" sqref="F12:G1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51" t="s">
        <v>131</v>
      </c>
      <c r="D6" s="48"/>
      <c r="E6" s="8"/>
      <c r="F6" s="8"/>
      <c r="G6" s="20"/>
    </row>
    <row r="7" ht="18" spans="2:7">
      <c r="B7" s="7" t="s">
        <v>6</v>
      </c>
      <c r="C7" s="49" t="s">
        <v>51</v>
      </c>
      <c r="D7" s="49"/>
      <c r="E7" s="8"/>
      <c r="F7" s="8"/>
      <c r="G7" s="20"/>
    </row>
    <row r="8" ht="18" spans="2:7">
      <c r="B8" s="7" t="s">
        <v>8</v>
      </c>
      <c r="C8" s="94" t="s">
        <v>127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3700000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44400000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850000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120000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5510000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50500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50500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5459500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134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5" fitToHeight="0" orientation="portrait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10" workbookViewId="0">
      <selection activeCell="F12" sqref="F12:G1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121</v>
      </c>
      <c r="D6" s="48"/>
      <c r="E6" s="8"/>
      <c r="F6" s="8"/>
      <c r="G6" s="20"/>
    </row>
    <row r="7" ht="18" spans="2:7">
      <c r="B7" s="7" t="s">
        <v>6</v>
      </c>
      <c r="C7" s="49" t="s">
        <v>103</v>
      </c>
      <c r="D7" s="49"/>
      <c r="E7" s="8"/>
      <c r="F7" s="8"/>
      <c r="G7" s="20"/>
    </row>
    <row r="8" ht="18" spans="2:7">
      <c r="B8" s="7" t="s">
        <v>8</v>
      </c>
      <c r="C8" s="94" t="s">
        <v>47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4000000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48000000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2200000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7160000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133000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133000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7027000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122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workbookViewId="0">
      <selection activeCell="F12" sqref="F12:G1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121</v>
      </c>
      <c r="D6" s="48"/>
      <c r="E6" s="8"/>
      <c r="F6" s="8"/>
      <c r="G6" s="20"/>
    </row>
    <row r="7" ht="18" spans="2:7">
      <c r="B7" s="7" t="s">
        <v>6</v>
      </c>
      <c r="C7" s="49" t="s">
        <v>103</v>
      </c>
      <c r="D7" s="49"/>
      <c r="E7" s="8"/>
      <c r="F7" s="8"/>
      <c r="G7" s="20"/>
    </row>
    <row r="8" ht="18" spans="2:7">
      <c r="B8" s="7" t="s">
        <v>8</v>
      </c>
      <c r="C8" s="94" t="s">
        <v>9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4000000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48000000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2200000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7160000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133000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133000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7027000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44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121</v>
      </c>
      <c r="D6" s="48"/>
      <c r="E6" s="8"/>
      <c r="F6" s="8"/>
      <c r="G6" s="20"/>
    </row>
    <row r="7" ht="18" spans="2:7">
      <c r="B7" s="7" t="s">
        <v>6</v>
      </c>
      <c r="C7" s="49" t="s">
        <v>103</v>
      </c>
      <c r="D7" s="49"/>
      <c r="E7" s="8"/>
      <c r="F7" s="8"/>
      <c r="G7" s="20"/>
    </row>
    <row r="8" ht="18" spans="2:7">
      <c r="B8" s="7" t="s">
        <v>8</v>
      </c>
      <c r="C8" s="94" t="s">
        <v>37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4000000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48000000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2200000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7160000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133000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133000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7027000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135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13" workbookViewId="0">
      <selection activeCell="F12" sqref="F12:G1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41</v>
      </c>
      <c r="D6" s="48"/>
      <c r="E6" s="8"/>
      <c r="F6" s="8"/>
      <c r="G6" s="20"/>
    </row>
    <row r="7" ht="18" spans="2:7">
      <c r="B7" s="7" t="s">
        <v>6</v>
      </c>
      <c r="C7" s="49" t="s">
        <v>42</v>
      </c>
      <c r="D7" s="49"/>
      <c r="E7" s="8"/>
      <c r="F7" s="8"/>
      <c r="G7" s="20"/>
    </row>
    <row r="8" ht="18" spans="2:7">
      <c r="B8" s="7" t="s">
        <v>8</v>
      </c>
      <c r="C8" s="94" t="s">
        <v>47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3000000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36000000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-300000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3960000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3960000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122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10" workbookViewId="0">
      <selection activeCell="F12" sqref="F12:G1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41</v>
      </c>
      <c r="D6" s="48"/>
      <c r="E6" s="8"/>
      <c r="F6" s="8"/>
      <c r="G6" s="20"/>
    </row>
    <row r="7" ht="18" spans="2:7">
      <c r="B7" s="7" t="s">
        <v>6</v>
      </c>
      <c r="C7" s="49" t="s">
        <v>42</v>
      </c>
      <c r="D7" s="49"/>
      <c r="E7" s="8"/>
      <c r="F7" s="8"/>
      <c r="G7" s="20"/>
    </row>
    <row r="8" ht="18" spans="2:7">
      <c r="B8" s="7" t="s">
        <v>8</v>
      </c>
      <c r="C8" s="94" t="s">
        <v>43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3000000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36000000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-300000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3960000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3960000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44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workbookViewId="0">
      <selection activeCell="F12" sqref="F12:G1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41</v>
      </c>
      <c r="D6" s="48"/>
      <c r="E6" s="8"/>
      <c r="F6" s="8"/>
      <c r="G6" s="20"/>
    </row>
    <row r="7" ht="18" spans="2:7">
      <c r="B7" s="7" t="s">
        <v>6</v>
      </c>
      <c r="C7" s="49" t="s">
        <v>42</v>
      </c>
      <c r="D7" s="49"/>
      <c r="E7" s="8"/>
      <c r="F7" s="8"/>
      <c r="G7" s="20"/>
    </row>
    <row r="8" ht="18" spans="2:7">
      <c r="B8" s="7" t="s">
        <v>8</v>
      </c>
      <c r="C8" s="94" t="s">
        <v>37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3000000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36000000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-300000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3960000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3960000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135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5" workbookViewId="0">
      <selection activeCell="F31" sqref="F31:G31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136</v>
      </c>
      <c r="D6" s="48"/>
      <c r="E6" s="8"/>
      <c r="F6" s="8"/>
      <c r="G6" s="20"/>
    </row>
    <row r="7" ht="18" spans="2:7">
      <c r="B7" s="7" t="s">
        <v>6</v>
      </c>
      <c r="C7" s="49" t="s">
        <v>137</v>
      </c>
      <c r="D7" s="49"/>
      <c r="E7" s="8"/>
      <c r="F7" s="8"/>
      <c r="G7" s="20"/>
    </row>
    <row r="8" ht="18" spans="2:7">
      <c r="B8" s="7" t="s">
        <v>8</v>
      </c>
      <c r="C8" s="94" t="s">
        <v>37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5750000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896000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69000000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1350000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6646000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107300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107300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6538700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38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13" workbookViewId="0">
      <selection activeCell="F31" sqref="F31:G31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136</v>
      </c>
      <c r="D6" s="48"/>
      <c r="E6" s="8"/>
      <c r="F6" s="8"/>
      <c r="G6" s="20"/>
    </row>
    <row r="7" ht="18" spans="2:7">
      <c r="B7" s="7" t="s">
        <v>6</v>
      </c>
      <c r="C7" s="49" t="s">
        <v>137</v>
      </c>
      <c r="D7" s="49"/>
      <c r="E7" s="8"/>
      <c r="F7" s="8"/>
      <c r="G7" s="20"/>
    </row>
    <row r="8" ht="18" spans="2:7">
      <c r="B8" s="7" t="s">
        <v>8</v>
      </c>
      <c r="C8" s="94" t="s">
        <v>9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5750000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69000000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1350000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6742000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112100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112100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6629900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29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28" workbookViewId="0">
      <selection activeCell="I45" sqref="I45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41</v>
      </c>
      <c r="D6" s="48"/>
      <c r="E6" s="8"/>
      <c r="F6" s="8"/>
      <c r="G6" s="20"/>
    </row>
    <row r="7" ht="18" spans="2:7">
      <c r="B7" s="7" t="s">
        <v>6</v>
      </c>
      <c r="C7" s="49" t="s">
        <v>42</v>
      </c>
      <c r="D7" s="49"/>
      <c r="E7" s="8"/>
      <c r="F7" s="8"/>
      <c r="G7" s="20"/>
    </row>
    <row r="8" ht="18" spans="2:7">
      <c r="B8" s="7" t="s">
        <v>8</v>
      </c>
      <c r="C8" s="94" t="s">
        <v>43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3000000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36000000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-300000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3960000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3960000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44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2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136</v>
      </c>
      <c r="D6" s="48"/>
      <c r="E6" s="8"/>
      <c r="F6" s="8"/>
      <c r="G6" s="20"/>
    </row>
    <row r="7" ht="18" spans="2:7">
      <c r="B7" s="7" t="s">
        <v>6</v>
      </c>
      <c r="C7" s="49" t="s">
        <v>137</v>
      </c>
      <c r="D7" s="49"/>
      <c r="E7" s="8"/>
      <c r="F7" s="8"/>
      <c r="G7" s="20"/>
    </row>
    <row r="8" ht="18" spans="2:7">
      <c r="B8" s="7" t="s">
        <v>8</v>
      </c>
      <c r="C8" s="94" t="s">
        <v>37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5750000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896000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69000000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1350000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6646000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107300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107300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6538700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38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3" workbookViewId="0">
      <selection activeCell="F31" sqref="F31:G31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136</v>
      </c>
      <c r="D6" s="48"/>
      <c r="E6" s="8"/>
      <c r="F6" s="8"/>
      <c r="G6" s="20"/>
    </row>
    <row r="7" ht="18" spans="2:7">
      <c r="B7" s="7" t="s">
        <v>6</v>
      </c>
      <c r="C7" s="49" t="s">
        <v>137</v>
      </c>
      <c r="D7" s="49"/>
      <c r="E7" s="8"/>
      <c r="F7" s="8"/>
      <c r="G7" s="20"/>
    </row>
    <row r="8" ht="18" spans="2:7">
      <c r="B8" s="7" t="s">
        <v>8</v>
      </c>
      <c r="C8" s="94" t="s">
        <v>39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5750000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69000000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1350000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6742000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112100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112100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6629900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40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workbookViewId="0">
      <selection activeCell="C7" sqref="C7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138</v>
      </c>
      <c r="D6" s="48"/>
      <c r="E6" s="8"/>
      <c r="F6" s="8"/>
      <c r="G6" s="20"/>
    </row>
    <row r="7" ht="18" spans="2:7">
      <c r="B7" s="7" t="s">
        <v>6</v>
      </c>
      <c r="C7" s="49" t="s">
        <v>139</v>
      </c>
      <c r="D7" s="49"/>
      <c r="E7" s="8"/>
      <c r="F7" s="8"/>
      <c r="G7" s="20"/>
    </row>
    <row r="8" ht="18" spans="2:7">
      <c r="B8" s="7" t="s">
        <v>8</v>
      </c>
      <c r="C8" s="94" t="s">
        <v>9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1800000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21600000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-1020000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2792000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2792000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29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workbookViewId="0">
      <selection activeCell="C7" sqref="C7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138</v>
      </c>
      <c r="D6" s="48"/>
      <c r="E6" s="8"/>
      <c r="F6" s="8"/>
      <c r="G6" s="20"/>
    </row>
    <row r="7" ht="18" spans="2:7">
      <c r="B7" s="7" t="s">
        <v>6</v>
      </c>
      <c r="C7" s="49" t="s">
        <v>139</v>
      </c>
      <c r="D7" s="49"/>
      <c r="E7" s="8"/>
      <c r="F7" s="8"/>
      <c r="G7" s="20"/>
    </row>
    <row r="8" ht="18" spans="2:7">
      <c r="B8" s="7" t="s">
        <v>8</v>
      </c>
      <c r="C8" s="94" t="s">
        <v>37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1800000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896000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21600000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-1020000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2696000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2696000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38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4" workbookViewId="0">
      <selection activeCell="C7" sqref="C7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138</v>
      </c>
      <c r="D6" s="48"/>
      <c r="E6" s="8"/>
      <c r="F6" s="8"/>
      <c r="G6" s="20"/>
    </row>
    <row r="7" ht="18" spans="2:7">
      <c r="B7" s="7" t="s">
        <v>6</v>
      </c>
      <c r="C7" s="49" t="s">
        <v>139</v>
      </c>
      <c r="D7" s="49"/>
      <c r="E7" s="8"/>
      <c r="F7" s="8"/>
      <c r="G7" s="20"/>
    </row>
    <row r="8" ht="18" spans="2:7">
      <c r="B8" s="7" t="s">
        <v>8</v>
      </c>
      <c r="C8" s="94" t="s">
        <v>39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1800000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21600000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-1020000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2792000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2792000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40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7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5</v>
      </c>
      <c r="D6" s="48"/>
      <c r="E6" s="8"/>
      <c r="F6" s="8"/>
      <c r="G6" s="20"/>
    </row>
    <row r="7" ht="18" spans="2:7">
      <c r="B7" s="7" t="s">
        <v>6</v>
      </c>
      <c r="C7" s="49" t="s">
        <v>7</v>
      </c>
      <c r="D7" s="49"/>
      <c r="E7" s="8"/>
      <c r="F7" s="8"/>
      <c r="G7" s="20"/>
    </row>
    <row r="8" ht="18" spans="2:7">
      <c r="B8" s="7" t="s">
        <v>8</v>
      </c>
      <c r="C8" s="94" t="s">
        <v>9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14900000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178800000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5600000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6840000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21492000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849600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849600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20642400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29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5</v>
      </c>
      <c r="D6" s="48"/>
      <c r="E6" s="8"/>
      <c r="F6" s="8"/>
      <c r="G6" s="20"/>
    </row>
    <row r="7" ht="18" spans="2:7">
      <c r="B7" s="7" t="s">
        <v>6</v>
      </c>
      <c r="C7" s="49" t="s">
        <v>7</v>
      </c>
      <c r="D7" s="49"/>
      <c r="E7" s="8"/>
      <c r="F7" s="8"/>
      <c r="G7" s="20"/>
    </row>
    <row r="8" ht="18" spans="2:7">
      <c r="B8" s="7" t="s">
        <v>8</v>
      </c>
      <c r="C8" s="94" t="s">
        <v>37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14900000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896000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178800000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5600000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6840000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21396000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844800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844800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20551200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38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5</v>
      </c>
      <c r="D6" s="48"/>
      <c r="E6" s="8"/>
      <c r="F6" s="8"/>
      <c r="G6" s="20"/>
    </row>
    <row r="7" ht="18" spans="2:7">
      <c r="B7" s="7" t="s">
        <v>6</v>
      </c>
      <c r="C7" s="49" t="s">
        <v>7</v>
      </c>
      <c r="D7" s="49"/>
      <c r="E7" s="8"/>
      <c r="F7" s="8"/>
      <c r="G7" s="20"/>
    </row>
    <row r="8" ht="18" spans="2:7">
      <c r="B8" s="7" t="s">
        <v>8</v>
      </c>
      <c r="C8" s="94" t="s">
        <v>39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14900000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178800000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5600000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6840000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21492000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849600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849600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20642400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40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34</v>
      </c>
      <c r="D6" s="48"/>
      <c r="E6" s="8"/>
      <c r="F6" s="8"/>
      <c r="G6" s="20"/>
    </row>
    <row r="7" ht="18" spans="2:7">
      <c r="B7" s="7" t="s">
        <v>6</v>
      </c>
      <c r="C7" s="49" t="s">
        <v>36</v>
      </c>
      <c r="D7" s="49"/>
      <c r="E7" s="8"/>
      <c r="F7" s="8"/>
      <c r="G7" s="20"/>
    </row>
    <row r="8" ht="18" spans="2:7">
      <c r="B8" s="7" t="s">
        <v>8</v>
      </c>
      <c r="C8" s="94" t="s">
        <v>9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7423406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89080872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1000000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2354043.6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9415406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139850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>
        <f>109725+54863+54863</f>
        <v>219451</v>
      </c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359301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9056105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29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34</v>
      </c>
      <c r="D6" s="48"/>
      <c r="E6" s="8"/>
      <c r="F6" s="8"/>
      <c r="G6" s="20"/>
    </row>
    <row r="7" ht="18" spans="2:7">
      <c r="B7" s="7" t="s">
        <v>6</v>
      </c>
      <c r="C7" s="49" t="s">
        <v>36</v>
      </c>
      <c r="D7" s="49"/>
      <c r="E7" s="8"/>
      <c r="F7" s="8"/>
      <c r="G7" s="20"/>
    </row>
    <row r="8" ht="18" spans="2:7">
      <c r="B8" s="7" t="s">
        <v>8</v>
      </c>
      <c r="C8" s="94" t="s">
        <v>37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7423406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896000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89080872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1000000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2354043.6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9319406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139850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>
        <f>109725+54863+54863</f>
        <v>219451</v>
      </c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359301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8960105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38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Normal="100" zoomScaleSheetLayoutView="100" topLeftCell="A25" workbookViewId="0">
      <selection activeCell="F31" sqref="F31:G31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45</v>
      </c>
      <c r="D6" s="48"/>
      <c r="E6" s="8"/>
      <c r="F6" s="8"/>
      <c r="G6" s="20"/>
    </row>
    <row r="7" ht="18" spans="2:7">
      <c r="B7" s="7" t="s">
        <v>6</v>
      </c>
      <c r="C7" s="49" t="s">
        <v>46</v>
      </c>
      <c r="D7" s="49"/>
      <c r="E7" s="8"/>
      <c r="F7" s="8"/>
      <c r="G7" s="20"/>
    </row>
    <row r="8" ht="18" spans="2:7">
      <c r="B8" s="7" t="s">
        <v>8</v>
      </c>
      <c r="C8" s="94" t="s">
        <v>47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4000000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48000000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2200000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7192000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134600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134600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7057400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48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5" fitToHeight="0" orientation="portrait"/>
  <headerFooter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34</v>
      </c>
      <c r="D6" s="48"/>
      <c r="E6" s="8"/>
      <c r="F6" s="8"/>
      <c r="G6" s="20"/>
    </row>
    <row r="7" ht="18" spans="2:7">
      <c r="B7" s="7" t="s">
        <v>6</v>
      </c>
      <c r="C7" s="49" t="s">
        <v>36</v>
      </c>
      <c r="D7" s="49"/>
      <c r="E7" s="8"/>
      <c r="F7" s="8"/>
      <c r="G7" s="20"/>
    </row>
    <row r="8" ht="18" spans="2:7">
      <c r="B8" s="7" t="s">
        <v>8</v>
      </c>
      <c r="C8" s="94" t="s">
        <v>39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7423406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89080872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1000000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2354043.6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9415406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139850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>
        <f>109725+54863+54863</f>
        <v>219451</v>
      </c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359301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9056105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40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10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140</v>
      </c>
      <c r="D6" s="48"/>
      <c r="E6" s="8"/>
      <c r="F6" s="8"/>
      <c r="G6" s="20"/>
    </row>
    <row r="7" ht="18" spans="2:7">
      <c r="B7" s="7" t="s">
        <v>6</v>
      </c>
      <c r="C7" s="49" t="s">
        <v>141</v>
      </c>
      <c r="D7" s="49"/>
      <c r="E7" s="8"/>
      <c r="F7" s="8"/>
      <c r="G7" s="20"/>
    </row>
    <row r="8" ht="18" spans="2:7">
      <c r="B8" s="7" t="s">
        <v>8</v>
      </c>
      <c r="C8" s="94" t="s">
        <v>142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5000000</v>
      </c>
      <c r="G11" s="28"/>
      <c r="H11" s="2">
        <v>5750000</v>
      </c>
    </row>
    <row r="12" ht="18" spans="2:7">
      <c r="B12" s="7" t="s">
        <v>143</v>
      </c>
      <c r="C12" s="8"/>
      <c r="D12" s="8" t="s">
        <v>12</v>
      </c>
      <c r="E12" s="8" t="s">
        <v>13</v>
      </c>
      <c r="F12" s="29">
        <v>200000</v>
      </c>
      <c r="G12" s="28"/>
    </row>
    <row r="13" ht="18" spans="2:7">
      <c r="B13" s="7" t="s">
        <v>144</v>
      </c>
      <c r="C13" s="8"/>
      <c r="D13" s="8" t="s">
        <v>12</v>
      </c>
      <c r="E13" s="8" t="s">
        <v>13</v>
      </c>
      <c r="F13" s="29">
        <v>700000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60000000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900000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6860000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32100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>
        <v>0</v>
      </c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30">
        <v>0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32100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6827900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145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4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140</v>
      </c>
      <c r="D6" s="48"/>
      <c r="E6" s="8"/>
      <c r="F6" s="8"/>
      <c r="G6" s="20"/>
    </row>
    <row r="7" ht="18" spans="2:7">
      <c r="B7" s="7" t="s">
        <v>6</v>
      </c>
      <c r="C7" s="49" t="s">
        <v>141</v>
      </c>
      <c r="D7" s="49"/>
      <c r="E7" s="8"/>
      <c r="F7" s="8"/>
      <c r="G7" s="20"/>
    </row>
    <row r="8" ht="18" spans="2:7">
      <c r="B8" s="7" t="s">
        <v>8</v>
      </c>
      <c r="C8" s="94" t="s">
        <v>146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5000000</v>
      </c>
      <c r="G11" s="28"/>
      <c r="H11" s="2">
        <v>5750000</v>
      </c>
    </row>
    <row r="12" ht="18" spans="2:7">
      <c r="B12" s="7" t="s">
        <v>143</v>
      </c>
      <c r="C12" s="8"/>
      <c r="D12" s="8" t="s">
        <v>12</v>
      </c>
      <c r="E12" s="8" t="s">
        <v>13</v>
      </c>
      <c r="F12" s="29">
        <v>200000</v>
      </c>
      <c r="G12" s="28"/>
    </row>
    <row r="13" ht="18" spans="2:7">
      <c r="B13" s="7" t="s">
        <v>144</v>
      </c>
      <c r="C13" s="8"/>
      <c r="D13" s="8" t="s">
        <v>12</v>
      </c>
      <c r="E13" s="8" t="s">
        <v>13</v>
      </c>
      <c r="F13" s="29">
        <v>700000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60000000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900000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6892000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32100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>
        <v>0</v>
      </c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30">
        <v>0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32100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6859900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147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13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140</v>
      </c>
      <c r="D6" s="48"/>
      <c r="E6" s="8"/>
      <c r="F6" s="8"/>
      <c r="G6" s="20"/>
    </row>
    <row r="7" ht="18" spans="2:7">
      <c r="B7" s="7" t="s">
        <v>6</v>
      </c>
      <c r="C7" s="49" t="s">
        <v>141</v>
      </c>
      <c r="D7" s="49"/>
      <c r="E7" s="8"/>
      <c r="F7" s="8"/>
      <c r="G7" s="20"/>
    </row>
    <row r="8" ht="18" spans="2:7">
      <c r="B8" s="7" t="s">
        <v>8</v>
      </c>
      <c r="C8" s="94" t="s">
        <v>148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6200000</v>
      </c>
      <c r="G11" s="28"/>
      <c r="H11" s="2">
        <v>5750000</v>
      </c>
    </row>
    <row r="12" ht="18" spans="2:7">
      <c r="B12" s="7" t="s">
        <v>143</v>
      </c>
      <c r="C12" s="8"/>
      <c r="D12" s="8" t="s">
        <v>12</v>
      </c>
      <c r="E12" s="8" t="s">
        <v>13</v>
      </c>
      <c r="F12" s="29">
        <v>200000</v>
      </c>
      <c r="G12" s="28"/>
    </row>
    <row r="13" ht="18" spans="2:7">
      <c r="B13" s="7" t="s">
        <v>144</v>
      </c>
      <c r="C13" s="8"/>
      <c r="D13" s="8" t="s">
        <v>12</v>
      </c>
      <c r="E13" s="8" t="s">
        <v>13</v>
      </c>
      <c r="F13" s="29">
        <v>700000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74400000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1620000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8060000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32100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>
        <v>0</v>
      </c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30">
        <v>0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32100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8027900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149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10" workbookViewId="0">
      <selection activeCell="E18" sqref="E18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150</v>
      </c>
      <c r="D6" s="48"/>
      <c r="E6" s="8"/>
      <c r="F6" s="8"/>
      <c r="G6" s="20"/>
    </row>
    <row r="7" ht="18" spans="2:7">
      <c r="B7" s="7" t="s">
        <v>6</v>
      </c>
      <c r="C7" s="49" t="s">
        <v>103</v>
      </c>
      <c r="D7" s="49"/>
      <c r="E7" s="8"/>
      <c r="F7" s="8"/>
      <c r="G7" s="20"/>
    </row>
    <row r="8" ht="18" spans="2:7">
      <c r="B8" s="7" t="s">
        <v>8</v>
      </c>
      <c r="C8" s="94" t="s">
        <v>148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3500000</v>
      </c>
      <c r="G11" s="28"/>
      <c r="H11" s="2">
        <v>5750000</v>
      </c>
    </row>
    <row r="12" ht="18" spans="2:7">
      <c r="B12" s="7" t="s">
        <v>143</v>
      </c>
      <c r="C12" s="8"/>
      <c r="D12" s="8" t="s">
        <v>12</v>
      </c>
      <c r="E12" s="8" t="s">
        <v>13</v>
      </c>
      <c r="F12" s="29"/>
      <c r="G12" s="28"/>
    </row>
    <row r="13" ht="18" spans="2:7">
      <c r="B13" s="7" t="s">
        <v>144</v>
      </c>
      <c r="C13" s="8"/>
      <c r="D13" s="8" t="s">
        <v>12</v>
      </c>
      <c r="E13" s="8" t="s">
        <v>13</v>
      </c>
      <c r="F13" s="29"/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/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42000000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3500000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>
        <v>0</v>
      </c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30">
        <v>0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3500000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149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K36"/>
  <sheetViews>
    <sheetView view="pageBreakPreview" zoomScale="64" zoomScaleNormal="100" zoomScaleSheetLayoutView="64" workbookViewId="0">
      <selection activeCell="D2" sqref="D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9.57142857142857" style="2" customWidth="1"/>
    <col min="4" max="4" width="34.1428571428571" style="2" customWidth="1"/>
    <col min="5" max="5" width="2" style="2" customWidth="1"/>
    <col min="6" max="6" width="5" style="2" customWidth="1"/>
    <col min="7" max="7" width="13.8571428571429" style="2" customWidth="1"/>
    <col min="8" max="8" width="21.1428571428571" style="2" customWidth="1"/>
    <col min="9" max="10" width="9.14285714285714" style="2"/>
    <col min="11" max="11" width="10.1428571428571" style="2" customWidth="1"/>
    <col min="12" max="16384" width="9.14285714285714" style="2"/>
  </cols>
  <sheetData>
    <row r="2" ht="16.5" customHeight="1" spans="2:8">
      <c r="B2" s="3"/>
      <c r="C2" s="4"/>
      <c r="D2" s="5" t="s">
        <v>0</v>
      </c>
      <c r="E2" s="5"/>
      <c r="F2" s="5"/>
      <c r="G2" s="5"/>
      <c r="H2" s="6"/>
    </row>
    <row r="3" ht="16.5" customHeight="1" spans="2:8">
      <c r="B3" s="7"/>
      <c r="C3" s="8"/>
      <c r="D3" s="9" t="s">
        <v>1</v>
      </c>
      <c r="E3" s="9"/>
      <c r="F3" s="9"/>
      <c r="G3" s="9"/>
      <c r="H3" s="10"/>
    </row>
    <row r="4" ht="16.5" customHeight="1" spans="2:8">
      <c r="B4" s="11"/>
      <c r="C4" s="12"/>
      <c r="D4" s="13" t="s">
        <v>2</v>
      </c>
      <c r="E4" s="14"/>
      <c r="F4" s="14"/>
      <c r="G4" s="14"/>
      <c r="H4" s="15"/>
    </row>
    <row r="5" ht="18.75" customHeight="1" spans="2:8">
      <c r="B5" s="16" t="s">
        <v>3</v>
      </c>
      <c r="C5" s="17"/>
      <c r="D5" s="17"/>
      <c r="E5" s="17"/>
      <c r="F5" s="17"/>
      <c r="G5" s="17"/>
      <c r="H5" s="18"/>
    </row>
    <row r="6" ht="18" spans="2:8">
      <c r="B6" s="7" t="s">
        <v>4</v>
      </c>
      <c r="C6" s="19" t="s">
        <v>151</v>
      </c>
      <c r="D6" s="19"/>
      <c r="E6" s="19"/>
      <c r="F6" s="8"/>
      <c r="G6" s="8"/>
      <c r="H6" s="20"/>
    </row>
    <row r="7" ht="18" spans="2:8">
      <c r="B7" s="7" t="s">
        <v>6</v>
      </c>
      <c r="C7" s="21" t="s">
        <v>152</v>
      </c>
      <c r="D7" s="21"/>
      <c r="E7" s="21"/>
      <c r="F7" s="8"/>
      <c r="G7" s="8"/>
      <c r="H7" s="20"/>
    </row>
    <row r="8" ht="18" spans="2:8">
      <c r="B8" s="7" t="s">
        <v>8</v>
      </c>
      <c r="C8" s="94" t="s">
        <v>153</v>
      </c>
      <c r="D8" s="22"/>
      <c r="E8" s="22"/>
      <c r="F8" s="8"/>
      <c r="G8" s="8"/>
      <c r="H8" s="20"/>
    </row>
    <row r="9" ht="11.25" customHeight="1" spans="2:8">
      <c r="B9" s="7"/>
      <c r="C9" s="8"/>
      <c r="D9" s="23"/>
      <c r="E9" s="8"/>
      <c r="F9" s="8"/>
      <c r="G9" s="8"/>
      <c r="H9" s="20"/>
    </row>
    <row r="10" ht="18" spans="2:8">
      <c r="B10" s="24" t="s">
        <v>10</v>
      </c>
      <c r="C10" s="25"/>
      <c r="D10" s="25"/>
      <c r="E10" s="25"/>
      <c r="F10" s="25"/>
      <c r="G10" s="25"/>
      <c r="H10" s="26"/>
    </row>
    <row r="11" ht="18" spans="2:9">
      <c r="B11" s="7" t="s">
        <v>11</v>
      </c>
      <c r="C11" s="8"/>
      <c r="D11" s="8"/>
      <c r="E11" s="8" t="s">
        <v>12</v>
      </c>
      <c r="F11" s="8" t="s">
        <v>13</v>
      </c>
      <c r="G11" s="29">
        <v>3000000</v>
      </c>
      <c r="H11" s="28"/>
      <c r="I11" s="2">
        <v>5750000</v>
      </c>
    </row>
    <row r="12" ht="18" spans="2:8">
      <c r="B12" s="7" t="s">
        <v>143</v>
      </c>
      <c r="C12" s="8"/>
      <c r="D12" s="8"/>
      <c r="E12" s="8" t="s">
        <v>12</v>
      </c>
      <c r="F12" s="8" t="s">
        <v>13</v>
      </c>
      <c r="G12" s="29">
        <v>100000</v>
      </c>
      <c r="H12" s="28"/>
    </row>
    <row r="13" ht="18" spans="2:8">
      <c r="B13" s="7" t="s">
        <v>144</v>
      </c>
      <c r="C13" s="8"/>
      <c r="D13" s="8"/>
      <c r="E13" s="8" t="s">
        <v>12</v>
      </c>
      <c r="F13" s="8" t="s">
        <v>13</v>
      </c>
      <c r="G13" s="29"/>
      <c r="H13" s="28"/>
    </row>
    <row r="14" ht="18" spans="2:8">
      <c r="B14" s="7" t="s">
        <v>16</v>
      </c>
      <c r="C14" s="8"/>
      <c r="D14" s="8"/>
      <c r="E14" s="8" t="s">
        <v>12</v>
      </c>
      <c r="F14" s="8" t="s">
        <v>13</v>
      </c>
      <c r="G14" s="29">
        <v>992000</v>
      </c>
      <c r="H14" s="28"/>
    </row>
    <row r="15" ht="18" spans="2:8">
      <c r="B15" s="24" t="s">
        <v>17</v>
      </c>
      <c r="C15" s="25"/>
      <c r="D15" s="25"/>
      <c r="E15" s="25"/>
      <c r="F15" s="25"/>
      <c r="G15" s="25"/>
      <c r="H15" s="26"/>
    </row>
    <row r="16" ht="18" spans="2:11">
      <c r="B16" s="7" t="s">
        <v>18</v>
      </c>
      <c r="C16" s="8"/>
      <c r="D16" s="8"/>
      <c r="E16" s="8" t="s">
        <v>12</v>
      </c>
      <c r="F16" s="8" t="s">
        <v>13</v>
      </c>
      <c r="G16" s="29"/>
      <c r="H16" s="28"/>
      <c r="K16" s="47">
        <f>G11*12</f>
        <v>36000000</v>
      </c>
    </row>
    <row r="17" ht="18" spans="2:11">
      <c r="B17" s="7" t="s">
        <v>19</v>
      </c>
      <c r="C17" s="8"/>
      <c r="D17" s="8"/>
      <c r="E17" s="8" t="s">
        <v>12</v>
      </c>
      <c r="F17" s="8" t="s">
        <v>13</v>
      </c>
      <c r="G17" s="29">
        <v>0</v>
      </c>
      <c r="H17" s="28"/>
      <c r="K17" s="2">
        <f>36000000+6000000</f>
        <v>42000000</v>
      </c>
    </row>
    <row r="18" ht="18" spans="2:11">
      <c r="B18" s="11" t="s">
        <v>20</v>
      </c>
      <c r="C18" s="12"/>
      <c r="D18" s="12"/>
      <c r="E18" s="12" t="s">
        <v>12</v>
      </c>
      <c r="F18" s="12" t="s">
        <v>13</v>
      </c>
      <c r="G18" s="30">
        <v>0</v>
      </c>
      <c r="H18" s="31"/>
      <c r="K18" s="2">
        <f>(K16-K17)*5%</f>
        <v>-300000</v>
      </c>
    </row>
    <row r="19" ht="16.5" customHeight="1" spans="2:11">
      <c r="B19" s="32" t="s">
        <v>21</v>
      </c>
      <c r="C19" s="9"/>
      <c r="D19" s="9"/>
      <c r="E19" s="9" t="s">
        <v>12</v>
      </c>
      <c r="F19" s="9" t="s">
        <v>13</v>
      </c>
      <c r="G19" s="33">
        <f>SUM(G11:H18)</f>
        <v>4092000</v>
      </c>
      <c r="H19" s="34"/>
      <c r="K19" s="2">
        <v>240000</v>
      </c>
    </row>
    <row r="20" ht="8.25" customHeight="1" spans="2:8">
      <c r="B20" s="32"/>
      <c r="C20" s="9"/>
      <c r="D20" s="9"/>
      <c r="E20" s="9"/>
      <c r="F20" s="9"/>
      <c r="G20" s="33"/>
      <c r="H20" s="34"/>
    </row>
    <row r="21" ht="18" spans="2:8">
      <c r="B21" s="24" t="s">
        <v>22</v>
      </c>
      <c r="C21" s="25"/>
      <c r="D21" s="25"/>
      <c r="E21" s="25"/>
      <c r="F21" s="25"/>
      <c r="G21" s="25"/>
      <c r="H21" s="26"/>
    </row>
    <row r="22" ht="18" spans="2:8">
      <c r="B22" s="7" t="s">
        <v>23</v>
      </c>
      <c r="C22" s="8"/>
      <c r="D22" s="8"/>
      <c r="E22" s="9" t="s">
        <v>12</v>
      </c>
      <c r="F22" s="9" t="s">
        <v>13</v>
      </c>
      <c r="G22" s="35">
        <v>0</v>
      </c>
      <c r="H22" s="36"/>
    </row>
    <row r="23" ht="18" spans="2:8">
      <c r="B23" s="7" t="s">
        <v>24</v>
      </c>
      <c r="C23" s="8"/>
      <c r="D23" s="8"/>
      <c r="E23" s="9" t="s">
        <v>12</v>
      </c>
      <c r="F23" s="9" t="s">
        <v>13</v>
      </c>
      <c r="G23" s="29">
        <v>0</v>
      </c>
      <c r="H23" s="28"/>
    </row>
    <row r="24" ht="18" spans="2:8">
      <c r="B24" s="11" t="s">
        <v>25</v>
      </c>
      <c r="C24" s="12"/>
      <c r="D24" s="12"/>
      <c r="E24" s="14" t="s">
        <v>12</v>
      </c>
      <c r="F24" s="14" t="s">
        <v>13</v>
      </c>
      <c r="G24" s="30">
        <v>0</v>
      </c>
      <c r="H24" s="31"/>
    </row>
    <row r="25" ht="18" spans="2:8">
      <c r="B25" s="32" t="s">
        <v>27</v>
      </c>
      <c r="C25" s="9"/>
      <c r="D25" s="8"/>
      <c r="E25" s="9" t="s">
        <v>12</v>
      </c>
      <c r="F25" s="9" t="s">
        <v>13</v>
      </c>
      <c r="G25" s="37">
        <f>SUM(G22:H24)</f>
        <v>0</v>
      </c>
      <c r="H25" s="38"/>
    </row>
    <row r="26" ht="9.75" customHeight="1" spans="2:8">
      <c r="B26" s="7"/>
      <c r="C26" s="8"/>
      <c r="D26" s="8"/>
      <c r="E26" s="8"/>
      <c r="F26" s="8"/>
      <c r="G26" s="8"/>
      <c r="H26" s="20"/>
    </row>
    <row r="27" s="1" customFormat="1" ht="18.75" spans="2:8">
      <c r="B27" s="39" t="s">
        <v>28</v>
      </c>
      <c r="C27" s="40"/>
      <c r="D27" s="40"/>
      <c r="E27" s="40" t="s">
        <v>12</v>
      </c>
      <c r="F27" s="40" t="s">
        <v>13</v>
      </c>
      <c r="G27" s="41">
        <f>G19-G25</f>
        <v>4092000</v>
      </c>
      <c r="H27" s="42"/>
    </row>
    <row r="28" ht="18.75" spans="2:8">
      <c r="B28" s="11"/>
      <c r="C28" s="12"/>
      <c r="D28" s="12"/>
      <c r="E28" s="12"/>
      <c r="F28" s="12"/>
      <c r="G28" s="12"/>
      <c r="H28" s="43"/>
    </row>
    <row r="29" ht="18" spans="2:8">
      <c r="B29" s="44"/>
      <c r="C29" s="44"/>
      <c r="D29" s="44"/>
      <c r="E29" s="44"/>
      <c r="F29" s="44"/>
      <c r="G29" s="44"/>
      <c r="H29" s="44"/>
    </row>
    <row r="30" ht="18" spans="2:11">
      <c r="B30" s="44"/>
      <c r="C30" s="44"/>
      <c r="D30" s="44"/>
      <c r="E30" s="44"/>
      <c r="F30" s="44"/>
      <c r="G30" s="45" t="s">
        <v>154</v>
      </c>
      <c r="H30" s="45"/>
      <c r="K30" s="2" t="s">
        <v>30</v>
      </c>
    </row>
    <row r="31" ht="18" spans="2:8">
      <c r="B31" s="45" t="s">
        <v>31</v>
      </c>
      <c r="C31" s="45"/>
      <c r="D31" s="44"/>
      <c r="E31" s="44"/>
      <c r="F31" s="44"/>
      <c r="G31" s="45" t="s">
        <v>32</v>
      </c>
      <c r="H31" s="45"/>
    </row>
    <row r="32" ht="18" spans="2:8">
      <c r="B32" s="44"/>
      <c r="C32" s="44"/>
      <c r="D32" s="44"/>
      <c r="E32" s="44"/>
      <c r="F32" s="44"/>
      <c r="G32" s="44"/>
      <c r="H32" s="44"/>
    </row>
    <row r="33" ht="18" spans="2:8">
      <c r="B33" s="44"/>
      <c r="C33" s="44"/>
      <c r="D33" s="44"/>
      <c r="E33" s="44"/>
      <c r="F33" s="44"/>
      <c r="G33" s="44"/>
      <c r="H33" s="44"/>
    </row>
    <row r="34" ht="18" spans="2:8">
      <c r="B34" s="44"/>
      <c r="C34" s="44"/>
      <c r="D34" s="44"/>
      <c r="E34" s="44"/>
      <c r="F34" s="44"/>
      <c r="G34" s="44"/>
      <c r="H34" s="44"/>
    </row>
    <row r="35" ht="18" spans="2:8">
      <c r="B35" s="46" t="s">
        <v>33</v>
      </c>
      <c r="C35" s="46"/>
      <c r="D35" s="44"/>
      <c r="E35" s="44"/>
      <c r="F35" s="44"/>
      <c r="G35" s="46" t="s">
        <v>34</v>
      </c>
      <c r="H35" s="46"/>
    </row>
    <row r="36" ht="18" spans="2:8">
      <c r="B36" s="44" t="s">
        <v>155</v>
      </c>
      <c r="C36" s="44"/>
      <c r="D36" s="44"/>
      <c r="E36" s="44"/>
      <c r="F36" s="44"/>
      <c r="G36" s="45" t="s">
        <v>156</v>
      </c>
      <c r="H36" s="45"/>
    </row>
  </sheetData>
  <mergeCells count="23">
    <mergeCell ref="B5:H5"/>
    <mergeCell ref="C6:E6"/>
    <mergeCell ref="C7:E7"/>
    <mergeCell ref="C8:E8"/>
    <mergeCell ref="G11:H11"/>
    <mergeCell ref="G12:H12"/>
    <mergeCell ref="G13:H13"/>
    <mergeCell ref="G14:H14"/>
    <mergeCell ref="G16:H16"/>
    <mergeCell ref="G17:H17"/>
    <mergeCell ref="G18:H18"/>
    <mergeCell ref="G19:H19"/>
    <mergeCell ref="G22:H22"/>
    <mergeCell ref="G23:H23"/>
    <mergeCell ref="G24:H24"/>
    <mergeCell ref="G25:H25"/>
    <mergeCell ref="G27:H27"/>
    <mergeCell ref="G30:H30"/>
    <mergeCell ref="B31:C31"/>
    <mergeCell ref="G31:H31"/>
    <mergeCell ref="B35:C35"/>
    <mergeCell ref="G35:H35"/>
    <mergeCell ref="G36:H36"/>
  </mergeCells>
  <pageMargins left="0.699305555555556" right="0.699305555555556" top="0.75" bottom="0.75" header="0.3" footer="0.3"/>
  <pageSetup paperSize="1" scale="86" fitToHeight="0" orientation="portrait"/>
  <headerFooter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K37"/>
  <sheetViews>
    <sheetView tabSelected="1" view="pageBreakPreview" zoomScale="64" zoomScaleNormal="100" zoomScaleSheetLayoutView="64" topLeftCell="A4" workbookViewId="0">
      <selection activeCell="L30" sqref="L30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9.57142857142857" style="2" customWidth="1"/>
    <col min="4" max="4" width="34.1428571428571" style="2" customWidth="1"/>
    <col min="5" max="5" width="2" style="2" customWidth="1"/>
    <col min="6" max="6" width="5" style="2" customWidth="1"/>
    <col min="7" max="7" width="13.8571428571429" style="2" customWidth="1"/>
    <col min="8" max="8" width="21.1428571428571" style="2" customWidth="1"/>
    <col min="9" max="10" width="9.14285714285714" style="2"/>
    <col min="11" max="11" width="10.1428571428571" style="2" customWidth="1"/>
    <col min="12" max="16384" width="9.14285714285714" style="2"/>
  </cols>
  <sheetData>
    <row r="2" ht="16.5" customHeight="1" spans="2:8">
      <c r="B2" s="3"/>
      <c r="C2" s="4"/>
      <c r="D2" s="5" t="s">
        <v>0</v>
      </c>
      <c r="E2" s="5"/>
      <c r="F2" s="5"/>
      <c r="G2" s="5"/>
      <c r="H2" s="6"/>
    </row>
    <row r="3" ht="16.5" customHeight="1" spans="2:8">
      <c r="B3" s="7"/>
      <c r="C3" s="8"/>
      <c r="D3" s="9" t="s">
        <v>1</v>
      </c>
      <c r="E3" s="9"/>
      <c r="F3" s="9"/>
      <c r="G3" s="9"/>
      <c r="H3" s="10"/>
    </row>
    <row r="4" ht="16.5" customHeight="1" spans="2:8">
      <c r="B4" s="11"/>
      <c r="C4" s="12"/>
      <c r="D4" s="13" t="s">
        <v>157</v>
      </c>
      <c r="E4" s="14"/>
      <c r="F4" s="14"/>
      <c r="G4" s="14"/>
      <c r="H4" s="15"/>
    </row>
    <row r="5" ht="18.75" customHeight="1" spans="2:8">
      <c r="B5" s="16" t="s">
        <v>3</v>
      </c>
      <c r="C5" s="17"/>
      <c r="D5" s="17"/>
      <c r="E5" s="17"/>
      <c r="F5" s="17"/>
      <c r="G5" s="17"/>
      <c r="H5" s="18"/>
    </row>
    <row r="6" ht="18" spans="2:8">
      <c r="B6" s="7" t="s">
        <v>4</v>
      </c>
      <c r="C6" s="19" t="s">
        <v>158</v>
      </c>
      <c r="D6" s="19"/>
      <c r="E6" s="19"/>
      <c r="F6" s="8"/>
      <c r="G6" s="8"/>
      <c r="H6" s="20"/>
    </row>
    <row r="7" ht="18" spans="2:8">
      <c r="B7" s="7" t="s">
        <v>6</v>
      </c>
      <c r="C7" s="21" t="s">
        <v>159</v>
      </c>
      <c r="D7" s="21"/>
      <c r="E7" s="21"/>
      <c r="F7" s="8"/>
      <c r="G7" s="8"/>
      <c r="H7" s="20"/>
    </row>
    <row r="8" ht="18" spans="2:8">
      <c r="B8" s="7" t="s">
        <v>8</v>
      </c>
      <c r="C8" s="22" t="s">
        <v>160</v>
      </c>
      <c r="D8" s="22"/>
      <c r="E8" s="22"/>
      <c r="F8" s="8"/>
      <c r="G8" s="8"/>
      <c r="H8" s="20"/>
    </row>
    <row r="9" ht="11.25" customHeight="1" spans="2:8">
      <c r="B9" s="7"/>
      <c r="C9" s="8"/>
      <c r="D9" s="23"/>
      <c r="E9" s="8"/>
      <c r="F9" s="8"/>
      <c r="G9" s="8"/>
      <c r="H9" s="20"/>
    </row>
    <row r="10" ht="18" spans="2:8">
      <c r="B10" s="24" t="s">
        <v>10</v>
      </c>
      <c r="C10" s="25"/>
      <c r="D10" s="25"/>
      <c r="E10" s="25"/>
      <c r="F10" s="25"/>
      <c r="G10" s="25"/>
      <c r="H10" s="26"/>
    </row>
    <row r="11" ht="18" spans="2:8">
      <c r="B11" s="7" t="s">
        <v>11</v>
      </c>
      <c r="C11" s="8"/>
      <c r="D11" s="8"/>
      <c r="E11" s="8" t="s">
        <v>12</v>
      </c>
      <c r="F11" s="8" t="s">
        <v>13</v>
      </c>
      <c r="G11" s="27">
        <v>3500000</v>
      </c>
      <c r="H11" s="28"/>
    </row>
    <row r="12" ht="18" spans="2:8">
      <c r="B12" s="7" t="s">
        <v>143</v>
      </c>
      <c r="C12" s="8"/>
      <c r="D12" s="8"/>
      <c r="E12" s="8" t="s">
        <v>12</v>
      </c>
      <c r="F12" s="8" t="s">
        <v>13</v>
      </c>
      <c r="G12" s="27">
        <v>200000</v>
      </c>
      <c r="H12" s="28"/>
    </row>
    <row r="13" ht="18" spans="2:8">
      <c r="B13" s="7" t="s">
        <v>144</v>
      </c>
      <c r="C13" s="8"/>
      <c r="D13" s="8"/>
      <c r="E13" s="8" t="s">
        <v>12</v>
      </c>
      <c r="F13" s="8" t="s">
        <v>13</v>
      </c>
      <c r="G13" s="27">
        <v>400000</v>
      </c>
      <c r="H13" s="28"/>
    </row>
    <row r="14" ht="18" spans="2:8">
      <c r="B14" s="7" t="s">
        <v>16</v>
      </c>
      <c r="C14" s="8"/>
      <c r="D14" s="8"/>
      <c r="E14" s="8" t="s">
        <v>12</v>
      </c>
      <c r="F14" s="8" t="s">
        <v>13</v>
      </c>
      <c r="G14" s="27">
        <v>400000</v>
      </c>
      <c r="H14" s="28"/>
    </row>
    <row r="15" ht="18" spans="2:8">
      <c r="B15" s="24" t="s">
        <v>17</v>
      </c>
      <c r="C15" s="25"/>
      <c r="D15" s="25"/>
      <c r="E15" s="25"/>
      <c r="F15" s="25"/>
      <c r="G15" s="25"/>
      <c r="H15" s="26"/>
    </row>
    <row r="16" ht="18" spans="2:11">
      <c r="B16" s="7" t="s">
        <v>18</v>
      </c>
      <c r="C16" s="8"/>
      <c r="D16" s="8"/>
      <c r="E16" s="8" t="s">
        <v>12</v>
      </c>
      <c r="F16" s="8" t="s">
        <v>13</v>
      </c>
      <c r="G16" s="29">
        <v>0</v>
      </c>
      <c r="H16" s="28"/>
      <c r="K16" s="47"/>
    </row>
    <row r="17" ht="18" spans="2:8">
      <c r="B17" s="7" t="s">
        <v>19</v>
      </c>
      <c r="C17" s="8"/>
      <c r="D17" s="8"/>
      <c r="E17" s="8" t="s">
        <v>12</v>
      </c>
      <c r="F17" s="8" t="s">
        <v>13</v>
      </c>
      <c r="G17" s="29">
        <v>0</v>
      </c>
      <c r="H17" s="28"/>
    </row>
    <row r="18" ht="18" spans="2:8">
      <c r="B18" s="11" t="s">
        <v>20</v>
      </c>
      <c r="C18" s="12"/>
      <c r="D18" s="12"/>
      <c r="E18" s="12" t="s">
        <v>12</v>
      </c>
      <c r="F18" s="12" t="s">
        <v>13</v>
      </c>
      <c r="G18" s="30">
        <v>0</v>
      </c>
      <c r="H18" s="31"/>
    </row>
    <row r="19" ht="16.5" customHeight="1" spans="2:8">
      <c r="B19" s="32" t="s">
        <v>21</v>
      </c>
      <c r="C19" s="9"/>
      <c r="D19" s="9"/>
      <c r="E19" s="9" t="s">
        <v>12</v>
      </c>
      <c r="F19" s="9" t="s">
        <v>13</v>
      </c>
      <c r="G19" s="33">
        <v>0</v>
      </c>
      <c r="H19" s="34"/>
    </row>
    <row r="20" ht="8.25" customHeight="1" spans="2:8">
      <c r="B20" s="32"/>
      <c r="C20" s="9"/>
      <c r="D20" s="9"/>
      <c r="E20" s="9"/>
      <c r="F20" s="9"/>
      <c r="G20" s="33"/>
      <c r="H20" s="34"/>
    </row>
    <row r="21" ht="18" spans="2:8">
      <c r="B21" s="24" t="s">
        <v>22</v>
      </c>
      <c r="C21" s="25"/>
      <c r="D21" s="25"/>
      <c r="E21" s="25"/>
      <c r="F21" s="25"/>
      <c r="G21" s="25"/>
      <c r="H21" s="26"/>
    </row>
    <row r="22" ht="18" spans="2:8">
      <c r="B22" s="7" t="s">
        <v>23</v>
      </c>
      <c r="C22" s="8"/>
      <c r="D22" s="8"/>
      <c r="E22" s="9" t="s">
        <v>12</v>
      </c>
      <c r="F22" s="9" t="s">
        <v>13</v>
      </c>
      <c r="G22" s="35">
        <v>0</v>
      </c>
      <c r="H22" s="36"/>
    </row>
    <row r="23" ht="18" spans="2:8">
      <c r="B23" s="7" t="s">
        <v>24</v>
      </c>
      <c r="C23" s="8"/>
      <c r="D23" s="8"/>
      <c r="E23" s="9" t="s">
        <v>12</v>
      </c>
      <c r="F23" s="9" t="s">
        <v>13</v>
      </c>
      <c r="G23" s="29">
        <v>0</v>
      </c>
      <c r="H23" s="28"/>
    </row>
    <row r="24" ht="18" spans="2:8">
      <c r="B24" s="11" t="s">
        <v>25</v>
      </c>
      <c r="C24" s="12"/>
      <c r="D24" s="12"/>
      <c r="E24" s="14" t="s">
        <v>12</v>
      </c>
      <c r="F24" s="14" t="s">
        <v>13</v>
      </c>
      <c r="G24" s="30">
        <v>0</v>
      </c>
      <c r="H24" s="31"/>
    </row>
    <row r="25" ht="18" spans="2:8">
      <c r="B25" s="32" t="s">
        <v>27</v>
      </c>
      <c r="C25" s="9"/>
      <c r="D25" s="8"/>
      <c r="E25" s="9" t="s">
        <v>12</v>
      </c>
      <c r="F25" s="9" t="s">
        <v>13</v>
      </c>
      <c r="G25" s="37">
        <f>SUM(G22:H24)</f>
        <v>0</v>
      </c>
      <c r="H25" s="38"/>
    </row>
    <row r="26" ht="9.75" customHeight="1" spans="2:8">
      <c r="B26" s="7"/>
      <c r="C26" s="8"/>
      <c r="D26" s="8"/>
      <c r="E26" s="8"/>
      <c r="F26" s="8"/>
      <c r="G26" s="8"/>
      <c r="H26" s="20"/>
    </row>
    <row r="27" s="1" customFormat="1" ht="18.75" spans="2:8">
      <c r="B27" s="39" t="s">
        <v>28</v>
      </c>
      <c r="C27" s="40"/>
      <c r="D27" s="40"/>
      <c r="E27" s="40" t="s">
        <v>12</v>
      </c>
      <c r="F27" s="40" t="s">
        <v>13</v>
      </c>
      <c r="G27" s="41">
        <v>4500000</v>
      </c>
      <c r="H27" s="42"/>
    </row>
    <row r="28" ht="18.75" spans="2:8">
      <c r="B28" s="11"/>
      <c r="C28" s="12"/>
      <c r="D28" s="12"/>
      <c r="E28" s="12"/>
      <c r="F28" s="12"/>
      <c r="G28" s="12"/>
      <c r="H28" s="43"/>
    </row>
    <row r="29" ht="18" spans="2:8">
      <c r="B29" s="44"/>
      <c r="C29" s="44"/>
      <c r="D29" s="44"/>
      <c r="E29" s="44"/>
      <c r="F29" s="44"/>
      <c r="G29" s="44"/>
      <c r="H29" s="44"/>
    </row>
    <row r="30" ht="18" spans="2:11">
      <c r="B30" s="44"/>
      <c r="C30" s="44"/>
      <c r="D30" s="44"/>
      <c r="E30" s="44"/>
      <c r="F30" s="44"/>
      <c r="G30" s="45" t="s">
        <v>161</v>
      </c>
      <c r="H30" s="45"/>
      <c r="K30" s="2" t="s">
        <v>30</v>
      </c>
    </row>
    <row r="31" ht="18" spans="2:8">
      <c r="B31" s="45" t="s">
        <v>31</v>
      </c>
      <c r="C31" s="45"/>
      <c r="D31" s="44"/>
      <c r="E31" s="44"/>
      <c r="F31" s="44"/>
      <c r="G31" s="45" t="s">
        <v>32</v>
      </c>
      <c r="H31" s="45"/>
    </row>
    <row r="32" ht="18" spans="2:8">
      <c r="B32" s="44"/>
      <c r="C32" s="44"/>
      <c r="D32" s="44"/>
      <c r="E32" s="44"/>
      <c r="F32" s="44"/>
      <c r="G32" s="44"/>
      <c r="H32" s="44"/>
    </row>
    <row r="33" ht="18" spans="2:8">
      <c r="B33" s="44"/>
      <c r="C33" s="44"/>
      <c r="D33" s="44"/>
      <c r="E33" s="44"/>
      <c r="F33" s="44"/>
      <c r="G33" s="44"/>
      <c r="H33" s="44"/>
    </row>
    <row r="34" ht="18" spans="2:8">
      <c r="B34" s="44"/>
      <c r="C34" s="44"/>
      <c r="D34" s="44"/>
      <c r="E34" s="44"/>
      <c r="F34" s="44"/>
      <c r="G34" s="44"/>
      <c r="H34" s="44"/>
    </row>
    <row r="35" ht="18" spans="2:8">
      <c r="B35" s="44"/>
      <c r="C35" s="44"/>
      <c r="D35" s="44"/>
      <c r="E35" s="44"/>
      <c r="F35" s="44"/>
      <c r="G35" s="44"/>
      <c r="H35" s="44"/>
    </row>
    <row r="36" ht="18" spans="2:8">
      <c r="B36" s="46" t="s">
        <v>33</v>
      </c>
      <c r="C36" s="46"/>
      <c r="D36" s="44"/>
      <c r="E36" s="44"/>
      <c r="F36" s="44"/>
      <c r="G36" s="46" t="s">
        <v>162</v>
      </c>
      <c r="H36" s="46"/>
    </row>
    <row r="37" ht="18" spans="2:8">
      <c r="B37" s="44" t="s">
        <v>155</v>
      </c>
      <c r="C37" s="44"/>
      <c r="D37" s="44"/>
      <c r="E37" s="44"/>
      <c r="F37" s="44"/>
      <c r="G37" s="45" t="s">
        <v>156</v>
      </c>
      <c r="H37" s="45"/>
    </row>
  </sheetData>
  <mergeCells count="23">
    <mergeCell ref="B5:H5"/>
    <mergeCell ref="C6:E6"/>
    <mergeCell ref="C7:E7"/>
    <mergeCell ref="C8:E8"/>
    <mergeCell ref="G11:H11"/>
    <mergeCell ref="G12:H12"/>
    <mergeCell ref="G13:H13"/>
    <mergeCell ref="G14:H14"/>
    <mergeCell ref="G16:H16"/>
    <mergeCell ref="G17:H17"/>
    <mergeCell ref="G18:H18"/>
    <mergeCell ref="G19:H19"/>
    <mergeCell ref="G22:H22"/>
    <mergeCell ref="G23:H23"/>
    <mergeCell ref="G24:H24"/>
    <mergeCell ref="G25:H25"/>
    <mergeCell ref="G27:H27"/>
    <mergeCell ref="G30:H30"/>
    <mergeCell ref="B31:C31"/>
    <mergeCell ref="G31:H31"/>
    <mergeCell ref="B36:C36"/>
    <mergeCell ref="G36:H36"/>
    <mergeCell ref="G37:H37"/>
  </mergeCells>
  <pageMargins left="0.699305555555556" right="0.699305555555556" top="0.75" bottom="0.75" header="0.3" footer="0.3"/>
  <pageSetup paperSize="1" scale="86" fitToHeight="0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7"/>
  <sheetViews>
    <sheetView view="pageBreakPreview" zoomScaleNormal="100" zoomScaleSheetLayoutView="100" workbookViewId="0">
      <selection activeCell="F23" sqref="F23:G23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49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50</v>
      </c>
      <c r="D6" s="48"/>
      <c r="E6" s="8"/>
      <c r="F6" s="8"/>
      <c r="G6" s="20"/>
    </row>
    <row r="7" ht="18" spans="2:7">
      <c r="B7" s="7" t="s">
        <v>6</v>
      </c>
      <c r="C7" s="49" t="s">
        <v>51</v>
      </c>
      <c r="D7" s="49"/>
      <c r="E7" s="8"/>
      <c r="F7" s="8"/>
      <c r="G7" s="20"/>
    </row>
    <row r="8" ht="18" spans="2:7">
      <c r="B8" s="7" t="s">
        <v>8</v>
      </c>
      <c r="C8" s="54">
        <v>42614</v>
      </c>
      <c r="D8" s="54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5000000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52</v>
      </c>
      <c r="C14" s="8"/>
      <c r="D14" s="8" t="s">
        <v>12</v>
      </c>
      <c r="E14" s="8" t="s">
        <v>13</v>
      </c>
      <c r="F14" s="29"/>
      <c r="G14" s="28"/>
    </row>
    <row r="15" ht="18" spans="2:7">
      <c r="B15" s="7" t="s">
        <v>53</v>
      </c>
      <c r="C15" s="8"/>
      <c r="D15" s="8" t="s">
        <v>12</v>
      </c>
      <c r="E15" s="8" t="s">
        <v>13</v>
      </c>
      <c r="F15" s="29">
        <v>200000</v>
      </c>
      <c r="G15" s="28"/>
    </row>
    <row r="16" ht="18" spans="2:7">
      <c r="B16" s="24" t="s">
        <v>17</v>
      </c>
      <c r="C16" s="25"/>
      <c r="D16" s="25"/>
      <c r="E16" s="25"/>
      <c r="F16" s="25"/>
      <c r="G16" s="26"/>
    </row>
    <row r="17" ht="18" spans="2:10">
      <c r="B17" s="7" t="s">
        <v>18</v>
      </c>
      <c r="C17" s="8"/>
      <c r="D17" s="8" t="s">
        <v>12</v>
      </c>
      <c r="E17" s="8" t="s">
        <v>13</v>
      </c>
      <c r="F17" s="29"/>
      <c r="G17" s="28"/>
      <c r="J17" s="47">
        <f>F11*12</f>
        <v>60000000</v>
      </c>
    </row>
    <row r="18" ht="18" spans="2:10">
      <c r="B18" s="7" t="s">
        <v>19</v>
      </c>
      <c r="C18" s="8"/>
      <c r="D18" s="8" t="s">
        <v>12</v>
      </c>
      <c r="E18" s="8" t="s">
        <v>13</v>
      </c>
      <c r="F18" s="29">
        <v>2500000</v>
      </c>
      <c r="G18" s="28"/>
      <c r="J18" s="2">
        <f>36000000+6000000</f>
        <v>42000000</v>
      </c>
    </row>
    <row r="19" ht="18" spans="2:10">
      <c r="B19" s="11" t="s">
        <v>20</v>
      </c>
      <c r="C19" s="12"/>
      <c r="D19" s="12" t="s">
        <v>12</v>
      </c>
      <c r="E19" s="12" t="s">
        <v>13</v>
      </c>
      <c r="F19" s="30">
        <v>0</v>
      </c>
      <c r="G19" s="31"/>
      <c r="J19" s="2">
        <f>(J17-J18)*5%</f>
        <v>900000</v>
      </c>
    </row>
    <row r="20" ht="16.5" customHeight="1" spans="2:10">
      <c r="B20" s="32" t="s">
        <v>21</v>
      </c>
      <c r="C20" s="9"/>
      <c r="D20" s="9" t="s">
        <v>12</v>
      </c>
      <c r="E20" s="9" t="s">
        <v>13</v>
      </c>
      <c r="F20" s="33">
        <f>SUM(F11:G19)</f>
        <v>7700000</v>
      </c>
      <c r="G20" s="34"/>
      <c r="J20" s="2">
        <v>240000</v>
      </c>
    </row>
    <row r="21" ht="8.25" customHeight="1" spans="2:7">
      <c r="B21" s="32"/>
      <c r="C21" s="9"/>
      <c r="D21" s="9"/>
      <c r="E21" s="9"/>
      <c r="F21" s="33"/>
      <c r="G21" s="34"/>
    </row>
    <row r="22" ht="18" spans="2:7">
      <c r="B22" s="24" t="s">
        <v>22</v>
      </c>
      <c r="C22" s="25"/>
      <c r="D22" s="25"/>
      <c r="E22" s="25"/>
      <c r="F22" s="25"/>
      <c r="G22" s="26"/>
    </row>
    <row r="23" ht="18" spans="2:7">
      <c r="B23" s="7" t="s">
        <v>23</v>
      </c>
      <c r="C23" s="8"/>
      <c r="D23" s="9" t="s">
        <v>12</v>
      </c>
      <c r="E23" s="9" t="s">
        <v>13</v>
      </c>
      <c r="F23" s="35"/>
      <c r="G23" s="36"/>
    </row>
    <row r="24" ht="18" spans="2:7">
      <c r="B24" s="7" t="s">
        <v>24</v>
      </c>
      <c r="C24" s="8"/>
      <c r="D24" s="9" t="s">
        <v>12</v>
      </c>
      <c r="E24" s="9" t="s">
        <v>13</v>
      </c>
      <c r="F24" s="29"/>
      <c r="G24" s="28"/>
    </row>
    <row r="25" ht="18" spans="2:7">
      <c r="B25" s="11" t="s">
        <v>54</v>
      </c>
      <c r="C25" s="12"/>
      <c r="D25" s="14" t="s">
        <v>12</v>
      </c>
      <c r="E25" s="14" t="s">
        <v>13</v>
      </c>
      <c r="F25" s="30">
        <v>0</v>
      </c>
      <c r="G25" s="31"/>
    </row>
    <row r="26" ht="18" spans="2:7">
      <c r="B26" s="32" t="s">
        <v>27</v>
      </c>
      <c r="C26" s="8"/>
      <c r="D26" s="9" t="s">
        <v>12</v>
      </c>
      <c r="E26" s="9" t="s">
        <v>13</v>
      </c>
      <c r="F26" s="37">
        <f>SUM(F23:G25)</f>
        <v>0</v>
      </c>
      <c r="G26" s="38"/>
    </row>
    <row r="27" ht="9.75" customHeight="1" spans="2:7">
      <c r="B27" s="7"/>
      <c r="C27" s="8"/>
      <c r="D27" s="8"/>
      <c r="E27" s="8"/>
      <c r="F27" s="8"/>
      <c r="G27" s="20"/>
    </row>
    <row r="28" s="1" customFormat="1" ht="18.75" spans="2:7">
      <c r="B28" s="39" t="s">
        <v>28</v>
      </c>
      <c r="C28" s="40"/>
      <c r="D28" s="40" t="s">
        <v>12</v>
      </c>
      <c r="E28" s="40" t="s">
        <v>13</v>
      </c>
      <c r="F28" s="41">
        <f>F20-F26</f>
        <v>7700000</v>
      </c>
      <c r="G28" s="42"/>
    </row>
    <row r="29" ht="18.75" spans="2:7">
      <c r="B29" s="11"/>
      <c r="C29" s="12"/>
      <c r="D29" s="12"/>
      <c r="E29" s="12"/>
      <c r="F29" s="12"/>
      <c r="G29" s="43"/>
    </row>
    <row r="30" ht="18" spans="2:7">
      <c r="B30" s="44"/>
      <c r="C30" s="44"/>
      <c r="D30" s="44"/>
      <c r="E30" s="44"/>
      <c r="F30" s="44"/>
      <c r="G30" s="44"/>
    </row>
    <row r="31" ht="18" spans="2:7">
      <c r="B31" s="44"/>
      <c r="C31" s="44"/>
      <c r="D31" s="44"/>
      <c r="E31" s="44"/>
      <c r="F31" s="44" t="s">
        <v>55</v>
      </c>
      <c r="G31" s="44"/>
    </row>
    <row r="32" ht="18" spans="2:7">
      <c r="B32" s="44" t="s">
        <v>56</v>
      </c>
      <c r="C32" s="44"/>
      <c r="D32" s="44"/>
      <c r="E32" s="44"/>
      <c r="F32" s="44" t="s">
        <v>57</v>
      </c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44"/>
      <c r="C35" s="44"/>
      <c r="D35" s="44"/>
      <c r="E35" s="44"/>
      <c r="F35" s="44"/>
      <c r="G35" s="44"/>
    </row>
    <row r="36" ht="18" spans="2:7">
      <c r="B36" s="50" t="s">
        <v>58</v>
      </c>
      <c r="C36" s="44"/>
      <c r="D36" s="44"/>
      <c r="E36" s="44"/>
      <c r="F36" s="50" t="s">
        <v>59</v>
      </c>
      <c r="G36" s="44"/>
    </row>
    <row r="37" ht="18" spans="2:7">
      <c r="B37" s="44" t="s">
        <v>35</v>
      </c>
      <c r="C37" s="44"/>
      <c r="D37" s="44"/>
      <c r="E37" s="44"/>
      <c r="F37" s="44" t="s">
        <v>36</v>
      </c>
      <c r="G37" s="44"/>
    </row>
  </sheetData>
  <mergeCells count="17">
    <mergeCell ref="B5:G5"/>
    <mergeCell ref="C6:D6"/>
    <mergeCell ref="C8:D8"/>
    <mergeCell ref="F11:G11"/>
    <mergeCell ref="F12:G12"/>
    <mergeCell ref="F13:G13"/>
    <mergeCell ref="F14:G14"/>
    <mergeCell ref="F15:G15"/>
    <mergeCell ref="F17:G17"/>
    <mergeCell ref="F18:G18"/>
    <mergeCell ref="F19:G19"/>
    <mergeCell ref="F20:G20"/>
    <mergeCell ref="F23:G23"/>
    <mergeCell ref="F24:G24"/>
    <mergeCell ref="F25:G25"/>
    <mergeCell ref="F26:G26"/>
    <mergeCell ref="F28:G28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38"/>
  <sheetViews>
    <sheetView view="pageBreakPreview" zoomScale="124" zoomScaleNormal="100" zoomScaleSheetLayoutView="124" workbookViewId="0">
      <selection activeCell="F11" sqref="F11:G11"/>
    </sheetView>
  </sheetViews>
  <sheetFormatPr defaultColWidth="9.14285714285714" defaultRowHeight="13.5" outlineLevelCol="6"/>
  <cols>
    <col min="1" max="1" width="2.71428571428571" style="2" customWidth="1"/>
    <col min="2" max="2" width="10.2857142857143" style="2" customWidth="1"/>
    <col min="3" max="3" width="9.14285714285714" style="2"/>
    <col min="4" max="4" width="1.57142857142857" style="2" customWidth="1"/>
    <col min="5" max="5" width="3.28571428571429" style="2" customWidth="1"/>
    <col min="6" max="16384" width="9.14285714285714" style="2"/>
  </cols>
  <sheetData>
    <row r="2" ht="11.25" customHeight="1" spans="2:7">
      <c r="B2" s="55"/>
      <c r="C2" s="56" t="s">
        <v>60</v>
      </c>
      <c r="D2" s="56"/>
      <c r="E2" s="56"/>
      <c r="F2" s="56"/>
      <c r="G2" s="57"/>
    </row>
    <row r="3" ht="11.25" customHeight="1" spans="2:7">
      <c r="B3" s="58"/>
      <c r="C3" s="59" t="s">
        <v>61</v>
      </c>
      <c r="D3" s="59"/>
      <c r="E3" s="59"/>
      <c r="F3" s="59"/>
      <c r="G3" s="60"/>
    </row>
    <row r="4" ht="11.25" customHeight="1" spans="2:7">
      <c r="B4" s="61"/>
      <c r="C4" s="62" t="s">
        <v>62</v>
      </c>
      <c r="D4" s="62"/>
      <c r="E4" s="62"/>
      <c r="F4" s="62"/>
      <c r="G4" s="63"/>
    </row>
    <row r="5" ht="12" customHeight="1" spans="2:7">
      <c r="B5" s="64" t="s">
        <v>3</v>
      </c>
      <c r="C5" s="65"/>
      <c r="D5" s="65"/>
      <c r="E5" s="65"/>
      <c r="F5" s="65"/>
      <c r="G5" s="66"/>
    </row>
    <row r="6" spans="2:7">
      <c r="B6" s="58" t="s">
        <v>63</v>
      </c>
      <c r="C6" s="67" t="s">
        <v>64</v>
      </c>
      <c r="D6" s="67"/>
      <c r="E6" s="68"/>
      <c r="F6" s="68"/>
      <c r="G6" s="69"/>
    </row>
    <row r="7" spans="2:7">
      <c r="B7" s="58" t="s">
        <v>65</v>
      </c>
      <c r="C7" s="70" t="s">
        <v>66</v>
      </c>
      <c r="D7" s="70"/>
      <c r="E7" s="68"/>
      <c r="F7" s="68"/>
      <c r="G7" s="69"/>
    </row>
    <row r="8" spans="2:7">
      <c r="B8" s="58" t="s">
        <v>67</v>
      </c>
      <c r="C8" s="71">
        <v>41061</v>
      </c>
      <c r="D8" s="71"/>
      <c r="E8" s="68"/>
      <c r="F8" s="68"/>
      <c r="G8" s="69"/>
    </row>
    <row r="9" ht="11.25" customHeight="1" spans="2:7">
      <c r="B9" s="58"/>
      <c r="C9" s="68"/>
      <c r="D9" s="68"/>
      <c r="E9" s="68"/>
      <c r="F9" s="68"/>
      <c r="G9" s="69"/>
    </row>
    <row r="10" ht="15" spans="2:7">
      <c r="B10" s="72" t="s">
        <v>10</v>
      </c>
      <c r="C10" s="73"/>
      <c r="D10" s="73"/>
      <c r="E10" s="73"/>
      <c r="F10" s="73"/>
      <c r="G10" s="74"/>
    </row>
    <row r="11" spans="2:7">
      <c r="B11" s="58" t="s">
        <v>11</v>
      </c>
      <c r="C11" s="68"/>
      <c r="D11" s="68" t="s">
        <v>12</v>
      </c>
      <c r="E11" s="68" t="s">
        <v>13</v>
      </c>
      <c r="F11" s="75">
        <v>4000000</v>
      </c>
      <c r="G11" s="76"/>
    </row>
    <row r="12" spans="2:7">
      <c r="B12" s="58" t="s">
        <v>14</v>
      </c>
      <c r="C12" s="68"/>
      <c r="D12" s="68" t="s">
        <v>12</v>
      </c>
      <c r="E12" s="68" t="s">
        <v>13</v>
      </c>
      <c r="F12" s="75">
        <v>0</v>
      </c>
      <c r="G12" s="76"/>
    </row>
    <row r="13" spans="2:7">
      <c r="B13" s="58" t="s">
        <v>15</v>
      </c>
      <c r="C13" s="68"/>
      <c r="D13" s="68" t="s">
        <v>12</v>
      </c>
      <c r="E13" s="68" t="s">
        <v>13</v>
      </c>
      <c r="F13" s="75">
        <v>0</v>
      </c>
      <c r="G13" s="76"/>
    </row>
    <row r="14" spans="2:7">
      <c r="B14" s="58" t="s">
        <v>52</v>
      </c>
      <c r="C14" s="68"/>
      <c r="D14" s="68" t="s">
        <v>12</v>
      </c>
      <c r="E14" s="68" t="s">
        <v>13</v>
      </c>
      <c r="F14" s="75">
        <f>4000000/3</f>
        <v>1333333.33333333</v>
      </c>
      <c r="G14" s="76"/>
    </row>
    <row r="15" spans="2:7">
      <c r="B15" s="58" t="s">
        <v>53</v>
      </c>
      <c r="C15" s="68"/>
      <c r="D15" s="68" t="s">
        <v>12</v>
      </c>
      <c r="E15" s="68" t="s">
        <v>13</v>
      </c>
      <c r="F15" s="75">
        <v>150000</v>
      </c>
      <c r="G15" s="76"/>
    </row>
    <row r="16" ht="15" spans="2:7">
      <c r="B16" s="72" t="s">
        <v>17</v>
      </c>
      <c r="C16" s="73"/>
      <c r="D16" s="73"/>
      <c r="E16" s="73"/>
      <c r="F16" s="73"/>
      <c r="G16" s="74"/>
    </row>
    <row r="17" spans="2:7">
      <c r="B17" s="58" t="s">
        <v>68</v>
      </c>
      <c r="C17" s="68"/>
      <c r="D17" s="68" t="s">
        <v>12</v>
      </c>
      <c r="E17" s="68" t="s">
        <v>13</v>
      </c>
      <c r="F17" s="75">
        <v>2000000</v>
      </c>
      <c r="G17" s="76"/>
    </row>
    <row r="18" spans="2:7">
      <c r="B18" s="58" t="s">
        <v>19</v>
      </c>
      <c r="C18" s="68"/>
      <c r="D18" s="68" t="s">
        <v>12</v>
      </c>
      <c r="E18" s="68" t="s">
        <v>13</v>
      </c>
      <c r="F18" s="75">
        <v>0</v>
      </c>
      <c r="G18" s="76"/>
    </row>
    <row r="19" spans="2:7">
      <c r="B19" s="61" t="s">
        <v>20</v>
      </c>
      <c r="C19" s="77"/>
      <c r="D19" s="77" t="s">
        <v>12</v>
      </c>
      <c r="E19" s="77" t="s">
        <v>13</v>
      </c>
      <c r="F19" s="78">
        <v>0</v>
      </c>
      <c r="G19" s="79"/>
    </row>
    <row r="20" ht="16.5" customHeight="1" spans="2:7">
      <c r="B20" s="80" t="s">
        <v>21</v>
      </c>
      <c r="C20" s="59"/>
      <c r="D20" s="59" t="s">
        <v>12</v>
      </c>
      <c r="E20" s="59" t="s">
        <v>13</v>
      </c>
      <c r="F20" s="81">
        <f>SUM(F11:G19)</f>
        <v>7483333.33333333</v>
      </c>
      <c r="G20" s="82"/>
    </row>
    <row r="21" ht="8.25" customHeight="1" spans="2:7">
      <c r="B21" s="83"/>
      <c r="C21" s="59"/>
      <c r="D21" s="59"/>
      <c r="E21" s="59"/>
      <c r="F21" s="81"/>
      <c r="G21" s="82"/>
    </row>
    <row r="22" ht="15" spans="2:7">
      <c r="B22" s="72" t="s">
        <v>22</v>
      </c>
      <c r="C22" s="73"/>
      <c r="D22" s="73"/>
      <c r="E22" s="73"/>
      <c r="F22" s="73"/>
      <c r="G22" s="74"/>
    </row>
    <row r="23" spans="2:7">
      <c r="B23" s="58" t="s">
        <v>23</v>
      </c>
      <c r="C23" s="68"/>
      <c r="D23" s="59" t="s">
        <v>12</v>
      </c>
      <c r="E23" s="59" t="s">
        <v>13</v>
      </c>
      <c r="F23" s="84">
        <f>5/100*F11</f>
        <v>200000</v>
      </c>
      <c r="G23" s="85"/>
    </row>
    <row r="24" spans="2:7">
      <c r="B24" s="58" t="s">
        <v>24</v>
      </c>
      <c r="C24" s="68"/>
      <c r="D24" s="59" t="s">
        <v>12</v>
      </c>
      <c r="E24" s="59" t="s">
        <v>13</v>
      </c>
      <c r="F24" s="75">
        <f>2/100*F11</f>
        <v>80000</v>
      </c>
      <c r="G24" s="76"/>
    </row>
    <row r="25" spans="2:7">
      <c r="B25" s="61" t="s">
        <v>54</v>
      </c>
      <c r="C25" s="77"/>
      <c r="D25" s="62" t="s">
        <v>12</v>
      </c>
      <c r="E25" s="62" t="s">
        <v>13</v>
      </c>
      <c r="F25" s="78">
        <v>0</v>
      </c>
      <c r="G25" s="79"/>
    </row>
    <row r="26" ht="15" spans="2:7">
      <c r="B26" s="80" t="s">
        <v>27</v>
      </c>
      <c r="C26" s="68"/>
      <c r="D26" s="59" t="s">
        <v>12</v>
      </c>
      <c r="E26" s="59" t="s">
        <v>13</v>
      </c>
      <c r="F26" s="86">
        <f>SUM(F23:G25)</f>
        <v>280000</v>
      </c>
      <c r="G26" s="87"/>
    </row>
    <row r="27" ht="9.75" customHeight="1" spans="2:7">
      <c r="B27" s="58"/>
      <c r="C27" s="68"/>
      <c r="D27" s="68"/>
      <c r="E27" s="68"/>
      <c r="F27" s="68"/>
      <c r="G27" s="69"/>
    </row>
    <row r="28" s="1" customFormat="1" ht="15.75" spans="2:7">
      <c r="B28" s="88" t="s">
        <v>28</v>
      </c>
      <c r="C28" s="89"/>
      <c r="D28" s="89" t="s">
        <v>12</v>
      </c>
      <c r="E28" s="89" t="s">
        <v>13</v>
      </c>
      <c r="F28" s="90">
        <f>F20-F26</f>
        <v>7203333.33333333</v>
      </c>
      <c r="G28" s="91"/>
    </row>
    <row r="29" ht="14.25" spans="2:7">
      <c r="B29" s="61"/>
      <c r="C29" s="77"/>
      <c r="D29" s="77"/>
      <c r="E29" s="77"/>
      <c r="F29" s="77"/>
      <c r="G29" s="92"/>
    </row>
    <row r="31" spans="6:6">
      <c r="F31" s="2" t="s">
        <v>69</v>
      </c>
    </row>
    <row r="32" spans="2:6">
      <c r="B32" s="2" t="s">
        <v>70</v>
      </c>
      <c r="F32" s="2" t="s">
        <v>57</v>
      </c>
    </row>
    <row r="37" spans="2:6">
      <c r="B37" s="93" t="s">
        <v>71</v>
      </c>
      <c r="F37" s="93" t="s">
        <v>72</v>
      </c>
    </row>
    <row r="38" spans="2:6">
      <c r="B38" s="2" t="s">
        <v>73</v>
      </c>
      <c r="F38" s="2" t="s">
        <v>74</v>
      </c>
    </row>
  </sheetData>
  <mergeCells count="16">
    <mergeCell ref="B5:G5"/>
    <mergeCell ref="C8:D8"/>
    <mergeCell ref="F11:G11"/>
    <mergeCell ref="F12:G12"/>
    <mergeCell ref="F13:G13"/>
    <mergeCell ref="F14:G14"/>
    <mergeCell ref="F15:G15"/>
    <mergeCell ref="F17:G17"/>
    <mergeCell ref="F18:G18"/>
    <mergeCell ref="F19:G19"/>
    <mergeCell ref="F20:G20"/>
    <mergeCell ref="F23:G23"/>
    <mergeCell ref="F24:G24"/>
    <mergeCell ref="F25:G25"/>
    <mergeCell ref="F26:G26"/>
    <mergeCell ref="F28:G28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38"/>
  <sheetViews>
    <sheetView view="pageBreakPreview" zoomScaleNormal="100" zoomScaleSheetLayoutView="100" workbookViewId="0">
      <selection activeCell="J18" sqref="J18"/>
    </sheetView>
  </sheetViews>
  <sheetFormatPr defaultColWidth="9.14285714285714" defaultRowHeight="13.5" outlineLevelCol="6"/>
  <cols>
    <col min="1" max="1" width="2.71428571428571" style="2" customWidth="1"/>
    <col min="2" max="2" width="10.2857142857143" style="2" customWidth="1"/>
    <col min="3" max="3" width="9.14285714285714" style="2"/>
    <col min="4" max="4" width="1.57142857142857" style="2" customWidth="1"/>
    <col min="5" max="5" width="3.28571428571429" style="2" customWidth="1"/>
    <col min="6" max="6" width="9.14285714285714" style="2"/>
    <col min="7" max="7" width="11" style="2" customWidth="1"/>
    <col min="8" max="16384" width="9.14285714285714" style="2"/>
  </cols>
  <sheetData>
    <row r="2" ht="11.25" customHeight="1" spans="2:7">
      <c r="B2" s="55"/>
      <c r="C2" s="56" t="s">
        <v>60</v>
      </c>
      <c r="D2" s="56"/>
      <c r="E2" s="56"/>
      <c r="F2" s="56"/>
      <c r="G2" s="57"/>
    </row>
    <row r="3" ht="11.25" customHeight="1" spans="2:7">
      <c r="B3" s="58"/>
      <c r="C3" s="59" t="s">
        <v>61</v>
      </c>
      <c r="D3" s="59"/>
      <c r="E3" s="59"/>
      <c r="F3" s="59"/>
      <c r="G3" s="60"/>
    </row>
    <row r="4" ht="11.25" customHeight="1" spans="2:7">
      <c r="B4" s="61"/>
      <c r="C4" s="62" t="s">
        <v>62</v>
      </c>
      <c r="D4" s="62"/>
      <c r="E4" s="62"/>
      <c r="F4" s="62"/>
      <c r="G4" s="63"/>
    </row>
    <row r="5" ht="12" customHeight="1" spans="2:7">
      <c r="B5" s="64" t="s">
        <v>3</v>
      </c>
      <c r="C5" s="65"/>
      <c r="D5" s="65"/>
      <c r="E5" s="65"/>
      <c r="F5" s="65"/>
      <c r="G5" s="66"/>
    </row>
    <row r="6" spans="2:7">
      <c r="B6" s="58" t="s">
        <v>63</v>
      </c>
      <c r="C6" s="67" t="s">
        <v>72</v>
      </c>
      <c r="D6" s="67"/>
      <c r="E6" s="68"/>
      <c r="F6" s="68"/>
      <c r="G6" s="69"/>
    </row>
    <row r="7" spans="2:7">
      <c r="B7" s="58" t="s">
        <v>65</v>
      </c>
      <c r="C7" s="70" t="s">
        <v>36</v>
      </c>
      <c r="D7" s="70"/>
      <c r="E7" s="68"/>
      <c r="F7" s="68"/>
      <c r="G7" s="69"/>
    </row>
    <row r="8" spans="2:7">
      <c r="B8" s="58" t="s">
        <v>67</v>
      </c>
      <c r="C8" s="71">
        <v>41091</v>
      </c>
      <c r="D8" s="71"/>
      <c r="E8" s="68"/>
      <c r="F8" s="68"/>
      <c r="G8" s="69"/>
    </row>
    <row r="9" ht="11.25" customHeight="1" spans="2:7">
      <c r="B9" s="58"/>
      <c r="C9" s="68"/>
      <c r="D9" s="68"/>
      <c r="E9" s="68"/>
      <c r="F9" s="68"/>
      <c r="G9" s="69"/>
    </row>
    <row r="10" ht="15" spans="2:7">
      <c r="B10" s="72" t="s">
        <v>10</v>
      </c>
      <c r="C10" s="73"/>
      <c r="D10" s="73"/>
      <c r="E10" s="73"/>
      <c r="F10" s="73"/>
      <c r="G10" s="74"/>
    </row>
    <row r="11" spans="2:7">
      <c r="B11" s="58" t="s">
        <v>11</v>
      </c>
      <c r="C11" s="68"/>
      <c r="D11" s="68" t="s">
        <v>12</v>
      </c>
      <c r="E11" s="68" t="s">
        <v>13</v>
      </c>
      <c r="F11" s="75">
        <v>3000000</v>
      </c>
      <c r="G11" s="76"/>
    </row>
    <row r="12" spans="2:7">
      <c r="B12" s="58" t="s">
        <v>14</v>
      </c>
      <c r="C12" s="68"/>
      <c r="D12" s="68" t="s">
        <v>12</v>
      </c>
      <c r="E12" s="68" t="s">
        <v>13</v>
      </c>
      <c r="F12" s="75">
        <v>0</v>
      </c>
      <c r="G12" s="76"/>
    </row>
    <row r="13" spans="2:7">
      <c r="B13" s="58" t="s">
        <v>15</v>
      </c>
      <c r="C13" s="68"/>
      <c r="D13" s="68" t="s">
        <v>12</v>
      </c>
      <c r="E13" s="68" t="s">
        <v>13</v>
      </c>
      <c r="F13" s="75">
        <v>350000</v>
      </c>
      <c r="G13" s="76"/>
    </row>
    <row r="14" spans="2:7">
      <c r="B14" s="58" t="s">
        <v>52</v>
      </c>
      <c r="C14" s="68"/>
      <c r="D14" s="68" t="s">
        <v>12</v>
      </c>
      <c r="E14" s="68" t="s">
        <v>13</v>
      </c>
      <c r="F14" s="75">
        <f>4000000/3</f>
        <v>1333333.33333333</v>
      </c>
      <c r="G14" s="76"/>
    </row>
    <row r="15" spans="2:7">
      <c r="B15" s="58" t="s">
        <v>53</v>
      </c>
      <c r="C15" s="68"/>
      <c r="D15" s="68" t="s">
        <v>12</v>
      </c>
      <c r="E15" s="68" t="s">
        <v>13</v>
      </c>
      <c r="F15" s="75">
        <v>400000</v>
      </c>
      <c r="G15" s="76"/>
    </row>
    <row r="16" ht="15" spans="2:7">
      <c r="B16" s="72" t="s">
        <v>17</v>
      </c>
      <c r="C16" s="73"/>
      <c r="D16" s="73"/>
      <c r="E16" s="73"/>
      <c r="F16" s="73"/>
      <c r="G16" s="74"/>
    </row>
    <row r="17" spans="2:7">
      <c r="B17" s="58" t="s">
        <v>68</v>
      </c>
      <c r="C17" s="68"/>
      <c r="D17" s="68" t="s">
        <v>12</v>
      </c>
      <c r="E17" s="68" t="s">
        <v>13</v>
      </c>
      <c r="F17" s="75">
        <v>2000000</v>
      </c>
      <c r="G17" s="76"/>
    </row>
    <row r="18" spans="2:7">
      <c r="B18" s="58" t="s">
        <v>19</v>
      </c>
      <c r="C18" s="68"/>
      <c r="D18" s="68" t="s">
        <v>12</v>
      </c>
      <c r="E18" s="68" t="s">
        <v>13</v>
      </c>
      <c r="F18" s="75">
        <v>0</v>
      </c>
      <c r="G18" s="76"/>
    </row>
    <row r="19" spans="2:7">
      <c r="B19" s="61" t="s">
        <v>20</v>
      </c>
      <c r="C19" s="77"/>
      <c r="D19" s="77" t="s">
        <v>12</v>
      </c>
      <c r="E19" s="77" t="s">
        <v>13</v>
      </c>
      <c r="F19" s="78">
        <v>150000</v>
      </c>
      <c r="G19" s="79"/>
    </row>
    <row r="20" ht="16.5" customHeight="1" spans="2:7">
      <c r="B20" s="80" t="s">
        <v>21</v>
      </c>
      <c r="C20" s="59"/>
      <c r="D20" s="59" t="s">
        <v>12</v>
      </c>
      <c r="E20" s="59" t="s">
        <v>13</v>
      </c>
      <c r="F20" s="81">
        <f>SUM(F11:G19)</f>
        <v>7233333.33333333</v>
      </c>
      <c r="G20" s="82"/>
    </row>
    <row r="21" ht="8.25" customHeight="1" spans="2:7">
      <c r="B21" s="83"/>
      <c r="C21" s="59"/>
      <c r="D21" s="59"/>
      <c r="E21" s="59"/>
      <c r="F21" s="81"/>
      <c r="G21" s="82"/>
    </row>
    <row r="22" ht="15" spans="2:7">
      <c r="B22" s="72" t="s">
        <v>22</v>
      </c>
      <c r="C22" s="73"/>
      <c r="D22" s="73"/>
      <c r="E22" s="73"/>
      <c r="F22" s="73"/>
      <c r="G22" s="74"/>
    </row>
    <row r="23" spans="2:7">
      <c r="B23" s="58" t="s">
        <v>23</v>
      </c>
      <c r="C23" s="68"/>
      <c r="D23" s="59" t="s">
        <v>12</v>
      </c>
      <c r="E23" s="59" t="s">
        <v>13</v>
      </c>
      <c r="F23" s="84">
        <v>60000</v>
      </c>
      <c r="G23" s="85"/>
    </row>
    <row r="24" spans="2:7">
      <c r="B24" s="58" t="s">
        <v>24</v>
      </c>
      <c r="C24" s="68"/>
      <c r="D24" s="59" t="s">
        <v>12</v>
      </c>
      <c r="E24" s="59" t="s">
        <v>13</v>
      </c>
      <c r="F24" s="75">
        <v>30000</v>
      </c>
      <c r="G24" s="76"/>
    </row>
    <row r="25" spans="2:7">
      <c r="B25" s="61" t="s">
        <v>54</v>
      </c>
      <c r="C25" s="77"/>
      <c r="D25" s="62" t="s">
        <v>12</v>
      </c>
      <c r="E25" s="62" t="s">
        <v>13</v>
      </c>
      <c r="F25" s="78">
        <v>0</v>
      </c>
      <c r="G25" s="79"/>
    </row>
    <row r="26" ht="15" spans="2:7">
      <c r="B26" s="80" t="s">
        <v>27</v>
      </c>
      <c r="C26" s="68"/>
      <c r="D26" s="59" t="s">
        <v>12</v>
      </c>
      <c r="E26" s="59" t="s">
        <v>13</v>
      </c>
      <c r="F26" s="86">
        <f>SUM(F23:G25)</f>
        <v>90000</v>
      </c>
      <c r="G26" s="87"/>
    </row>
    <row r="27" ht="9.75" customHeight="1" spans="2:7">
      <c r="B27" s="58"/>
      <c r="C27" s="68"/>
      <c r="D27" s="68"/>
      <c r="E27" s="68"/>
      <c r="F27" s="68"/>
      <c r="G27" s="69"/>
    </row>
    <row r="28" s="1" customFormat="1" ht="15.75" spans="2:7">
      <c r="B28" s="88" t="s">
        <v>28</v>
      </c>
      <c r="C28" s="89"/>
      <c r="D28" s="89" t="s">
        <v>12</v>
      </c>
      <c r="E28" s="89" t="s">
        <v>13</v>
      </c>
      <c r="F28" s="90">
        <f>F20-F26</f>
        <v>7143333.33333333</v>
      </c>
      <c r="G28" s="91"/>
    </row>
    <row r="29" ht="14.25" spans="2:7">
      <c r="B29" s="61"/>
      <c r="C29" s="77"/>
      <c r="D29" s="77"/>
      <c r="E29" s="77"/>
      <c r="F29" s="77"/>
      <c r="G29" s="92"/>
    </row>
    <row r="31" spans="6:6">
      <c r="F31" s="2" t="s">
        <v>75</v>
      </c>
    </row>
    <row r="32" spans="2:6">
      <c r="B32" s="2" t="s">
        <v>70</v>
      </c>
      <c r="F32" s="2" t="s">
        <v>57</v>
      </c>
    </row>
    <row r="37" spans="2:6">
      <c r="B37" s="93" t="s">
        <v>71</v>
      </c>
      <c r="F37" s="93" t="s">
        <v>72</v>
      </c>
    </row>
    <row r="38" spans="2:6">
      <c r="B38" s="2" t="s">
        <v>73</v>
      </c>
      <c r="F38" s="2" t="s">
        <v>74</v>
      </c>
    </row>
  </sheetData>
  <mergeCells count="16">
    <mergeCell ref="B5:G5"/>
    <mergeCell ref="C8:D8"/>
    <mergeCell ref="F11:G11"/>
    <mergeCell ref="F12:G12"/>
    <mergeCell ref="F13:G13"/>
    <mergeCell ref="F14:G14"/>
    <mergeCell ref="F15:G15"/>
    <mergeCell ref="F17:G17"/>
    <mergeCell ref="F18:G18"/>
    <mergeCell ref="F19:G19"/>
    <mergeCell ref="F20:G20"/>
    <mergeCell ref="F23:G23"/>
    <mergeCell ref="F24:G24"/>
    <mergeCell ref="F25:G25"/>
    <mergeCell ref="F26:G26"/>
    <mergeCell ref="F28:G28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7"/>
  <sheetViews>
    <sheetView view="pageBreakPreview" zoomScaleNormal="100" zoomScaleSheetLayoutView="100" topLeftCell="A13" workbookViewId="0">
      <selection activeCell="C34" sqref="C34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49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76</v>
      </c>
      <c r="D6" s="48"/>
      <c r="E6" s="8"/>
      <c r="F6" s="8"/>
      <c r="G6" s="20"/>
    </row>
    <row r="7" ht="18" spans="2:7">
      <c r="B7" s="7" t="s">
        <v>6</v>
      </c>
      <c r="C7" s="49" t="s">
        <v>77</v>
      </c>
      <c r="D7" s="49"/>
      <c r="E7" s="8"/>
      <c r="F7" s="8"/>
      <c r="G7" s="20"/>
    </row>
    <row r="8" ht="18" spans="2:7">
      <c r="B8" s="7" t="s">
        <v>8</v>
      </c>
      <c r="C8" s="54">
        <v>42644</v>
      </c>
      <c r="D8" s="54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5000000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52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7" t="s">
        <v>53</v>
      </c>
      <c r="C15" s="8"/>
      <c r="D15" s="8" t="s">
        <v>12</v>
      </c>
      <c r="E15" s="8" t="s">
        <v>13</v>
      </c>
      <c r="F15" s="29">
        <v>100000</v>
      </c>
      <c r="G15" s="28"/>
    </row>
    <row r="16" ht="18" spans="2:7">
      <c r="B16" s="24" t="s">
        <v>17</v>
      </c>
      <c r="C16" s="25"/>
      <c r="D16" s="25"/>
      <c r="E16" s="25"/>
      <c r="F16" s="25"/>
      <c r="G16" s="26"/>
    </row>
    <row r="17" ht="18" spans="2:10">
      <c r="B17" s="7" t="s">
        <v>18</v>
      </c>
      <c r="C17" s="8"/>
      <c r="D17" s="8" t="s">
        <v>12</v>
      </c>
      <c r="E17" s="8" t="s">
        <v>13</v>
      </c>
      <c r="F17" s="29"/>
      <c r="G17" s="28"/>
      <c r="J17" s="47">
        <f>F11*12</f>
        <v>60000000</v>
      </c>
    </row>
    <row r="18" ht="18" spans="2:10">
      <c r="B18" s="7" t="s">
        <v>19</v>
      </c>
      <c r="C18" s="8"/>
      <c r="D18" s="8" t="s">
        <v>12</v>
      </c>
      <c r="E18" s="8" t="s">
        <v>13</v>
      </c>
      <c r="F18" s="29"/>
      <c r="G18" s="28"/>
      <c r="J18" s="2">
        <f>36000000+6000000</f>
        <v>42000000</v>
      </c>
    </row>
    <row r="19" ht="18" spans="2:10">
      <c r="B19" s="11" t="s">
        <v>20</v>
      </c>
      <c r="C19" s="12"/>
      <c r="D19" s="12" t="s">
        <v>12</v>
      </c>
      <c r="E19" s="12" t="s">
        <v>13</v>
      </c>
      <c r="F19" s="30">
        <v>0</v>
      </c>
      <c r="G19" s="31"/>
      <c r="J19" s="2">
        <f>(J17-J18)*5%</f>
        <v>900000</v>
      </c>
    </row>
    <row r="20" ht="16.5" customHeight="1" spans="2:10">
      <c r="B20" s="32" t="s">
        <v>21</v>
      </c>
      <c r="C20" s="9"/>
      <c r="D20" s="9" t="s">
        <v>12</v>
      </c>
      <c r="E20" s="9" t="s">
        <v>13</v>
      </c>
      <c r="F20" s="33">
        <f>SUM(F11:G19)</f>
        <v>6092000</v>
      </c>
      <c r="G20" s="34"/>
      <c r="J20" s="2">
        <v>240000</v>
      </c>
    </row>
    <row r="21" ht="8.25" customHeight="1" spans="2:7">
      <c r="B21" s="32"/>
      <c r="C21" s="9"/>
      <c r="D21" s="9"/>
      <c r="E21" s="9"/>
      <c r="F21" s="33"/>
      <c r="G21" s="34"/>
    </row>
    <row r="22" ht="18" spans="2:7">
      <c r="B22" s="24" t="s">
        <v>22</v>
      </c>
      <c r="C22" s="25"/>
      <c r="D22" s="25"/>
      <c r="E22" s="25"/>
      <c r="F22" s="25"/>
      <c r="G22" s="26"/>
    </row>
    <row r="23" ht="18" spans="2:7">
      <c r="B23" s="7" t="s">
        <v>23</v>
      </c>
      <c r="C23" s="8"/>
      <c r="D23" s="9" t="s">
        <v>12</v>
      </c>
      <c r="E23" s="9" t="s">
        <v>13</v>
      </c>
      <c r="F23" s="35"/>
      <c r="G23" s="36"/>
    </row>
    <row r="24" ht="18" spans="2:7">
      <c r="B24" s="7" t="s">
        <v>24</v>
      </c>
      <c r="C24" s="8"/>
      <c r="D24" s="9" t="s">
        <v>12</v>
      </c>
      <c r="E24" s="9" t="s">
        <v>13</v>
      </c>
      <c r="F24" s="29"/>
      <c r="G24" s="28"/>
    </row>
    <row r="25" ht="18" spans="2:7">
      <c r="B25" s="11" t="s">
        <v>54</v>
      </c>
      <c r="C25" s="12"/>
      <c r="D25" s="14" t="s">
        <v>12</v>
      </c>
      <c r="E25" s="14" t="s">
        <v>13</v>
      </c>
      <c r="F25" s="30">
        <v>0</v>
      </c>
      <c r="G25" s="31"/>
    </row>
    <row r="26" ht="18" spans="2:7">
      <c r="B26" s="32" t="s">
        <v>27</v>
      </c>
      <c r="C26" s="8"/>
      <c r="D26" s="9" t="s">
        <v>12</v>
      </c>
      <c r="E26" s="9" t="s">
        <v>13</v>
      </c>
      <c r="F26" s="37">
        <f>SUM(F23:G25)</f>
        <v>0</v>
      </c>
      <c r="G26" s="38"/>
    </row>
    <row r="27" ht="9.75" customHeight="1" spans="2:7">
      <c r="B27" s="7"/>
      <c r="C27" s="8"/>
      <c r="D27" s="8"/>
      <c r="E27" s="8"/>
      <c r="F27" s="8"/>
      <c r="G27" s="20"/>
    </row>
    <row r="28" s="1" customFormat="1" ht="18.75" spans="2:7">
      <c r="B28" s="39" t="s">
        <v>28</v>
      </c>
      <c r="C28" s="40"/>
      <c r="D28" s="40" t="s">
        <v>12</v>
      </c>
      <c r="E28" s="40" t="s">
        <v>13</v>
      </c>
      <c r="F28" s="41">
        <f>F20-F26</f>
        <v>6092000</v>
      </c>
      <c r="G28" s="42"/>
    </row>
    <row r="29" ht="18.75" spans="2:7">
      <c r="B29" s="11"/>
      <c r="C29" s="12"/>
      <c r="D29" s="12"/>
      <c r="E29" s="12"/>
      <c r="F29" s="12"/>
      <c r="G29" s="43"/>
    </row>
    <row r="30" ht="18" spans="2:7">
      <c r="B30" s="44"/>
      <c r="C30" s="44"/>
      <c r="D30" s="44"/>
      <c r="E30" s="44"/>
      <c r="F30" s="44"/>
      <c r="G30" s="44"/>
    </row>
    <row r="31" ht="18" spans="2:7">
      <c r="B31" s="44"/>
      <c r="C31" s="44"/>
      <c r="D31" s="44"/>
      <c r="E31" s="44"/>
      <c r="F31" s="44" t="s">
        <v>78</v>
      </c>
      <c r="G31" s="44"/>
    </row>
    <row r="32" ht="18" spans="2:7">
      <c r="B32" s="44" t="s">
        <v>56</v>
      </c>
      <c r="C32" s="44"/>
      <c r="D32" s="44"/>
      <c r="E32" s="44"/>
      <c r="F32" s="44" t="s">
        <v>57</v>
      </c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44"/>
      <c r="C35" s="44"/>
      <c r="D35" s="44"/>
      <c r="E35" s="44"/>
      <c r="F35" s="44"/>
      <c r="G35" s="44"/>
    </row>
    <row r="36" ht="18" spans="2:7">
      <c r="B36" s="50" t="s">
        <v>58</v>
      </c>
      <c r="C36" s="44"/>
      <c r="D36" s="44"/>
      <c r="E36" s="44"/>
      <c r="F36" s="50" t="s">
        <v>59</v>
      </c>
      <c r="G36" s="44"/>
    </row>
    <row r="37" ht="18" spans="2:7">
      <c r="B37" s="44" t="s">
        <v>35</v>
      </c>
      <c r="C37" s="44"/>
      <c r="D37" s="44"/>
      <c r="E37" s="44"/>
      <c r="F37" s="44" t="s">
        <v>36</v>
      </c>
      <c r="G37" s="44"/>
    </row>
  </sheetData>
  <mergeCells count="17">
    <mergeCell ref="B5:G5"/>
    <mergeCell ref="C6:D6"/>
    <mergeCell ref="C8:D8"/>
    <mergeCell ref="F11:G11"/>
    <mergeCell ref="F12:G12"/>
    <mergeCell ref="F13:G13"/>
    <mergeCell ref="F14:G14"/>
    <mergeCell ref="F15:G15"/>
    <mergeCell ref="F17:G17"/>
    <mergeCell ref="F18:G18"/>
    <mergeCell ref="F19:G19"/>
    <mergeCell ref="F20:G20"/>
    <mergeCell ref="F23:G23"/>
    <mergeCell ref="F24:G24"/>
    <mergeCell ref="F25:G25"/>
    <mergeCell ref="F26:G26"/>
    <mergeCell ref="F28:G28"/>
  </mergeCells>
  <pageMargins left="0.699305555555556" right="0.699305555555556" top="0.75" bottom="0.75" header="0.3" footer="0.3"/>
  <pageSetup paperSize="1" scale="9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56</vt:i4>
      </vt:variant>
    </vt:vector>
  </HeadingPairs>
  <TitlesOfParts>
    <vt:vector size="56" baseType="lpstr">
      <vt:lpstr>Win (43)</vt:lpstr>
      <vt:lpstr>Win (44)</vt:lpstr>
      <vt:lpstr>Win (45)</vt:lpstr>
      <vt:lpstr>Win (31)</vt:lpstr>
      <vt:lpstr>Win (21)</vt:lpstr>
      <vt:lpstr>Win</vt:lpstr>
      <vt:lpstr>Sidik</vt:lpstr>
      <vt:lpstr>Abi</vt:lpstr>
      <vt:lpstr>Win (2)</vt:lpstr>
      <vt:lpstr>Win (3)</vt:lpstr>
      <vt:lpstr>Win (4)</vt:lpstr>
      <vt:lpstr>Win (5)</vt:lpstr>
      <vt:lpstr>Win (6)</vt:lpstr>
      <vt:lpstr>Win (7)</vt:lpstr>
      <vt:lpstr>Win (8)</vt:lpstr>
      <vt:lpstr>Win (9)</vt:lpstr>
      <vt:lpstr>Win (10)</vt:lpstr>
      <vt:lpstr>Win (11)</vt:lpstr>
      <vt:lpstr>Win (12)</vt:lpstr>
      <vt:lpstr>Win (13)</vt:lpstr>
      <vt:lpstr>Win (14)</vt:lpstr>
      <vt:lpstr>Win (15)</vt:lpstr>
      <vt:lpstr>Win (16)</vt:lpstr>
      <vt:lpstr>Win (17)</vt:lpstr>
      <vt:lpstr>Win (18)</vt:lpstr>
      <vt:lpstr>Win (19)</vt:lpstr>
      <vt:lpstr>Win (20)</vt:lpstr>
      <vt:lpstr>Win (22)</vt:lpstr>
      <vt:lpstr>Win (23)</vt:lpstr>
      <vt:lpstr>Win (24)</vt:lpstr>
      <vt:lpstr>Win (25)</vt:lpstr>
      <vt:lpstr>Win (26)</vt:lpstr>
      <vt:lpstr>Win (27)</vt:lpstr>
      <vt:lpstr>Win (28)</vt:lpstr>
      <vt:lpstr>Win (29)</vt:lpstr>
      <vt:lpstr>Win (30)</vt:lpstr>
      <vt:lpstr>Win (32)</vt:lpstr>
      <vt:lpstr>Win (35)</vt:lpstr>
      <vt:lpstr>Win (33)</vt:lpstr>
      <vt:lpstr>Win (34)</vt:lpstr>
      <vt:lpstr>Win (36)</vt:lpstr>
      <vt:lpstr>Win (37)</vt:lpstr>
      <vt:lpstr>Win (38)</vt:lpstr>
      <vt:lpstr>Win (39)</vt:lpstr>
      <vt:lpstr>Win (40)</vt:lpstr>
      <vt:lpstr>Win (41)</vt:lpstr>
      <vt:lpstr>Win (42)</vt:lpstr>
      <vt:lpstr>Win (46)</vt:lpstr>
      <vt:lpstr>Win (47)</vt:lpstr>
      <vt:lpstr>Win (48)</vt:lpstr>
      <vt:lpstr>Win (49)</vt:lpstr>
      <vt:lpstr>Win (50)</vt:lpstr>
      <vt:lpstr>Win (51)</vt:lpstr>
      <vt:lpstr>Win (52)</vt:lpstr>
      <vt:lpstr>Win (53)</vt:lpstr>
      <vt:lpstr>Win (54)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</dc:creator>
  <cp:lastModifiedBy>Asus</cp:lastModifiedBy>
  <dcterms:created xsi:type="dcterms:W3CDTF">2011-03-21T02:33:00Z</dcterms:created>
  <cp:lastPrinted>2018-10-15T16:49:00Z</cp:lastPrinted>
  <dcterms:modified xsi:type="dcterms:W3CDTF">2019-04-10T06:34:44Z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