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New folder\"/>
    </mc:Choice>
  </mc:AlternateContent>
  <bookViews>
    <workbookView xWindow="0" yWindow="90" windowWidth="11940" windowHeight="5535" activeTab="1"/>
  </bookViews>
  <sheets>
    <sheet name="SPJ" sheetId="11" r:id="rId1"/>
    <sheet name="Kwitansi" sheetId="14" r:id="rId2"/>
    <sheet name="Biaya" sheetId="13" r:id="rId3"/>
    <sheet name="SPJ (2)" sheetId="15" r:id="rId4"/>
  </sheets>
  <externalReferences>
    <externalReference r:id="rId5"/>
    <externalReference r:id="rId6"/>
    <externalReference r:id="rId7"/>
    <externalReference r:id="rId8"/>
  </externalReferences>
  <definedNames>
    <definedName name="_mu1" localSheetId="3">'[1]RPP-6'!#REF!</definedName>
    <definedName name="_mu1">'[1]RPP-6'!#REF!</definedName>
    <definedName name="_mu2" localSheetId="3">'[1]RPP-6'!#REF!</definedName>
    <definedName name="_mu2">'[1]RPP-6'!#REF!</definedName>
    <definedName name="_ply9">[2]sdm!$T$37</definedName>
    <definedName name="_tr16150">[2]sdm!$T$69</definedName>
    <definedName name="a.amp" localSheetId="3">#REF!</definedName>
    <definedName name="a.amp">#REF!</definedName>
    <definedName name="a.boogie" localSheetId="3">#REF!</definedName>
    <definedName name="a.boogie">#REF!</definedName>
    <definedName name="a.compressor" localSheetId="3">#REF!</definedName>
    <definedName name="a.compressor">#REF!</definedName>
    <definedName name="a.conc.cutter" localSheetId="3">#REF!</definedName>
    <definedName name="a.conc.cutter">#REF!</definedName>
    <definedName name="a.crane.150t" localSheetId="3">#REF!</definedName>
    <definedName name="a.crane.150t">#REF!</definedName>
    <definedName name="a.crane.35t" localSheetId="3">#REF!</definedName>
    <definedName name="a.crane.35t">#REF!</definedName>
    <definedName name="a.crane.mbl35ton" localSheetId="3">#REF!</definedName>
    <definedName name="a.crane.mbl35ton">#REF!</definedName>
    <definedName name="a.dozer" localSheetId="3">#REF!</definedName>
    <definedName name="a.dozer">#REF!</definedName>
    <definedName name="a.dt.4m3" localSheetId="3">#REF!</definedName>
    <definedName name="a.dt.4m3">#REF!</definedName>
    <definedName name="a.exc" localSheetId="3">#REF!</definedName>
    <definedName name="a.exc">#REF!</definedName>
    <definedName name="a.finisher" localSheetId="3">#REF!</definedName>
    <definedName name="a.finisher">#REF!</definedName>
    <definedName name="a.genset.150" localSheetId="3">#REF!</definedName>
    <definedName name="a.genset.150">#REF!</definedName>
    <definedName name="a.genset.40" localSheetId="3">#REF!</definedName>
    <definedName name="a.genset.40">#REF!</definedName>
    <definedName name="a.loader" localSheetId="3">#REF!</definedName>
    <definedName name="a.loader">#REF!</definedName>
    <definedName name="a.pompa.air" localSheetId="3">#REF!</definedName>
    <definedName name="a.pompa.air">#REF!</definedName>
    <definedName name="a.ptr" localSheetId="3">#REF!</definedName>
    <definedName name="a.ptr">#REF!</definedName>
    <definedName name="a.rcd.machine" localSheetId="3">#REF!</definedName>
    <definedName name="a.rcd.machine">#REF!</definedName>
    <definedName name="a.sprayer" localSheetId="3">#REF!</definedName>
    <definedName name="a.sprayer">#REF!</definedName>
    <definedName name="a.tandem.roler" localSheetId="3">#REF!</definedName>
    <definedName name="a.tandem.roler">#REF!</definedName>
    <definedName name="a.trucktangki" localSheetId="3">#REF!</definedName>
    <definedName name="a.trucktangki">#REF!</definedName>
    <definedName name="a.vibrator" localSheetId="3">#REF!</definedName>
    <definedName name="a.vibrator">#REF!</definedName>
    <definedName name="absen" localSheetId="3">#REF!</definedName>
    <definedName name="absen">#REF!</definedName>
    <definedName name="alat">[2]map!$W$9</definedName>
    <definedName name="b.angkur.d13" localSheetId="3">#REF!</definedName>
    <definedName name="b.angkur.d13">#REF!</definedName>
    <definedName name="b.aspal" localSheetId="3">#REF!</definedName>
    <definedName name="b.aspal">#REF!</definedName>
    <definedName name="b.bearing.1a" localSheetId="3">#REF!</definedName>
    <definedName name="b.bearing.1a">#REF!</definedName>
    <definedName name="b.bearing.1b" localSheetId="3">#REF!</definedName>
    <definedName name="b.bearing.1b">#REF!</definedName>
    <definedName name="b.bendrat" localSheetId="3">#REF!</definedName>
    <definedName name="b.bendrat">#REF!</definedName>
    <definedName name="b.bensin" localSheetId="3">#REF!</definedName>
    <definedName name="b.bensin">#REF!</definedName>
    <definedName name="b.besi.plat" localSheetId="3">#REF!</definedName>
    <definedName name="b.besi.plat">#REF!</definedName>
    <definedName name="b.besi.siku" localSheetId="3">#REF!</definedName>
    <definedName name="b.besi.siku">#REF!</definedName>
    <definedName name="b.besi.tangga" localSheetId="3">#REF!</definedName>
    <definedName name="b.besi.tangga">#REF!</definedName>
    <definedName name="b.beton.p" localSheetId="3">[1]HRG!#REF!</definedName>
    <definedName name="b.beton.p">[1]HRG!#REF!</definedName>
    <definedName name="b.cover.u65" localSheetId="3">#REF!</definedName>
    <definedName name="b.cover.u65">#REF!</definedName>
    <definedName name="b.deckdrain.2" localSheetId="3">#REF!</definedName>
    <definedName name="b.deckdrain.2">#REF!</definedName>
    <definedName name="b.dop" localSheetId="3">#REF!</definedName>
    <definedName name="b.dop">#REF!</definedName>
    <definedName name="b.elbow" localSheetId="3">#REF!</definedName>
    <definedName name="b.elbow">#REF!</definedName>
    <definedName name="b.expansion.a" localSheetId="3">#REF!</definedName>
    <definedName name="b.expansion.a">#REF!</definedName>
    <definedName name="b.expansion.c" localSheetId="3">#REF!</definedName>
    <definedName name="b.expansion.c">#REF!</definedName>
    <definedName name="b.girder.33" localSheetId="3">#REF!</definedName>
    <definedName name="b.girder.33">#REF!</definedName>
    <definedName name="b.girder.38" localSheetId="3">#REF!</definedName>
    <definedName name="b.girder.38">#REF!</definedName>
    <definedName name="b.granular" localSheetId="3">#REF!</definedName>
    <definedName name="b.granular">#REF!</definedName>
    <definedName name="b.holow60.60.2" localSheetId="3">#REF!</definedName>
    <definedName name="b.holow60.60.2">#REF!</definedName>
    <definedName name="b.holow60.60.3" localSheetId="3">#REF!</definedName>
    <definedName name="b.holow60.60.3">#REF!</definedName>
    <definedName name="b.mtanah" localSheetId="3">#REF!</definedName>
    <definedName name="b.mtanah">#REF!</definedName>
    <definedName name="b.oli" localSheetId="3">#REF!</definedName>
    <definedName name="b.oli">#REF!</definedName>
    <definedName name="b.pagartaman" localSheetId="3">#REF!</definedName>
    <definedName name="b.pagartaman">#REF!</definedName>
    <definedName name="b.pavblock" localSheetId="3">#REF!</definedName>
    <definedName name="b.pavblock">#REF!</definedName>
    <definedName name="b.ply.15" localSheetId="3">#REF!</definedName>
    <definedName name="b.ply.15">#REF!</definedName>
    <definedName name="b.ply.18" localSheetId="3">#REF!</definedName>
    <definedName name="b.ply.18">#REF!</definedName>
    <definedName name="b.ply.3" localSheetId="3">#REF!</definedName>
    <definedName name="b.ply.3">#REF!</definedName>
    <definedName name="b.ply.9" localSheetId="3">#REF!</definedName>
    <definedName name="b.ply.9">#REF!</definedName>
    <definedName name="b.plywood.24" localSheetId="3">[1]HRG!#REF!</definedName>
    <definedName name="b.plywood.24">[1]HRG!#REF!</definedName>
    <definedName name="b.plywood.6" localSheetId="3">[1]HRG!#REF!</definedName>
    <definedName name="b.plywood.6">[1]HRG!#REF!</definedName>
    <definedName name="b.pvc.10cm" localSheetId="3">#REF!</definedName>
    <definedName name="b.pvc.10cm">#REF!</definedName>
    <definedName name="b.pvc.20cm" localSheetId="3">#REF!</definedName>
    <definedName name="b.pvc.20cm">#REF!</definedName>
    <definedName name="b.pvc.5cm" localSheetId="3">#REF!</definedName>
    <definedName name="b.pvc.5cm">#REF!</definedName>
    <definedName name="b.rcp.100" localSheetId="3">[1]HRG!#REF!</definedName>
    <definedName name="b.rcp.100">[1]HRG!#REF!</definedName>
    <definedName name="b.rubersheet" localSheetId="3">#REF!</definedName>
    <definedName name="b.rubersheet">#REF!</definedName>
    <definedName name="b.rumput" localSheetId="3">#REF!</definedName>
    <definedName name="b.rumput">#REF!</definedName>
    <definedName name="b.sirtu" localSheetId="3">#REF!</definedName>
    <definedName name="b.sirtu">#REF!</definedName>
    <definedName name="b.socket" localSheetId="3">#REF!</definedName>
    <definedName name="b.socket">#REF!</definedName>
    <definedName name="b.support" localSheetId="3">#REF!</definedName>
    <definedName name="b.support">#REF!</definedName>
    <definedName name="b.tanahborow" localSheetId="3">#REF!</definedName>
    <definedName name="b.tanahborow">#REF!</definedName>
    <definedName name="b.tee" localSheetId="3">#REF!</definedName>
    <definedName name="b.tee">#REF!</definedName>
    <definedName name="b.tierod" localSheetId="3">#REF!</definedName>
    <definedName name="b.tierod">#REF!</definedName>
    <definedName name="b.tierod16.175" localSheetId="3">#REF!</definedName>
    <definedName name="b.tierod16.175">#REF!</definedName>
    <definedName name="batu">[2]sdm!$T$27</definedName>
    <definedName name="bbm">[2]map!$W$19</definedName>
    <definedName name="bekgor">[2]sdm!$T$228</definedName>
    <definedName name="bensin">[2]sdm!$T$21</definedName>
    <definedName name="besi">[2]sdm!$T$35</definedName>
    <definedName name="besiyen" localSheetId="3">#REF!</definedName>
    <definedName name="besiyen">#REF!</definedName>
    <definedName name="bhn">[2]map!$W$6</definedName>
    <definedName name="bilangan" localSheetId="3">#REF!</definedName>
    <definedName name="bilangan">#REF!</definedName>
    <definedName name="break">[2]sdm!$T$167</definedName>
    <definedName name="btnB">[2]sdm!$T$71</definedName>
    <definedName name="btnc">[2]sdm!$T$38</definedName>
    <definedName name="btne">[2]sdm!$T$30</definedName>
    <definedName name="bulan" localSheetId="1">[3]bilangan!$AV$3:$AW$14</definedName>
    <definedName name="bulan" localSheetId="3">#REF!</definedName>
    <definedName name="bulan">#REF!</definedName>
    <definedName name="comp">[2]sdm!$T$166</definedName>
    <definedName name="corbeton1">[2]sdm!$T$240</definedName>
    <definedName name="corlean">[2]sdm!$T$222</definedName>
    <definedName name="curing1">[2]sdm!$T$241</definedName>
    <definedName name="doz">[2]sdm!$T$162</definedName>
    <definedName name="dt4m3">[2]sdm!$T$164</definedName>
    <definedName name="exc">[2]sdm!$T$163</definedName>
    <definedName name="fabek1">[2]sdm!$T$237</definedName>
    <definedName name="fo">[2]sdm!$T$70</definedName>
    <definedName name="hari" localSheetId="3">#REF!</definedName>
    <definedName name="hari">#REF!</definedName>
    <definedName name="hk">[2]map!$W$20</definedName>
    <definedName name="jbt">[2]rkp!$S$59</definedName>
    <definedName name="jk">[2]map!$W$13</definedName>
    <definedName name="kabek">[2]sdm!$T$68</definedName>
    <definedName name="kayu" localSheetId="3">#REF!</definedName>
    <definedName name="kayu">#REF!</definedName>
    <definedName name="KSOAWL">[4]Divisi1!$AW$83</definedName>
    <definedName name="KWITANSI1" localSheetId="3">#REF!</definedName>
    <definedName name="KWITANSI1">#REF!</definedName>
    <definedName name="KWITANSI2" localSheetId="3">#REF!</definedName>
    <definedName name="KWITANSI2">#REF!</definedName>
    <definedName name="kwt">[2]sdm!$T$36</definedName>
    <definedName name="mb">[2]map!$W$11</definedName>
    <definedName name="mdr">[2]sdm!$T$13</definedName>
    <definedName name="nama">[2]rkp!$S$58</definedName>
    <definedName name="NKAWL">[4]Divisi1!$AX$84</definedName>
    <definedName name="oli" localSheetId="3">#REF!</definedName>
    <definedName name="oli">#REF!</definedName>
    <definedName name="opr" localSheetId="3">#REF!</definedName>
    <definedName name="opr">#REF!</definedName>
    <definedName name="paku">[2]sdm!$T$29</definedName>
    <definedName name="pasbongbek1">[2]sdm!$T$238</definedName>
    <definedName name="pasir">[2]sdm!$T$128</definedName>
    <definedName name="pc">[2]sdm!$T$127</definedName>
    <definedName name="pdp">[2]rkp!$T$28</definedName>
    <definedName name="pek">[2]sdm!$T$15</definedName>
    <definedName name="pembesian">[2]sdm!$T$227</definedName>
    <definedName name="plastik">[2]sdm!$T$75</definedName>
    <definedName name="ply9mm">[2]sdm!$T$67</definedName>
    <definedName name="POSISI" localSheetId="3">#REF!</definedName>
    <definedName name="POSISI">#REF!</definedName>
    <definedName name="_xlnm.Print_Area" localSheetId="2">Biaya!$A$1:$Q$31</definedName>
    <definedName name="_xlnm.Print_Area" localSheetId="1">Kwitansi!$B$7:$P$32</definedName>
    <definedName name="_xlnm.Print_Area" localSheetId="0">SPJ!$A$1:$Q$62</definedName>
    <definedName name="_xlnm.Print_Area" localSheetId="3">'SPJ (2)'!$A$1:$T$59</definedName>
    <definedName name="pt">[2]rkp!$S$52</definedName>
    <definedName name="Q" localSheetId="3">'[1]RPP-6'!#REF!</definedName>
    <definedName name="Q">'[1]RPP-6'!#REF!</definedName>
    <definedName name="rail">[2]map!$W$27</definedName>
    <definedName name="refbek">[2]sdm!$T$239</definedName>
    <definedName name="sebut" localSheetId="1">#REF!</definedName>
    <definedName name="sebut" localSheetId="3">#REF!</definedName>
    <definedName name="sebut">#REF!</definedName>
    <definedName name="sgratds1a" localSheetId="3">#REF!</definedName>
    <definedName name="sgratds1a">#REF!</definedName>
    <definedName name="solar">[2]sdm!$T$22</definedName>
    <definedName name="spr" localSheetId="3">#REF!</definedName>
    <definedName name="spr">#REF!</definedName>
    <definedName name="stelgratdc2a">[2]sdm!$T$54</definedName>
    <definedName name="sub">[2]map!$W$8</definedName>
    <definedName name="tgl">[2]rkp!$S$51</definedName>
    <definedName name="tuk">[2]sdm!$T$14</definedName>
    <definedName name="u.blinding" localSheetId="3">[1]HRG!#REF!</definedName>
    <definedName name="u.blinding">[1]HRG!#REF!</definedName>
    <definedName name="u.driver" localSheetId="3">#REF!</definedName>
    <definedName name="u.driver">#REF!</definedName>
    <definedName name="u.mandor" localSheetId="3">#REF!</definedName>
    <definedName name="u.mandor">#REF!</definedName>
    <definedName name="u.mekanik" localSheetId="3">#REF!</definedName>
    <definedName name="u.mekanik">#REF!</definedName>
    <definedName name="u.oprator" localSheetId="3">#REF!</definedName>
    <definedName name="u.oprator">#REF!</definedName>
    <definedName name="u.pekerja" localSheetId="3">#REF!</definedName>
    <definedName name="u.pekerja">#REF!</definedName>
    <definedName name="u.tukang" localSheetId="3">#REF!</definedName>
    <definedName name="u.tukang">#REF!</definedName>
    <definedName name="upah">[2]map!$W$7</definedName>
    <definedName name="usd">[2]map!$W$22</definedName>
    <definedName name="WKAWL">[4]Divisi1!$AX$82</definedName>
    <definedName name="yen">[2]map!$W$21</definedName>
  </definedNames>
  <calcPr calcId="162913"/>
</workbook>
</file>

<file path=xl/calcChain.xml><?xml version="1.0" encoding="utf-8"?>
<calcChain xmlns="http://schemas.openxmlformats.org/spreadsheetml/2006/main">
  <c r="O19" i="13" l="1"/>
  <c r="F52" i="15" l="1"/>
  <c r="I31" i="15"/>
  <c r="O17" i="13" l="1"/>
  <c r="K52" i="15" l="1"/>
  <c r="P52" i="15" s="1"/>
  <c r="I40" i="15"/>
  <c r="K51" i="15" l="1"/>
  <c r="F55" i="15" s="1"/>
  <c r="O55" i="15" s="1"/>
  <c r="F51" i="15"/>
  <c r="A2" i="13"/>
  <c r="R228" i="15" l="1"/>
  <c r="O228" i="15"/>
  <c r="O222" i="15"/>
  <c r="N221" i="15"/>
  <c r="O221" i="15" s="1"/>
  <c r="N218" i="15"/>
  <c r="O218" i="15" s="1"/>
  <c r="N217" i="15"/>
  <c r="O217" i="15" s="1"/>
  <c r="M209" i="15"/>
  <c r="I199" i="15"/>
  <c r="I198" i="15"/>
  <c r="I196" i="15"/>
  <c r="I194" i="15"/>
  <c r="I193" i="15"/>
  <c r="I192" i="15"/>
  <c r="I191" i="15"/>
  <c r="I189" i="15"/>
  <c r="R155" i="15"/>
  <c r="O155" i="15"/>
  <c r="N150" i="15"/>
  <c r="O150" i="15" s="1"/>
  <c r="N149" i="15"/>
  <c r="O149" i="15" s="1"/>
  <c r="N146" i="15"/>
  <c r="O146" i="15" s="1"/>
  <c r="N143" i="15"/>
  <c r="O143" i="15" s="1"/>
  <c r="N142" i="15"/>
  <c r="O142" i="15" s="1"/>
  <c r="M134" i="15"/>
  <c r="I124" i="15"/>
  <c r="I123" i="15"/>
  <c r="I121" i="15"/>
  <c r="I120" i="15"/>
  <c r="I119" i="15"/>
  <c r="I118" i="15"/>
  <c r="I117" i="15"/>
  <c r="I116" i="15"/>
  <c r="M158" i="15" s="1"/>
  <c r="I114" i="15"/>
  <c r="M161" i="15" s="1"/>
  <c r="AC113" i="15"/>
  <c r="AC98" i="15"/>
  <c r="AC96" i="15"/>
  <c r="AC95" i="15"/>
  <c r="M87" i="15"/>
  <c r="M84" i="15"/>
  <c r="U83" i="15"/>
  <c r="R82" i="15"/>
  <c r="O82" i="15"/>
  <c r="R81" i="15"/>
  <c r="O81" i="15"/>
  <c r="N77" i="15"/>
  <c r="O77" i="15" s="1"/>
  <c r="U76" i="15"/>
  <c r="N76" i="15"/>
  <c r="O76" i="15" s="1"/>
  <c r="N73" i="15"/>
  <c r="O73" i="15" s="1"/>
  <c r="N72" i="15"/>
  <c r="O72" i="15" s="1"/>
  <c r="U71" i="15"/>
  <c r="N69" i="15"/>
  <c r="O69" i="15" s="1"/>
  <c r="N68" i="15"/>
  <c r="O68" i="15" s="1"/>
  <c r="I46" i="15"/>
  <c r="O225" i="15" l="1"/>
  <c r="O79" i="15"/>
  <c r="AC102" i="15"/>
  <c r="O152" i="15"/>
  <c r="I38" i="11"/>
  <c r="I43" i="11" l="1"/>
  <c r="N56" i="11" l="1"/>
  <c r="M26" i="13"/>
  <c r="N61" i="11"/>
  <c r="O23" i="13"/>
  <c r="B61" i="11" l="1"/>
  <c r="R25" i="13" l="1"/>
  <c r="R16" i="13"/>
  <c r="N16" i="13"/>
  <c r="O16" i="13" s="1"/>
  <c r="N13" i="13"/>
  <c r="O13" i="13" s="1"/>
  <c r="N12" i="13"/>
  <c r="O12" i="13" s="1"/>
  <c r="R11" i="13"/>
  <c r="N9" i="13"/>
  <c r="O9" i="13" s="1"/>
  <c r="N8" i="13"/>
  <c r="O8" i="13" s="1"/>
  <c r="E27" i="14" l="1"/>
  <c r="O83" i="11"/>
  <c r="A30" i="11"/>
  <c r="I42" i="11" l="1"/>
  <c r="I41" i="11"/>
  <c r="N71" i="11" l="1"/>
  <c r="O71" i="11" s="1"/>
  <c r="N144" i="11"/>
  <c r="N145" i="11"/>
  <c r="N148" i="11"/>
  <c r="O148" i="11" s="1"/>
  <c r="N151" i="11"/>
  <c r="O151" i="11" s="1"/>
  <c r="N152" i="11"/>
  <c r="R78" i="11"/>
  <c r="R73" i="11"/>
  <c r="N70" i="11"/>
  <c r="O70" i="11" s="1"/>
  <c r="R85" i="11"/>
  <c r="I35" i="11"/>
  <c r="O157" i="11"/>
  <c r="I122" i="11"/>
  <c r="I121" i="11"/>
  <c r="N75" i="11"/>
  <c r="O75" i="11" s="1"/>
  <c r="N79" i="11"/>
  <c r="O79" i="11" s="1"/>
  <c r="N78" i="11"/>
  <c r="O78" i="11" s="1"/>
  <c r="N74" i="11"/>
  <c r="O74" i="11" s="1"/>
  <c r="O152" i="11"/>
  <c r="O230" i="11"/>
  <c r="O224" i="11"/>
  <c r="N223" i="11"/>
  <c r="O223" i="11" s="1"/>
  <c r="N220" i="11"/>
  <c r="O220" i="11" s="1"/>
  <c r="N219" i="11"/>
  <c r="O219" i="11" s="1"/>
  <c r="M211" i="11"/>
  <c r="I201" i="11"/>
  <c r="I200" i="11"/>
  <c r="I198" i="11"/>
  <c r="I196" i="11"/>
  <c r="I195" i="11"/>
  <c r="I194" i="11"/>
  <c r="I193" i="11"/>
  <c r="I191" i="11"/>
  <c r="O145" i="11"/>
  <c r="O144" i="11"/>
  <c r="M136" i="11"/>
  <c r="I126" i="11"/>
  <c r="I125" i="11"/>
  <c r="I123" i="11"/>
  <c r="I120" i="11"/>
  <c r="I119" i="11"/>
  <c r="I118" i="11"/>
  <c r="M160" i="11" s="1"/>
  <c r="I116" i="11"/>
  <c r="M163" i="11" s="1"/>
  <c r="Z115" i="11"/>
  <c r="Z100" i="11"/>
  <c r="Z98" i="11"/>
  <c r="Z97" i="11"/>
  <c r="O81" i="11" l="1"/>
  <c r="Z104" i="11"/>
  <c r="O227" i="11"/>
  <c r="O154" i="11"/>
  <c r="I37" i="11" l="1"/>
  <c r="M86" i="11" s="1"/>
  <c r="M89" i="11"/>
  <c r="I46" i="11"/>
  <c r="I45" i="11"/>
  <c r="I40" i="11"/>
  <c r="O52" i="11" l="1"/>
  <c r="O84" i="11" l="1"/>
</calcChain>
</file>

<file path=xl/sharedStrings.xml><?xml version="1.0" encoding="utf-8"?>
<sst xmlns="http://schemas.openxmlformats.org/spreadsheetml/2006/main" count="921" uniqueCount="192">
  <si>
    <t>:</t>
  </si>
  <si>
    <t>KSDM</t>
  </si>
  <si>
    <t>JUMLAH</t>
  </si>
  <si>
    <t>SURAT TUGAS DALAM NEGERI</t>
  </si>
  <si>
    <t>DIBERIKAN KEPADA :</t>
  </si>
  <si>
    <t>1.</t>
  </si>
  <si>
    <t>Nama</t>
  </si>
  <si>
    <t>2.</t>
  </si>
  <si>
    <t>Grade</t>
  </si>
  <si>
    <t>3.</t>
  </si>
  <si>
    <t>Jabatan / Tempat Tugas</t>
  </si>
  <si>
    <t>UNTUK</t>
  </si>
  <si>
    <t xml:space="preserve">KETERANGAN LAIN-LAIN </t>
  </si>
  <si>
    <t>Sifat Tugas</t>
  </si>
  <si>
    <t>Penting</t>
  </si>
  <si>
    <t>Tempat Tujuan</t>
  </si>
  <si>
    <t>Tanggal Berangkat</t>
  </si>
  <si>
    <t>4.</t>
  </si>
  <si>
    <t>Tanggal Kembali</t>
  </si>
  <si>
    <t>5.</t>
  </si>
  <si>
    <t>Alat Angkutan yang Digunakan</t>
  </si>
  <si>
    <t>6.</t>
  </si>
  <si>
    <t>Pengikut</t>
  </si>
  <si>
    <t>-</t>
  </si>
  <si>
    <t>7.</t>
  </si>
  <si>
    <t>Pembebanan Anggaran</t>
  </si>
  <si>
    <t>BAU Proyek</t>
  </si>
  <si>
    <t>8.</t>
  </si>
  <si>
    <t>Biaya Perjalanan Dibayar di</t>
  </si>
  <si>
    <t>SURAT PERINTAH JALAN DALAM NEGERI</t>
  </si>
  <si>
    <t>Pejabat yang memerintah</t>
  </si>
  <si>
    <t>Pegawai yang diperintah</t>
  </si>
  <si>
    <t>a.</t>
  </si>
  <si>
    <t>b.</t>
  </si>
  <si>
    <t>Jabatan / Tempat tugas</t>
  </si>
  <si>
    <t>Maksud Perjalanan Dinas</t>
  </si>
  <si>
    <t>Tempat tujuan</t>
  </si>
  <si>
    <t>Tanggal berangkat</t>
  </si>
  <si>
    <t>Tanggal kembali</t>
  </si>
  <si>
    <t>Alat angkut yang digunakan</t>
  </si>
  <si>
    <t>9.</t>
  </si>
  <si>
    <t>Pembebanan anggaran</t>
  </si>
  <si>
    <t>10.</t>
  </si>
  <si>
    <t>Biaya perjalanan dibayar di</t>
  </si>
  <si>
    <t>Tiba di ………………………….</t>
  </si>
  <si>
    <t>tgl.</t>
  </si>
  <si>
    <t>Dikeluarkan di</t>
  </si>
  <si>
    <t>Berangkat ke ………………..</t>
  </si>
  <si>
    <t xml:space="preserve">tgl. </t>
  </si>
  <si>
    <t>Pada tanggal</t>
  </si>
  <si>
    <t>Mengetahui,</t>
  </si>
  <si>
    <t>PT. WASKITA KARYA</t>
  </si>
  <si>
    <t>Kepala Proyek</t>
  </si>
  <si>
    <t>(………………………………………..)</t>
  </si>
  <si>
    <t>BIAYA PERJALANAN DINAS DALAM NEGERI</t>
  </si>
  <si>
    <t>NO</t>
  </si>
  <si>
    <t>RINCIAN BIAYA</t>
  </si>
  <si>
    <t>KETERANGAN</t>
  </si>
  <si>
    <t>Satuan Uang Harian Perjalanan</t>
  </si>
  <si>
    <t>Akomodasi (Penginapan)</t>
  </si>
  <si>
    <t>x</t>
  </si>
  <si>
    <t>=</t>
  </si>
  <si>
    <t xml:space="preserve"> </t>
  </si>
  <si>
    <t>Konsumsi &amp; Transport setempat</t>
  </si>
  <si>
    <t>Angkutan yang dipergunakan</t>
  </si>
  <si>
    <t>Proyek Bojonegoro Barrage</t>
  </si>
  <si>
    <t>Ir Anugrianto</t>
  </si>
  <si>
    <t>: Bojonegoro</t>
  </si>
  <si>
    <t>Ronny Nawantoro</t>
  </si>
  <si>
    <t>Air port Tax</t>
  </si>
  <si>
    <t>Taxi ke lokasi</t>
  </si>
  <si>
    <t>Perincian pemakian Uang loglat</t>
  </si>
  <si>
    <t>Pinjaman</t>
  </si>
  <si>
    <t>Sisa</t>
  </si>
  <si>
    <t>Terpakai SPJ</t>
  </si>
  <si>
    <t>Totok cs</t>
  </si>
  <si>
    <t>Tinta Veneta</t>
  </si>
  <si>
    <t>Kartu Absen dll</t>
  </si>
  <si>
    <t>ATM</t>
  </si>
  <si>
    <t>Zaenal</t>
  </si>
  <si>
    <t>Aing</t>
  </si>
  <si>
    <t>Sisa tuman</t>
  </si>
  <si>
    <t>Taufik</t>
  </si>
  <si>
    <t>Pindah Tugas ke Denpasar Bali</t>
  </si>
  <si>
    <t>Proyek TOL Benoa - Nusa Dua Bali</t>
  </si>
  <si>
    <t>Pesawat Udara</t>
  </si>
  <si>
    <t>Nomor :  /STDN/WK/Bojonegoro/2012</t>
  </si>
  <si>
    <t>Nomor :     /SPJDN/WK/Bojonegoro/2012</t>
  </si>
  <si>
    <t>14 Pebruari 2012</t>
  </si>
  <si>
    <t>Wijiono</t>
  </si>
  <si>
    <t>Surveyor</t>
  </si>
  <si>
    <t>14/02/2011</t>
  </si>
  <si>
    <t>Benoa</t>
  </si>
  <si>
    <t>Benoa 2</t>
  </si>
  <si>
    <t>Dps - JKT</t>
  </si>
  <si>
    <t>Rakor Divisi 2</t>
  </si>
  <si>
    <t>Jakarta</t>
  </si>
  <si>
    <t>Akomodasi Kadiv</t>
  </si>
  <si>
    <t>Ngadino</t>
  </si>
  <si>
    <t>31/5/2012</t>
  </si>
  <si>
    <t>06/6/2012</t>
  </si>
  <si>
    <t xml:space="preserve">Victor Anton, ST </t>
  </si>
  <si>
    <t>Kasi TAK</t>
  </si>
  <si>
    <t>SURAT PERJALANAN DINAS DALAM NEGERI</t>
  </si>
  <si>
    <t>Kendal</t>
  </si>
  <si>
    <t>Sudah terima dari</t>
  </si>
  <si>
    <t>Proyek Jalan Tol Batang - Semarang Seksi 3</t>
  </si>
  <si>
    <t>(</t>
  </si>
  <si>
    <t>)</t>
  </si>
  <si>
    <t>Penerima,</t>
  </si>
  <si>
    <t>Kode Biaya</t>
  </si>
  <si>
    <t>No</t>
  </si>
  <si>
    <t>PT WASKITA KARYA Proyek Batang Seamarang Toll Road Seksi 3</t>
  </si>
  <si>
    <t>Banyaknya uang</t>
  </si>
  <si>
    <t>Untuk pembayaran</t>
  </si>
  <si>
    <t>Jumlah</t>
  </si>
  <si>
    <t>Kasie Teknik</t>
  </si>
  <si>
    <t>Mochamad Waskito Adi, ST</t>
  </si>
  <si>
    <t>Asistensi Checker Struktur di Virama Karya &amp; BPJT</t>
  </si>
  <si>
    <t>Nomor :  023/STDN/WK/DIII/BSTR-3/2018</t>
  </si>
  <si>
    <t>Nomor SPPD :</t>
  </si>
  <si>
    <t>FORMULIR SURAT PERINTAH PERJALANAN DINAS</t>
  </si>
  <si>
    <t>PEMBERI TUGAS</t>
  </si>
  <si>
    <t>Nama Lengkap</t>
  </si>
  <si>
    <t>Jabatan</t>
  </si>
  <si>
    <t>DENGAN INI MENUGASKAN KEPADA</t>
  </si>
  <si>
    <t>No. Pegawai</t>
  </si>
  <si>
    <t>Departemen / Divisi</t>
  </si>
  <si>
    <t>Divisi III</t>
  </si>
  <si>
    <t>Kota / Tempat Tujuan</t>
  </si>
  <si>
    <t>Lamanya Perjalanan Dinas (Hari)</t>
  </si>
  <si>
    <t>Pengikut (Nama Pegawai)</t>
  </si>
  <si>
    <t>TRANSPORTASI YANG DIGUNAKAN</t>
  </si>
  <si>
    <t>v</t>
  </si>
  <si>
    <t>Pesawat Terbang</t>
  </si>
  <si>
    <t>Kereta Api / Bus / Travel</t>
  </si>
  <si>
    <t>Kendaraan Dinas</t>
  </si>
  <si>
    <t>Kendaraan Pribadi</t>
  </si>
  <si>
    <t>No. Pol :</t>
  </si>
  <si>
    <r>
      <t>UANG PERJALANAN DINAS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PEMBEBANAN ANGGARAN</t>
    </r>
  </si>
  <si>
    <t>URAIAN</t>
  </si>
  <si>
    <t>Perhitungan</t>
  </si>
  <si>
    <t>Dalam Negeri (Rp)</t>
  </si>
  <si>
    <t>Luar Negeri</t>
  </si>
  <si>
    <t>Keterangan</t>
  </si>
  <si>
    <t>A. Pejabat / Staf</t>
  </si>
  <si>
    <t>Akomodasi</t>
  </si>
  <si>
    <t>Konsumsi</t>
  </si>
  <si>
    <t>c.</t>
  </si>
  <si>
    <t>Biaya Angkutan yang Diperlukan</t>
  </si>
  <si>
    <t>1. Akomodasi</t>
  </si>
  <si>
    <t>2. Kendaraan Darat</t>
  </si>
  <si>
    <t>3. Kendaraan Laut</t>
  </si>
  <si>
    <t>d.</t>
  </si>
  <si>
    <t>Airport Tax</t>
  </si>
  <si>
    <t>e.</t>
  </si>
  <si>
    <t>Tol Bandara</t>
  </si>
  <si>
    <t xml:space="preserve">f. </t>
  </si>
  <si>
    <t>Taxi Bandara</t>
  </si>
  <si>
    <t xml:space="preserve">Jumlah </t>
  </si>
  <si>
    <t>A</t>
  </si>
  <si>
    <t xml:space="preserve">B. </t>
  </si>
  <si>
    <t>B</t>
  </si>
  <si>
    <r>
      <rPr>
        <b/>
        <sz val="10"/>
        <rFont val="Arial"/>
        <family val="2"/>
      </rPr>
      <t>Total</t>
    </r>
    <r>
      <rPr>
        <sz val="10"/>
        <rFont val="Arial"/>
        <family val="2"/>
      </rPr>
      <t xml:space="preserve"> </t>
    </r>
  </si>
  <si>
    <t>A+B</t>
  </si>
  <si>
    <t>Dibayar Di : Jakarta</t>
  </si>
  <si>
    <t>PEMBERI dan PENERIMA TUGAS</t>
  </si>
  <si>
    <t>Pemberi Tugas</t>
  </si>
  <si>
    <t>Penerima Tugas</t>
  </si>
  <si>
    <t xml:space="preserve">Nama </t>
  </si>
  <si>
    <t>Nama    :</t>
  </si>
  <si>
    <t xml:space="preserve">Tanggal </t>
  </si>
  <si>
    <t>Tanggal :</t>
  </si>
  <si>
    <t>PENERIMA UANG PERJALAN DINAS</t>
  </si>
  <si>
    <t>Tanda Tangan</t>
  </si>
  <si>
    <t>Mochamad Waskito Adi</t>
  </si>
  <si>
    <t>Kepala Proyek Jalan Tol Batang - Semarang Seksi 3 Paket II</t>
  </si>
  <si>
    <t>Deni Widhi P.</t>
  </si>
  <si>
    <t>Yudha Perwira</t>
  </si>
  <si>
    <t>Penggantian biaya perjalanan dinas sdr. Yulius Christian sesuai SPJ Nomor:  079/SPPD/WK/2018 Tanggal 22 Mei 2018</t>
  </si>
  <si>
    <t>109/SPPD/WK/2018</t>
  </si>
  <si>
    <t>Diperiksa oleh
SAS</t>
  </si>
  <si>
    <t>009/SPPD/WK/2019</t>
  </si>
  <si>
    <t>Surabaya</t>
  </si>
  <si>
    <t>2 Hari</t>
  </si>
  <si>
    <t>(Yudha Perwira)</t>
  </si>
  <si>
    <t>( Yudha Perwira )</t>
  </si>
  <si>
    <t>Kendal, 01 Februari 2019</t>
  </si>
  <si>
    <t>Penggantian biaya perjalanan dinas sdr. Yudha Perwira  sesuai SPJ Nomor:  009/SPPD/WK/2019 Tanggal 26 Januari 2019</t>
  </si>
  <si>
    <t>Site Administration Officer</t>
  </si>
  <si>
    <t>Pengiriman Berkas</t>
  </si>
  <si>
    <t xml:space="preserve"># Delapan Ratus Ribu Rupiah #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</si>
</sst>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i/>
      <sz val="14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0"/>
      <name val="Times New Roman"/>
      <family val="1"/>
    </font>
    <font>
      <i/>
      <sz val="16"/>
      <name val="Palatino Linotype"/>
      <family val="1"/>
    </font>
    <font>
      <b/>
      <sz val="14"/>
      <color indexed="8"/>
      <name val="Batang"/>
      <family val="1"/>
    </font>
    <font>
      <sz val="11"/>
      <name val="Times New Roman"/>
      <family val="1"/>
    </font>
    <font>
      <i/>
      <sz val="14"/>
      <name val="Palatino Linotype"/>
      <family val="1"/>
    </font>
    <font>
      <b/>
      <i/>
      <sz val="16"/>
      <color indexed="8"/>
      <name val="Monotype Corsiva"/>
      <family val="4"/>
    </font>
    <font>
      <b/>
      <sz val="26"/>
      <color rgb="FF000000"/>
      <name val="Book Antiqua"/>
      <family val="1"/>
    </font>
    <font>
      <i/>
      <sz val="16"/>
      <color indexed="8"/>
      <name val="Palatino Linotype"/>
      <family val="1"/>
    </font>
    <font>
      <sz val="12"/>
      <name val="Times New Roman"/>
      <family val="1"/>
    </font>
    <font>
      <b/>
      <sz val="22"/>
      <name val="Monotype Corsiva"/>
      <family val="4"/>
    </font>
    <font>
      <b/>
      <i/>
      <sz val="14"/>
      <name val="Palatino Linotype"/>
      <family val="1"/>
    </font>
    <font>
      <sz val="16"/>
      <color indexed="8"/>
      <name val="Palatino Linotype"/>
      <family val="1"/>
    </font>
    <font>
      <sz val="16"/>
      <name val="Palatino Linotype"/>
      <family val="1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Horizontal">
        <fgColor indexed="23"/>
        <bgColor theme="0" tint="-0.249977111117893"/>
      </patternFill>
    </fill>
    <fill>
      <patternFill patternType="lightHorizontal">
        <fgColor indexed="31"/>
        <bgColor theme="0" tint="-0.249977111117893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1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18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</cellStyleXfs>
  <cellXfs count="3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0" xfId="0" applyFont="1"/>
    <xf numFmtId="0" fontId="3" fillId="0" borderId="0" xfId="0" applyFont="1" applyBorder="1"/>
    <xf numFmtId="15" fontId="3" fillId="0" borderId="0" xfId="0" quotePrefix="1" applyNumberFormat="1" applyFont="1" applyFill="1" applyBorder="1"/>
    <xf numFmtId="41" fontId="0" fillId="0" borderId="0" xfId="1" applyFont="1"/>
    <xf numFmtId="41" fontId="11" fillId="0" borderId="0" xfId="1" applyFont="1"/>
    <xf numFmtId="0" fontId="3" fillId="0" borderId="0" xfId="0" applyFont="1" applyFill="1" applyBorder="1"/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5" fontId="3" fillId="0" borderId="0" xfId="0" quotePrefix="1" applyNumberFormat="1" applyFont="1"/>
    <xf numFmtId="15" fontId="3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quotePrefix="1" applyNumberFormat="1" applyBorder="1" applyAlignment="1">
      <alignment horizontal="left"/>
    </xf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1" fontId="15" fillId="0" borderId="0" xfId="1" applyFont="1"/>
    <xf numFmtId="0" fontId="15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/>
    <xf numFmtId="0" fontId="15" fillId="0" borderId="0" xfId="0" applyFont="1" applyBorder="1"/>
    <xf numFmtId="0" fontId="15" fillId="0" borderId="4" xfId="0" applyFont="1" applyBorder="1"/>
    <xf numFmtId="164" fontId="15" fillId="0" borderId="0" xfId="1" applyNumberFormat="1" applyFont="1" applyBorder="1"/>
    <xf numFmtId="164" fontId="15" fillId="0" borderId="5" xfId="1" applyNumberFormat="1" applyFont="1" applyBorder="1"/>
    <xf numFmtId="0" fontId="15" fillId="0" borderId="5" xfId="0" applyFont="1" applyBorder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6" fontId="15" fillId="0" borderId="0" xfId="0" applyNumberFormat="1" applyFont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164" fontId="15" fillId="0" borderId="4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0" fillId="0" borderId="0" xfId="0" applyAlignment="1"/>
    <xf numFmtId="0" fontId="15" fillId="0" borderId="0" xfId="0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0" fontId="18" fillId="0" borderId="0" xfId="6" applyFill="1"/>
    <xf numFmtId="0" fontId="18" fillId="0" borderId="0" xfId="6"/>
    <xf numFmtId="0" fontId="18" fillId="2" borderId="15" xfId="6" applyFill="1" applyBorder="1"/>
    <xf numFmtId="0" fontId="18" fillId="2" borderId="16" xfId="6" applyFill="1" applyBorder="1"/>
    <xf numFmtId="0" fontId="18" fillId="2" borderId="17" xfId="6" applyFill="1" applyBorder="1"/>
    <xf numFmtId="0" fontId="18" fillId="2" borderId="18" xfId="6" applyFill="1" applyBorder="1"/>
    <xf numFmtId="0" fontId="18" fillId="2" borderId="0" xfId="6" applyFill="1" applyBorder="1"/>
    <xf numFmtId="0" fontId="18" fillId="2" borderId="19" xfId="6" applyFill="1" applyBorder="1"/>
    <xf numFmtId="0" fontId="3" fillId="2" borderId="22" xfId="6" applyFont="1" applyFill="1" applyBorder="1" applyAlignment="1">
      <alignment horizontal="center" vertical="center"/>
    </xf>
    <xf numFmtId="0" fontId="3" fillId="2" borderId="8" xfId="6" applyFont="1" applyFill="1" applyBorder="1" applyAlignment="1">
      <alignment horizontal="center" vertical="center"/>
    </xf>
    <xf numFmtId="0" fontId="19" fillId="2" borderId="0" xfId="6" applyFont="1" applyFill="1" applyBorder="1"/>
    <xf numFmtId="37" fontId="20" fillId="2" borderId="0" xfId="6" applyNumberFormat="1" applyFont="1" applyFill="1" applyBorder="1" applyAlignment="1" applyProtection="1">
      <alignment horizontal="left"/>
    </xf>
    <xf numFmtId="0" fontId="21" fillId="2" borderId="0" xfId="6" applyFont="1" applyFill="1" applyBorder="1"/>
    <xf numFmtId="0" fontId="22" fillId="2" borderId="0" xfId="6" applyFont="1" applyFill="1" applyBorder="1"/>
    <xf numFmtId="0" fontId="24" fillId="2" borderId="18" xfId="0" applyFont="1" applyFill="1" applyBorder="1" applyAlignment="1">
      <alignment horizontal="center" readingOrder="1"/>
    </xf>
    <xf numFmtId="37" fontId="25" fillId="2" borderId="0" xfId="6" applyNumberFormat="1" applyFont="1" applyFill="1" applyBorder="1" applyAlignment="1" applyProtection="1">
      <alignment horizontal="left" vertical="justify"/>
    </xf>
    <xf numFmtId="164" fontId="26" fillId="2" borderId="0" xfId="7" applyFont="1" applyFill="1" applyBorder="1"/>
    <xf numFmtId="0" fontId="27" fillId="2" borderId="0" xfId="6" applyFont="1" applyFill="1" applyBorder="1" applyAlignment="1">
      <alignment vertical="center" wrapText="1"/>
    </xf>
    <xf numFmtId="167" fontId="28" fillId="4" borderId="0" xfId="8" applyNumberFormat="1" applyFont="1" applyFill="1" applyBorder="1" applyAlignment="1">
      <alignment vertical="center"/>
    </xf>
    <xf numFmtId="167" fontId="13" fillId="4" borderId="0" xfId="8" applyNumberFormat="1" applyFont="1" applyFill="1" applyBorder="1" applyAlignment="1">
      <alignment vertical="center"/>
    </xf>
    <xf numFmtId="0" fontId="18" fillId="2" borderId="20" xfId="6" applyFill="1" applyBorder="1"/>
    <xf numFmtId="0" fontId="18" fillId="2" borderId="14" xfId="6" applyFill="1" applyBorder="1"/>
    <xf numFmtId="0" fontId="18" fillId="2" borderId="21" xfId="6" applyFill="1" applyBorder="1"/>
    <xf numFmtId="0" fontId="29" fillId="2" borderId="0" xfId="6" applyFont="1" applyFill="1" applyBorder="1" applyAlignment="1" applyProtection="1"/>
    <xf numFmtId="0" fontId="29" fillId="2" borderId="19" xfId="6" applyFont="1" applyFill="1" applyBorder="1" applyAlignment="1" applyProtection="1"/>
    <xf numFmtId="0" fontId="29" fillId="2" borderId="0" xfId="6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9"/>
    <xf numFmtId="0" fontId="3" fillId="0" borderId="0" xfId="9" applyFont="1"/>
    <xf numFmtId="0" fontId="3" fillId="0" borderId="0" xfId="9" applyFont="1" applyAlignment="1">
      <alignment horizontal="right"/>
    </xf>
    <xf numFmtId="0" fontId="31" fillId="0" borderId="0" xfId="9" applyFont="1" applyAlignment="1"/>
    <xf numFmtId="0" fontId="3" fillId="0" borderId="0" xfId="9" applyBorder="1"/>
    <xf numFmtId="0" fontId="3" fillId="0" borderId="9" xfId="9" applyBorder="1"/>
    <xf numFmtId="0" fontId="3" fillId="0" borderId="11" xfId="9" applyFont="1" applyBorder="1"/>
    <xf numFmtId="0" fontId="3" fillId="0" borderId="11" xfId="9" applyBorder="1"/>
    <xf numFmtId="0" fontId="3" fillId="0" borderId="11" xfId="9" applyFont="1" applyBorder="1" applyAlignment="1">
      <alignment horizontal="center"/>
    </xf>
    <xf numFmtId="0" fontId="3" fillId="0" borderId="10" xfId="9" applyBorder="1"/>
    <xf numFmtId="0" fontId="6" fillId="0" borderId="0" xfId="9" applyFont="1" applyBorder="1"/>
    <xf numFmtId="0" fontId="31" fillId="0" borderId="0" xfId="9" applyFont="1" applyBorder="1"/>
    <xf numFmtId="0" fontId="3" fillId="0" borderId="0" xfId="9" applyBorder="1" applyAlignment="1">
      <alignment horizontal="center"/>
    </xf>
    <xf numFmtId="0" fontId="3" fillId="0" borderId="0" xfId="9" applyFont="1" applyBorder="1"/>
    <xf numFmtId="0" fontId="3" fillId="0" borderId="11" xfId="9" applyFont="1" applyBorder="1" applyAlignment="1">
      <alignment horizontal="left"/>
    </xf>
    <xf numFmtId="16" fontId="3" fillId="0" borderId="11" xfId="9" quotePrefix="1" applyNumberFormat="1" applyBorder="1" applyAlignment="1">
      <alignment horizontal="left"/>
    </xf>
    <xf numFmtId="0" fontId="2" fillId="0" borderId="11" xfId="9" applyFont="1" applyBorder="1"/>
    <xf numFmtId="0" fontId="3" fillId="0" borderId="11" xfId="9" applyFill="1" applyBorder="1"/>
    <xf numFmtId="0" fontId="3" fillId="0" borderId="11" xfId="9" applyBorder="1" applyAlignment="1">
      <alignment horizontal="center"/>
    </xf>
    <xf numFmtId="0" fontId="3" fillId="0" borderId="11" xfId="9" applyFont="1" applyBorder="1" applyAlignment="1"/>
    <xf numFmtId="15" fontId="3" fillId="0" borderId="11" xfId="9" quotePrefix="1" applyNumberFormat="1" applyFont="1" applyFill="1" applyBorder="1" applyAlignment="1"/>
    <xf numFmtId="15" fontId="3" fillId="0" borderId="11" xfId="9" applyNumberFormat="1" applyBorder="1"/>
    <xf numFmtId="0" fontId="3" fillId="0" borderId="11" xfId="9" applyFont="1" applyFill="1" applyBorder="1" applyAlignment="1"/>
    <xf numFmtId="0" fontId="3" fillId="0" borderId="0" xfId="9" applyBorder="1" applyAlignment="1"/>
    <xf numFmtId="0" fontId="3" fillId="0" borderId="0" xfId="9" applyFont="1" applyFill="1" applyBorder="1"/>
    <xf numFmtId="0" fontId="11" fillId="0" borderId="0" xfId="9" applyFont="1" applyBorder="1"/>
    <xf numFmtId="0" fontId="3" fillId="0" borderId="0" xfId="9" applyFill="1" applyBorder="1"/>
    <xf numFmtId="0" fontId="11" fillId="0" borderId="1" xfId="9" applyFont="1" applyBorder="1"/>
    <xf numFmtId="0" fontId="3" fillId="0" borderId="2" xfId="9" applyBorder="1" applyAlignment="1"/>
    <xf numFmtId="0" fontId="3" fillId="0" borderId="2" xfId="9" applyBorder="1"/>
    <xf numFmtId="0" fontId="3" fillId="0" borderId="2" xfId="9" applyBorder="1" applyAlignment="1">
      <alignment horizontal="center"/>
    </xf>
    <xf numFmtId="0" fontId="3" fillId="0" borderId="2" xfId="9" applyFill="1" applyBorder="1"/>
    <xf numFmtId="0" fontId="3" fillId="0" borderId="3" xfId="9" applyBorder="1"/>
    <xf numFmtId="0" fontId="3" fillId="0" borderId="4" xfId="9" applyBorder="1"/>
    <xf numFmtId="0" fontId="3" fillId="0" borderId="22" xfId="9" applyFont="1" applyBorder="1" applyAlignment="1">
      <alignment horizontal="center"/>
    </xf>
    <xf numFmtId="0" fontId="3" fillId="0" borderId="4" xfId="9" applyFont="1" applyBorder="1"/>
    <xf numFmtId="0" fontId="3" fillId="0" borderId="22" xfId="9" applyBorder="1" applyAlignment="1"/>
    <xf numFmtId="0" fontId="3" fillId="0" borderId="5" xfId="9" applyBorder="1"/>
    <xf numFmtId="0" fontId="3" fillId="0" borderId="6" xfId="9" applyBorder="1"/>
    <xf numFmtId="0" fontId="3" fillId="0" borderId="7" xfId="9" applyBorder="1" applyAlignment="1"/>
    <xf numFmtId="0" fontId="3" fillId="0" borderId="7" xfId="9" applyFont="1" applyBorder="1"/>
    <xf numFmtId="0" fontId="3" fillId="0" borderId="7" xfId="9" applyBorder="1"/>
    <xf numFmtId="0" fontId="3" fillId="0" borderId="8" xfId="9" applyBorder="1"/>
    <xf numFmtId="0" fontId="3" fillId="0" borderId="11" xfId="9" applyBorder="1" applyAlignment="1"/>
    <xf numFmtId="0" fontId="6" fillId="0" borderId="0" xfId="9" applyFont="1" applyBorder="1" applyAlignment="1"/>
    <xf numFmtId="0" fontId="10" fillId="0" borderId="0" xfId="9" applyFont="1" applyBorder="1" applyAlignment="1"/>
    <xf numFmtId="0" fontId="3" fillId="0" borderId="0" xfId="9" applyFont="1" applyBorder="1" applyAlignment="1"/>
    <xf numFmtId="0" fontId="3" fillId="0" borderId="0" xfId="9" applyFont="1" applyBorder="1" applyAlignment="1">
      <alignment horizontal="center"/>
    </xf>
    <xf numFmtId="0" fontId="3" fillId="0" borderId="9" xfId="9" applyFont="1" applyBorder="1"/>
    <xf numFmtId="0" fontId="3" fillId="0" borderId="22" xfId="9" applyBorder="1"/>
    <xf numFmtId="0" fontId="3" fillId="0" borderId="10" xfId="9" applyBorder="1" applyAlignment="1">
      <alignment horizontal="center"/>
    </xf>
    <xf numFmtId="0" fontId="3" fillId="0" borderId="11" xfId="9" quotePrefix="1" applyFont="1" applyBorder="1" applyAlignment="1">
      <alignment horizontal="left"/>
    </xf>
    <xf numFmtId="0" fontId="3" fillId="0" borderId="10" xfId="9" applyFont="1" applyBorder="1" applyAlignment="1">
      <alignment horizontal="center"/>
    </xf>
    <xf numFmtId="0" fontId="3" fillId="0" borderId="11" xfId="9" applyFont="1" applyFill="1" applyBorder="1" applyAlignment="1">
      <alignment horizontal="left"/>
    </xf>
    <xf numFmtId="0" fontId="11" fillId="0" borderId="11" xfId="9" applyFont="1" applyFill="1" applyBorder="1" applyAlignment="1">
      <alignment horizontal="left"/>
    </xf>
    <xf numFmtId="0" fontId="11" fillId="0" borderId="11" xfId="9" applyFont="1" applyBorder="1"/>
    <xf numFmtId="0" fontId="3" fillId="0" borderId="11" xfId="9" applyFont="1" applyFill="1" applyBorder="1" applyAlignment="1">
      <alignment horizontal="center"/>
    </xf>
    <xf numFmtId="15" fontId="3" fillId="0" borderId="0" xfId="9" quotePrefix="1" applyNumberFormat="1" applyFont="1" applyBorder="1"/>
    <xf numFmtId="41" fontId="0" fillId="0" borderId="11" xfId="1" applyFont="1" applyBorder="1"/>
    <xf numFmtId="0" fontId="3" fillId="0" borderId="10" xfId="9" applyBorder="1" applyAlignment="1"/>
    <xf numFmtId="41" fontId="0" fillId="0" borderId="0" xfId="1" applyFont="1" applyBorder="1"/>
    <xf numFmtId="41" fontId="0" fillId="0" borderId="0" xfId="1" applyFont="1" applyBorder="1" applyAlignment="1">
      <alignment horizontal="center"/>
    </xf>
    <xf numFmtId="0" fontId="3" fillId="0" borderId="1" xfId="9" applyFont="1" applyFill="1" applyBorder="1"/>
    <xf numFmtId="0" fontId="3" fillId="0" borderId="2" xfId="9" applyFont="1" applyBorder="1"/>
    <xf numFmtId="0" fontId="3" fillId="0" borderId="2" xfId="9" applyFont="1" applyFill="1" applyBorder="1"/>
    <xf numFmtId="0" fontId="3" fillId="0" borderId="3" xfId="9" applyBorder="1" applyAlignment="1">
      <alignment horizontal="center"/>
    </xf>
    <xf numFmtId="0" fontId="12" fillId="0" borderId="7" xfId="9" applyFont="1" applyBorder="1" applyAlignment="1"/>
    <xf numFmtId="0" fontId="3" fillId="0" borderId="7" xfId="9" applyFont="1" applyBorder="1" applyAlignment="1">
      <alignment horizontal="right"/>
    </xf>
    <xf numFmtId="0" fontId="3" fillId="0" borderId="8" xfId="9" applyFont="1" applyBorder="1"/>
    <xf numFmtId="0" fontId="3" fillId="0" borderId="0" xfId="9" applyAlignment="1">
      <alignment horizontal="center"/>
    </xf>
    <xf numFmtId="0" fontId="7" fillId="0" borderId="0" xfId="9" applyFont="1" applyAlignment="1">
      <alignment horizontal="center"/>
    </xf>
    <xf numFmtId="0" fontId="3" fillId="0" borderId="4" xfId="9" applyBorder="1" applyAlignment="1">
      <alignment horizontal="center" vertical="center"/>
    </xf>
    <xf numFmtId="0" fontId="3" fillId="0" borderId="5" xfId="9" applyBorder="1" applyAlignment="1">
      <alignment horizontal="center" vertical="center"/>
    </xf>
    <xf numFmtId="0" fontId="3" fillId="0" borderId="0" xfId="9" applyBorder="1" applyAlignment="1">
      <alignment horizontal="center" vertical="center"/>
    </xf>
    <xf numFmtId="166" fontId="3" fillId="0" borderId="0" xfId="9" applyNumberFormat="1" applyBorder="1"/>
    <xf numFmtId="0" fontId="3" fillId="0" borderId="4" xfId="9" applyBorder="1" applyAlignment="1">
      <alignment horizontal="center"/>
    </xf>
    <xf numFmtId="0" fontId="3" fillId="0" borderId="5" xfId="9" applyBorder="1" applyAlignment="1">
      <alignment horizontal="center"/>
    </xf>
    <xf numFmtId="166" fontId="3" fillId="0" borderId="0" xfId="9" applyNumberFormat="1" applyBorder="1" applyAlignment="1">
      <alignment horizontal="right"/>
    </xf>
    <xf numFmtId="0" fontId="3" fillId="0" borderId="0" xfId="9" applyBorder="1" applyAlignment="1">
      <alignment horizontal="right"/>
    </xf>
    <xf numFmtId="164" fontId="3" fillId="0" borderId="4" xfId="9" applyNumberFormat="1" applyBorder="1" applyAlignment="1">
      <alignment horizontal="center"/>
    </xf>
    <xf numFmtId="0" fontId="3" fillId="0" borderId="0" xfId="9" applyFill="1" applyBorder="1" applyAlignment="1">
      <alignment horizontal="center"/>
    </xf>
    <xf numFmtId="0" fontId="3" fillId="0" borderId="9" xfId="9" applyBorder="1" applyAlignment="1">
      <alignment vertical="center"/>
    </xf>
    <xf numFmtId="0" fontId="3" fillId="0" borderId="10" xfId="9" applyBorder="1" applyAlignment="1">
      <alignment vertical="center"/>
    </xf>
    <xf numFmtId="0" fontId="3" fillId="0" borderId="11" xfId="9" applyBorder="1" applyAlignment="1">
      <alignment vertical="center"/>
    </xf>
    <xf numFmtId="15" fontId="3" fillId="0" borderId="0" xfId="9" applyNumberFormat="1"/>
    <xf numFmtId="0" fontId="3" fillId="0" borderId="1" xfId="9" applyBorder="1"/>
    <xf numFmtId="0" fontId="3" fillId="0" borderId="0" xfId="9" applyBorder="1" applyAlignment="1">
      <alignment horizontal="left"/>
    </xf>
    <xf numFmtId="15" fontId="3" fillId="0" borderId="0" xfId="9" quotePrefix="1" applyNumberFormat="1" applyFont="1" applyFill="1" applyBorder="1"/>
    <xf numFmtId="0" fontId="3" fillId="0" borderId="0" xfId="9" quotePrefix="1" applyFill="1" applyBorder="1" applyAlignment="1">
      <alignment horizontal="left"/>
    </xf>
    <xf numFmtId="15" fontId="3" fillId="0" borderId="0" xfId="9" applyNumberFormat="1" applyFont="1"/>
    <xf numFmtId="0" fontId="3" fillId="0" borderId="0" xfId="9" quotePrefix="1" applyFill="1" applyBorder="1"/>
    <xf numFmtId="0" fontId="3" fillId="0" borderId="11" xfId="0" applyFont="1" applyBorder="1"/>
    <xf numFmtId="41" fontId="0" fillId="0" borderId="11" xfId="1" applyFont="1" applyBorder="1" applyAlignment="1"/>
    <xf numFmtId="41" fontId="0" fillId="0" borderId="10" xfId="1" applyFont="1" applyBorder="1" applyAlignment="1"/>
    <xf numFmtId="0" fontId="3" fillId="0" borderId="22" xfId="9" applyFont="1" applyBorder="1" applyAlignment="1">
      <alignment horizontal="center"/>
    </xf>
    <xf numFmtId="14" fontId="15" fillId="0" borderId="4" xfId="0" applyNumberFormat="1" applyFont="1" applyBorder="1"/>
    <xf numFmtId="14" fontId="15" fillId="0" borderId="0" xfId="0" applyNumberFormat="1" applyFont="1" applyBorder="1"/>
    <xf numFmtId="14" fontId="18" fillId="2" borderId="0" xfId="6" applyNumberFormat="1" applyFill="1" applyBorder="1"/>
    <xf numFmtId="0" fontId="3" fillId="0" borderId="22" xfId="9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8" fillId="0" borderId="9" xfId="1" applyNumberFormat="1" applyFont="1" applyBorder="1" applyAlignment="1">
      <alignment vertical="center"/>
    </xf>
    <xf numFmtId="164" fontId="8" fillId="0" borderId="11" xfId="1" applyNumberFormat="1" applyFont="1" applyBorder="1" applyAlignment="1">
      <alignment vertical="center"/>
    </xf>
    <xf numFmtId="164" fontId="8" fillId="0" borderId="10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15" fontId="0" fillId="0" borderId="0" xfId="0" quotePrefix="1" applyNumberFormat="1" applyFill="1" applyBorder="1" applyAlignment="1">
      <alignment horizontal="center"/>
    </xf>
    <xf numFmtId="15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9" fillId="2" borderId="0" xfId="6" applyFont="1" applyFill="1" applyBorder="1" applyAlignment="1" applyProtection="1">
      <alignment horizontal="center"/>
    </xf>
    <xf numFmtId="0" fontId="3" fillId="2" borderId="9" xfId="6" applyFont="1" applyFill="1" applyBorder="1" applyAlignment="1">
      <alignment horizontal="center" vertical="center"/>
    </xf>
    <xf numFmtId="0" fontId="3" fillId="2" borderId="11" xfId="6" applyFont="1" applyFill="1" applyBorder="1" applyAlignment="1">
      <alignment horizontal="center" vertical="center"/>
    </xf>
    <xf numFmtId="0" fontId="3" fillId="2" borderId="10" xfId="6" applyFont="1" applyFill="1" applyBorder="1" applyAlignment="1">
      <alignment horizontal="center" vertical="center"/>
    </xf>
    <xf numFmtId="165" fontId="23" fillId="3" borderId="0" xfId="6" applyNumberFormat="1" applyFont="1" applyFill="1" applyBorder="1" applyAlignment="1" applyProtection="1">
      <alignment horizontal="justify" vertical="center" wrapText="1"/>
    </xf>
    <xf numFmtId="37" fontId="25" fillId="2" borderId="0" xfId="6" applyNumberFormat="1" applyFont="1" applyFill="1" applyBorder="1" applyAlignment="1" applyProtection="1">
      <alignment horizontal="left" vertical="justify"/>
    </xf>
    <xf numFmtId="0" fontId="25" fillId="2" borderId="0" xfId="6" applyFont="1" applyFill="1" applyBorder="1" applyAlignment="1" applyProtection="1">
      <alignment horizontal="center"/>
    </xf>
    <xf numFmtId="0" fontId="25" fillId="2" borderId="19" xfId="6" applyFont="1" applyFill="1" applyBorder="1" applyAlignment="1" applyProtection="1">
      <alignment horizontal="center"/>
    </xf>
    <xf numFmtId="0" fontId="30" fillId="2" borderId="0" xfId="6" applyFont="1" applyFill="1" applyBorder="1" applyAlignment="1">
      <alignment horizontal="center"/>
    </xf>
    <xf numFmtId="0" fontId="30" fillId="2" borderId="19" xfId="6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4" fontId="16" fillId="0" borderId="9" xfId="1" applyNumberFormat="1" applyFont="1" applyBorder="1" applyAlignment="1">
      <alignment vertical="center"/>
    </xf>
    <xf numFmtId="164" fontId="16" fillId="0" borderId="11" xfId="1" applyNumberFormat="1" applyFont="1" applyBorder="1" applyAlignment="1">
      <alignment vertical="center"/>
    </xf>
    <xf numFmtId="164" fontId="16" fillId="0" borderId="10" xfId="1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9" fillId="0" borderId="23" xfId="9" applyFont="1" applyBorder="1" applyAlignment="1">
      <alignment horizontal="center"/>
    </xf>
    <xf numFmtId="15" fontId="3" fillId="0" borderId="11" xfId="9" quotePrefix="1" applyNumberFormat="1" applyFont="1" applyFill="1" applyBorder="1" applyAlignment="1">
      <alignment horizontal="center"/>
    </xf>
    <xf numFmtId="0" fontId="3" fillId="0" borderId="22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3" fillId="0" borderId="11" xfId="9" applyFont="1" applyBorder="1" applyAlignment="1">
      <alignment horizontal="center"/>
    </xf>
    <xf numFmtId="0" fontId="3" fillId="0" borderId="10" xfId="9" applyFont="1" applyBorder="1" applyAlignment="1">
      <alignment horizontal="center"/>
    </xf>
    <xf numFmtId="15" fontId="3" fillId="0" borderId="11" xfId="9" applyNumberFormat="1" applyFont="1" applyBorder="1" applyAlignment="1">
      <alignment horizontal="left"/>
    </xf>
    <xf numFmtId="15" fontId="3" fillId="0" borderId="10" xfId="9" applyNumberFormat="1" applyFont="1" applyBorder="1" applyAlignment="1">
      <alignment horizontal="left"/>
    </xf>
    <xf numFmtId="167" fontId="0" fillId="0" borderId="22" xfId="8" applyNumberFormat="1" applyFont="1" applyBorder="1" applyAlignment="1">
      <alignment horizontal="center"/>
    </xf>
    <xf numFmtId="0" fontId="3" fillId="0" borderId="22" xfId="9" applyBorder="1" applyAlignment="1">
      <alignment horizontal="center"/>
    </xf>
    <xf numFmtId="0" fontId="3" fillId="0" borderId="9" xfId="9" applyBorder="1" applyAlignment="1">
      <alignment horizontal="center"/>
    </xf>
    <xf numFmtId="0" fontId="3" fillId="0" borderId="11" xfId="9" applyBorder="1" applyAlignment="1">
      <alignment horizontal="center"/>
    </xf>
    <xf numFmtId="0" fontId="3" fillId="0" borderId="10" xfId="9" applyBorder="1" applyAlignment="1">
      <alignment horizontal="center"/>
    </xf>
    <xf numFmtId="167" fontId="3" fillId="0" borderId="22" xfId="9" applyNumberFormat="1" applyBorder="1" applyAlignment="1">
      <alignment horizontal="center"/>
    </xf>
    <xf numFmtId="0" fontId="3" fillId="0" borderId="9" xfId="9" applyFont="1" applyBorder="1" applyAlignment="1">
      <alignment horizontal="left"/>
    </xf>
    <xf numFmtId="0" fontId="3" fillId="0" borderId="11" xfId="9" applyBorder="1" applyAlignment="1">
      <alignment horizontal="left"/>
    </xf>
    <xf numFmtId="0" fontId="3" fillId="0" borderId="10" xfId="9" applyBorder="1" applyAlignment="1">
      <alignment horizontal="left"/>
    </xf>
    <xf numFmtId="0" fontId="3" fillId="0" borderId="9" xfId="9" applyFont="1" applyBorder="1" applyAlignment="1">
      <alignment horizontal="center" vertical="top"/>
    </xf>
    <xf numFmtId="0" fontId="3" fillId="0" borderId="11" xfId="9" applyFont="1" applyBorder="1" applyAlignment="1">
      <alignment horizontal="center" vertical="top"/>
    </xf>
    <xf numFmtId="0" fontId="3" fillId="0" borderId="10" xfId="9" applyFont="1" applyBorder="1" applyAlignment="1">
      <alignment horizontal="center" vertical="top"/>
    </xf>
    <xf numFmtId="0" fontId="3" fillId="0" borderId="22" xfId="9" applyFont="1" applyBorder="1" applyAlignment="1">
      <alignment horizontal="center" vertical="top" wrapText="1"/>
    </xf>
    <xf numFmtId="165" fontId="0" fillId="0" borderId="22" xfId="8" applyFont="1" applyBorder="1" applyAlignment="1">
      <alignment horizontal="right"/>
    </xf>
    <xf numFmtId="165" fontId="3" fillId="0" borderId="22" xfId="9" applyNumberFormat="1" applyBorder="1" applyAlignment="1">
      <alignment horizontal="center"/>
    </xf>
    <xf numFmtId="0" fontId="3" fillId="0" borderId="0" xfId="9" applyAlignment="1">
      <alignment horizontal="center"/>
    </xf>
    <xf numFmtId="0" fontId="7" fillId="0" borderId="0" xfId="9" applyFont="1" applyAlignment="1">
      <alignment horizontal="center"/>
    </xf>
    <xf numFmtId="0" fontId="9" fillId="0" borderId="0" xfId="9" applyFont="1" applyAlignment="1">
      <alignment horizontal="center"/>
    </xf>
    <xf numFmtId="0" fontId="3" fillId="0" borderId="1" xfId="9" applyBorder="1" applyAlignment="1">
      <alignment horizontal="center" vertical="center"/>
    </xf>
    <xf numFmtId="0" fontId="3" fillId="0" borderId="3" xfId="9" applyBorder="1" applyAlignment="1">
      <alignment horizontal="center" vertical="center"/>
    </xf>
    <xf numFmtId="0" fontId="3" fillId="0" borderId="12" xfId="9" applyBorder="1" applyAlignment="1">
      <alignment horizontal="center" vertical="center"/>
    </xf>
    <xf numFmtId="0" fontId="3" fillId="0" borderId="13" xfId="9" applyBorder="1" applyAlignment="1">
      <alignment horizontal="center" vertical="center"/>
    </xf>
    <xf numFmtId="0" fontId="3" fillId="0" borderId="2" xfId="9" applyBorder="1" applyAlignment="1">
      <alignment horizontal="center" vertical="center"/>
    </xf>
    <xf numFmtId="0" fontId="3" fillId="0" borderId="14" xfId="9" applyBorder="1" applyAlignment="1">
      <alignment horizontal="center" vertical="center"/>
    </xf>
    <xf numFmtId="0" fontId="3" fillId="0" borderId="0" xfId="9" applyBorder="1" applyAlignment="1">
      <alignment horizontal="center"/>
    </xf>
    <xf numFmtId="0" fontId="3" fillId="0" borderId="5" xfId="9" applyBorder="1" applyAlignment="1">
      <alignment horizontal="center"/>
    </xf>
    <xf numFmtId="0" fontId="12" fillId="0" borderId="6" xfId="9" applyFont="1" applyBorder="1" applyAlignment="1">
      <alignment horizontal="center"/>
    </xf>
    <xf numFmtId="0" fontId="12" fillId="0" borderId="7" xfId="9" applyFont="1" applyBorder="1" applyAlignment="1">
      <alignment horizontal="center"/>
    </xf>
    <xf numFmtId="0" fontId="11" fillId="0" borderId="7" xfId="9" applyFont="1" applyBorder="1" applyAlignment="1">
      <alignment horizontal="center"/>
    </xf>
    <xf numFmtId="164" fontId="3" fillId="0" borderId="4" xfId="9" applyNumberFormat="1" applyBorder="1" applyAlignment="1">
      <alignment horizontal="center"/>
    </xf>
    <xf numFmtId="164" fontId="3" fillId="0" borderId="0" xfId="9" applyNumberFormat="1" applyBorder="1" applyAlignment="1">
      <alignment horizontal="center"/>
    </xf>
    <xf numFmtId="0" fontId="3" fillId="0" borderId="4" xfId="9" applyBorder="1" applyAlignment="1">
      <alignment horizontal="center"/>
    </xf>
    <xf numFmtId="0" fontId="3" fillId="0" borderId="0" xfId="9" applyFont="1" applyAlignment="1">
      <alignment horizontal="center"/>
    </xf>
    <xf numFmtId="0" fontId="10" fillId="0" borderId="0" xfId="9" applyFont="1" applyAlignment="1">
      <alignment horizontal="center"/>
    </xf>
  </cellXfs>
  <cellStyles count="11">
    <cellStyle name="Comma [0]" xfId="1" builtinId="6"/>
    <cellStyle name="Comma [0] 2" xfId="2"/>
    <cellStyle name="Comma [0] 3" xfId="7"/>
    <cellStyle name="Comma 2" xfId="3"/>
    <cellStyle name="Comma 2 2" xfId="4"/>
    <cellStyle name="Comma 3" xfId="8"/>
    <cellStyle name="Normal" xfId="0" builtinId="0"/>
    <cellStyle name="Normal 2" xfId="5"/>
    <cellStyle name="Normal 2 2" xfId="10"/>
    <cellStyle name="Normal 3" xfId="9"/>
    <cellStyle name="Normal_SPM-Kayu-Yusran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123825</xdr:colOff>
      <xdr:row>3</xdr:row>
      <xdr:rowOff>134621</xdr:rowOff>
    </xdr:to>
    <xdr:pic>
      <xdr:nvPicPr>
        <xdr:cNvPr id="6" name="Picture 5" descr="Cop Surat_0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0" t="14584" r="84113" b="3123"/>
        <a:stretch>
          <a:fillRect/>
        </a:stretch>
      </xdr:blipFill>
      <xdr:spPr bwMode="auto">
        <a:xfrm>
          <a:off x="47625" y="47625"/>
          <a:ext cx="704850" cy="572771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1401366</xdr:colOff>
      <xdr:row>6</xdr:row>
      <xdr:rowOff>134541</xdr:rowOff>
    </xdr:from>
    <xdr:to>
      <xdr:col>1</xdr:col>
      <xdr:colOff>1401366</xdr:colOff>
      <xdr:row>31</xdr:row>
      <xdr:rowOff>75008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5400000">
          <a:off x="-888205" y="4100512"/>
          <a:ext cx="6141242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214312</xdr:colOff>
      <xdr:row>8</xdr:row>
      <xdr:rowOff>130970</xdr:rowOff>
    </xdr:from>
    <xdr:to>
      <xdr:col>1</xdr:col>
      <xdr:colOff>1131087</xdr:colOff>
      <xdr:row>24</xdr:row>
      <xdr:rowOff>83345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04887" y="1340645"/>
          <a:ext cx="916775" cy="4524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vert="vert270" wrap="square" lIns="54864" tIns="50292" rIns="54864" bIns="50292" anchor="ctr" upright="1"/>
        <a:lstStyle/>
        <a:p>
          <a:pPr algn="ctr" rtl="0">
            <a:defRPr sz="1000"/>
          </a:pPr>
          <a:r>
            <a:rPr lang="id-ID" sz="3600" b="1" i="0" u="none" strike="noStrike" baseline="0">
              <a:solidFill>
                <a:srgbClr val="000000"/>
              </a:solidFill>
              <a:latin typeface="Book Antiqua"/>
            </a:rPr>
            <a:t>K W I T A N S I</a:t>
          </a:r>
        </a:p>
      </xdr:txBody>
    </xdr:sp>
    <xdr:clientData/>
  </xdr:twoCellAnchor>
  <xdr:twoCellAnchor>
    <xdr:from>
      <xdr:col>1</xdr:col>
      <xdr:colOff>107154</xdr:colOff>
      <xdr:row>25</xdr:row>
      <xdr:rowOff>11910</xdr:rowOff>
    </xdr:from>
    <xdr:to>
      <xdr:col>1</xdr:col>
      <xdr:colOff>1135854</xdr:colOff>
      <xdr:row>29</xdr:row>
      <xdr:rowOff>21434</xdr:rowOff>
    </xdr:to>
    <xdr:pic>
      <xdr:nvPicPr>
        <xdr:cNvPr id="4" name="Picture 1142" descr="Cop Surat_0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4584" t="84113" r="3123" b="3070"/>
        <a:stretch>
          <a:fillRect/>
        </a:stretch>
      </xdr:blipFill>
      <xdr:spPr bwMode="auto">
        <a:xfrm>
          <a:off x="897729" y="5984085"/>
          <a:ext cx="1028700" cy="885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95248</xdr:colOff>
      <xdr:row>25</xdr:row>
      <xdr:rowOff>71440</xdr:rowOff>
    </xdr:from>
    <xdr:to>
      <xdr:col>5</xdr:col>
      <xdr:colOff>342898</xdr:colOff>
      <xdr:row>25</xdr:row>
      <xdr:rowOff>71440</xdr:rowOff>
    </xdr:to>
    <xdr:sp macro="" textlink="">
      <xdr:nvSpPr>
        <xdr:cNvPr id="5" name="Line 118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2276473" y="6043615"/>
          <a:ext cx="3543300" cy="0"/>
        </a:xfrm>
        <a:prstGeom prst="line">
          <a:avLst/>
        </a:prstGeom>
        <a:noFill/>
        <a:ln w="6350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95248</xdr:colOff>
      <xdr:row>27</xdr:row>
      <xdr:rowOff>80964</xdr:rowOff>
    </xdr:from>
    <xdr:to>
      <xdr:col>5</xdr:col>
      <xdr:colOff>342898</xdr:colOff>
      <xdr:row>27</xdr:row>
      <xdr:rowOff>80964</xdr:rowOff>
    </xdr:to>
    <xdr:sp macro="" textlink="">
      <xdr:nvSpPr>
        <xdr:cNvPr id="6" name="Line 118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2276473" y="6596064"/>
          <a:ext cx="3543300" cy="0"/>
        </a:xfrm>
        <a:prstGeom prst="line">
          <a:avLst/>
        </a:prstGeom>
        <a:noFill/>
        <a:ln w="6350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352425</xdr:colOff>
      <xdr:row>3</xdr:row>
      <xdr:rowOff>134621</xdr:rowOff>
    </xdr:to>
    <xdr:pic>
      <xdr:nvPicPr>
        <xdr:cNvPr id="2" name="Picture 1" descr="Cop Surat_04">
          <a:extLst>
            <a:ext uri="{FF2B5EF4-FFF2-40B4-BE49-F238E27FC236}">
              <a16:creationId xmlns:a16="http://schemas.microsoft.com/office/drawing/2014/main" id="{5A09DFA2-FE12-4726-A558-59F307CF10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0" t="14584" r="84113" b="3123"/>
        <a:stretch>
          <a:fillRect/>
        </a:stretch>
      </xdr:blipFill>
      <xdr:spPr bwMode="auto">
        <a:xfrm>
          <a:off x="47625" y="47625"/>
          <a:ext cx="736600" cy="563246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sip%20proyek%20Arief%20Rahman%20Hakim\APP%20ARIF%20RAHMAN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sip%20proyek%20Arief%20Rahman%20Hakim\DC-FO-ARH-RE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UNGRA%20NITIP\Titip%20Rian\03.%20Tools%20Waskita\SPK\spk-Thom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UNGRA%20NITIP\Titip%20Rian\03.%20Tools%20Waskita\Parta\APPOP41\SKEDUL\WASKITA\AWAL\wkaw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REKAP1"/>
      <sheetName val="REKAP2"/>
      <sheetName val="RPP-6"/>
      <sheetName val="HRG"/>
      <sheetName val="RPP-7"/>
      <sheetName val="RPP-8"/>
      <sheetName val="RPP-9"/>
      <sheetName val="RPP-10"/>
      <sheetName val="RPP-11"/>
      <sheetName val="GAJI"/>
      <sheetName val="SUMARY"/>
      <sheetName val="RKP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"/>
      <sheetName val="list"/>
      <sheetName val="map"/>
      <sheetName val="eval"/>
      <sheetName val="rkp"/>
      <sheetName val="boq"/>
      <sheetName val="anal"/>
      <sheetName val="div1.20"/>
      <sheetName val="anal-1.19"/>
      <sheetName val="mos"/>
      <sheetName val="app-4"/>
      <sheetName val="app-4a"/>
      <sheetName val="app-7"/>
      <sheetName val="sdm"/>
      <sheetName val="antek"/>
      <sheetName val="bekis"/>
      <sheetName val="break-div1.20"/>
      <sheetName val="test"/>
      <sheetName val="bek"/>
      <sheetName val="61004"/>
      <sheetName val="61005"/>
      <sheetName val="61006"/>
      <sheetName val="61007"/>
      <sheetName val="61008"/>
      <sheetName val="Sheet3"/>
    </sheetNames>
    <sheetDataSet>
      <sheetData sheetId="0"/>
      <sheetData sheetId="1"/>
      <sheetData sheetId="2">
        <row r="6">
          <cell r="W6">
            <v>1</v>
          </cell>
        </row>
        <row r="7">
          <cell r="W7">
            <v>1</v>
          </cell>
        </row>
        <row r="8">
          <cell r="W8">
            <v>1</v>
          </cell>
        </row>
        <row r="9">
          <cell r="W9">
            <v>1</v>
          </cell>
        </row>
        <row r="11">
          <cell r="W11">
            <v>1</v>
          </cell>
        </row>
        <row r="13">
          <cell r="W13">
            <v>7</v>
          </cell>
        </row>
        <row r="19">
          <cell r="W19">
            <v>1</v>
          </cell>
        </row>
        <row r="20">
          <cell r="W20">
            <v>26</v>
          </cell>
        </row>
        <row r="21">
          <cell r="W21">
            <v>1</v>
          </cell>
        </row>
        <row r="22">
          <cell r="W22">
            <v>9970</v>
          </cell>
        </row>
        <row r="27">
          <cell r="W27">
            <v>0.95</v>
          </cell>
        </row>
      </sheetData>
      <sheetData sheetId="3"/>
      <sheetData sheetId="4">
        <row r="28">
          <cell r="T28">
            <v>44832985830.849998</v>
          </cell>
        </row>
        <row r="51">
          <cell r="S51" t="str">
            <v>Jakarta, January 19, 2006</v>
          </cell>
        </row>
        <row r="52">
          <cell r="S52" t="str">
            <v>PT. Waskita Karya</v>
          </cell>
        </row>
        <row r="58">
          <cell r="S58" t="str">
            <v>Ir. Bambang  E  Marsono, MM</v>
          </cell>
        </row>
        <row r="59">
          <cell r="S59" t="str">
            <v>Director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T13">
            <v>8570</v>
          </cell>
        </row>
        <row r="14">
          <cell r="T14">
            <v>5710</v>
          </cell>
        </row>
        <row r="15">
          <cell r="T15">
            <v>4290</v>
          </cell>
        </row>
        <row r="21">
          <cell r="T21">
            <v>4500</v>
          </cell>
        </row>
        <row r="22">
          <cell r="T22">
            <v>6100</v>
          </cell>
        </row>
        <row r="27">
          <cell r="T27">
            <v>120000</v>
          </cell>
        </row>
        <row r="29">
          <cell r="T29">
            <v>7000</v>
          </cell>
        </row>
        <row r="30">
          <cell r="T30">
            <v>385000</v>
          </cell>
        </row>
        <row r="35">
          <cell r="T35">
            <v>4610</v>
          </cell>
        </row>
        <row r="36">
          <cell r="T36">
            <v>7600</v>
          </cell>
        </row>
        <row r="37">
          <cell r="T37">
            <v>95000</v>
          </cell>
        </row>
        <row r="38">
          <cell r="T38">
            <v>445000</v>
          </cell>
        </row>
        <row r="54">
          <cell r="T54">
            <v>55860</v>
          </cell>
        </row>
        <row r="67">
          <cell r="T67">
            <v>95000</v>
          </cell>
        </row>
        <row r="68">
          <cell r="T68">
            <v>1400000</v>
          </cell>
        </row>
        <row r="69">
          <cell r="T69">
            <v>21850</v>
          </cell>
        </row>
        <row r="70">
          <cell r="T70">
            <v>10000</v>
          </cell>
        </row>
        <row r="71">
          <cell r="T71">
            <v>507500</v>
          </cell>
        </row>
        <row r="75">
          <cell r="T75">
            <v>2500</v>
          </cell>
        </row>
        <row r="127">
          <cell r="T127">
            <v>590</v>
          </cell>
        </row>
        <row r="128">
          <cell r="T128">
            <v>120000</v>
          </cell>
        </row>
        <row r="162">
          <cell r="T162">
            <v>265960</v>
          </cell>
        </row>
        <row r="163">
          <cell r="T163">
            <v>203710</v>
          </cell>
        </row>
        <row r="164">
          <cell r="T164">
            <v>214460</v>
          </cell>
        </row>
        <row r="166">
          <cell r="T166">
            <v>134340</v>
          </cell>
        </row>
        <row r="167">
          <cell r="T167">
            <v>188820</v>
          </cell>
        </row>
        <row r="222">
          <cell r="T222">
            <v>50000</v>
          </cell>
        </row>
        <row r="227">
          <cell r="T227">
            <v>400</v>
          </cell>
        </row>
        <row r="228">
          <cell r="T228">
            <v>15000</v>
          </cell>
        </row>
        <row r="237">
          <cell r="T237">
            <v>25000</v>
          </cell>
        </row>
        <row r="238">
          <cell r="T238">
            <v>17500</v>
          </cell>
        </row>
        <row r="239">
          <cell r="T239">
            <v>12500</v>
          </cell>
        </row>
        <row r="240">
          <cell r="T240">
            <v>15000</v>
          </cell>
        </row>
        <row r="241">
          <cell r="T241">
            <v>1500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Kwitansi"/>
      <sheetName val="bapp"/>
      <sheetName val="Absen (2)"/>
      <sheetName val="spk"/>
      <sheetName val="perhit-pph"/>
    </sheetNames>
    <sheetDataSet>
      <sheetData sheetId="0" refreshError="1">
        <row r="3">
          <cell r="AV3">
            <v>1</v>
          </cell>
          <cell r="AW3" t="str">
            <v>Januari</v>
          </cell>
        </row>
        <row r="4">
          <cell r="AV4">
            <v>2</v>
          </cell>
          <cell r="AW4" t="str">
            <v>Februari</v>
          </cell>
        </row>
        <row r="5">
          <cell r="AV5">
            <v>3</v>
          </cell>
          <cell r="AW5" t="str">
            <v>Maret</v>
          </cell>
        </row>
        <row r="6">
          <cell r="AV6">
            <v>4</v>
          </cell>
          <cell r="AW6" t="str">
            <v>April</v>
          </cell>
        </row>
        <row r="7">
          <cell r="AV7">
            <v>5</v>
          </cell>
          <cell r="AW7" t="str">
            <v>Mei</v>
          </cell>
        </row>
        <row r="8">
          <cell r="AV8">
            <v>6</v>
          </cell>
          <cell r="AW8" t="str">
            <v>Juni</v>
          </cell>
        </row>
        <row r="9">
          <cell r="AV9">
            <v>7</v>
          </cell>
          <cell r="AW9" t="str">
            <v>Juli</v>
          </cell>
        </row>
        <row r="10">
          <cell r="AV10">
            <v>8</v>
          </cell>
          <cell r="AW10" t="str">
            <v>Agustus</v>
          </cell>
        </row>
        <row r="11">
          <cell r="AV11">
            <v>9</v>
          </cell>
          <cell r="AW11" t="str">
            <v>September</v>
          </cell>
        </row>
        <row r="12">
          <cell r="AV12">
            <v>10</v>
          </cell>
          <cell r="AW12" t="str">
            <v>Oktober</v>
          </cell>
        </row>
        <row r="13">
          <cell r="AV13">
            <v>11</v>
          </cell>
          <cell r="AW13" t="str">
            <v>Nopember</v>
          </cell>
        </row>
        <row r="14">
          <cell r="AV14">
            <v>12</v>
          </cell>
          <cell r="AW14" t="str">
            <v>Desember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>
        <row r="82">
          <cell r="AX82">
            <v>13362185523.9</v>
          </cell>
        </row>
        <row r="83">
          <cell r="AW83">
            <v>22119587424.66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236"/>
  <sheetViews>
    <sheetView view="pageBreakPreview" zoomScaleSheetLayoutView="100" workbookViewId="0">
      <selection activeCell="N8" sqref="N8"/>
    </sheetView>
  </sheetViews>
  <sheetFormatPr defaultRowHeight="12.75"/>
  <cols>
    <col min="1" max="1" width="1.42578125" customWidth="1"/>
    <col min="2" max="2" width="4.28515625" customWidth="1"/>
    <col min="3" max="3" width="3.7109375" customWidth="1"/>
    <col min="4" max="4" width="3" customWidth="1"/>
    <col min="5" max="5" width="11.42578125" customWidth="1"/>
    <col min="8" max="8" width="2.85546875" customWidth="1"/>
    <col min="9" max="9" width="7.140625" customWidth="1"/>
    <col min="10" max="10" width="5.7109375" customWidth="1"/>
    <col min="11" max="11" width="2.85546875" customWidth="1"/>
    <col min="12" max="12" width="10.85546875" customWidth="1"/>
    <col min="13" max="13" width="2.140625" customWidth="1"/>
    <col min="14" max="14" width="11.5703125" customWidth="1"/>
    <col min="15" max="15" width="12.7109375" customWidth="1"/>
    <col min="16" max="16" width="3.5703125" customWidth="1"/>
    <col min="17" max="17" width="1.42578125" customWidth="1"/>
    <col min="18" max="18" width="10.28515625" style="33" bestFit="1" customWidth="1"/>
    <col min="26" max="26" width="13.5703125" customWidth="1"/>
  </cols>
  <sheetData>
    <row r="5" spans="1:17" ht="15.75">
      <c r="A5" s="231" t="s">
        <v>103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</row>
    <row r="6" spans="1:17" ht="15" customHeight="1">
      <c r="A6" s="232" t="s">
        <v>119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</row>
    <row r="8" spans="1:17" ht="9" customHeight="1">
      <c r="A8" s="2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4"/>
    </row>
    <row r="9" spans="1:17" ht="15" customHeight="1">
      <c r="A9" s="5"/>
      <c r="B9" s="6"/>
      <c r="C9" s="7" t="s">
        <v>4</v>
      </c>
      <c r="D9" s="6"/>
      <c r="E9" s="6"/>
      <c r="F9" s="6"/>
      <c r="G9" s="8"/>
      <c r="H9" s="6"/>
      <c r="I9" s="6"/>
      <c r="J9" s="6"/>
      <c r="K9" s="6"/>
      <c r="L9" s="6"/>
      <c r="M9" s="6"/>
      <c r="N9" s="6"/>
      <c r="O9" s="6"/>
      <c r="P9" s="6"/>
      <c r="Q9" s="8"/>
    </row>
    <row r="10" spans="1:17" ht="15" customHeight="1">
      <c r="A10" s="5"/>
      <c r="B10" s="6"/>
      <c r="C10" s="9" t="s">
        <v>5</v>
      </c>
      <c r="D10" s="6" t="s">
        <v>6</v>
      </c>
      <c r="E10" s="6"/>
      <c r="F10" s="6"/>
      <c r="G10" s="8"/>
      <c r="H10" s="9" t="s">
        <v>0</v>
      </c>
      <c r="I10" s="31" t="s">
        <v>177</v>
      </c>
      <c r="J10" s="6"/>
      <c r="K10" s="6"/>
      <c r="L10" s="6"/>
      <c r="M10" s="6"/>
      <c r="N10" s="6"/>
      <c r="O10" s="6"/>
      <c r="P10" s="6"/>
      <c r="Q10" s="8"/>
    </row>
    <row r="11" spans="1:17" ht="15" customHeight="1">
      <c r="A11" s="5"/>
      <c r="B11" s="6"/>
      <c r="C11" s="9" t="s">
        <v>7</v>
      </c>
      <c r="D11" s="6" t="s">
        <v>8</v>
      </c>
      <c r="E11" s="6"/>
      <c r="F11" s="6"/>
      <c r="G11" s="8"/>
      <c r="H11" s="9" t="s">
        <v>0</v>
      </c>
      <c r="I11" s="55"/>
      <c r="J11" s="6"/>
      <c r="K11" s="6"/>
      <c r="L11" s="6"/>
      <c r="M11" s="6"/>
      <c r="N11" s="6"/>
      <c r="O11" s="6"/>
      <c r="P11" s="6"/>
      <c r="Q11" s="8"/>
    </row>
    <row r="12" spans="1:17" ht="15" customHeight="1">
      <c r="A12" s="5"/>
      <c r="B12" s="6"/>
      <c r="C12" s="9" t="s">
        <v>9</v>
      </c>
      <c r="D12" s="6" t="s">
        <v>10</v>
      </c>
      <c r="E12" s="6"/>
      <c r="F12" s="6"/>
      <c r="G12" s="8"/>
      <c r="H12" s="9" t="s">
        <v>0</v>
      </c>
      <c r="I12" s="31" t="s">
        <v>116</v>
      </c>
      <c r="J12" s="6"/>
      <c r="K12" s="6"/>
      <c r="L12" s="6"/>
      <c r="M12" s="6"/>
      <c r="N12" s="6"/>
      <c r="O12" s="6"/>
      <c r="P12" s="6"/>
      <c r="Q12" s="8"/>
    </row>
    <row r="13" spans="1:17" ht="15" customHeight="1">
      <c r="A13" s="5"/>
      <c r="B13" s="6"/>
      <c r="C13" s="6"/>
      <c r="D13" s="6"/>
      <c r="E13" s="6"/>
      <c r="F13" s="6"/>
      <c r="G13" s="8"/>
      <c r="H13" s="9"/>
      <c r="I13" s="6"/>
      <c r="J13" s="6"/>
      <c r="K13" s="6"/>
      <c r="L13" s="6"/>
      <c r="M13" s="6"/>
      <c r="N13" s="6"/>
      <c r="O13" s="6"/>
      <c r="P13" s="6"/>
      <c r="Q13" s="8"/>
    </row>
    <row r="14" spans="1:17" ht="15" customHeight="1">
      <c r="A14" s="5"/>
      <c r="B14" s="6"/>
      <c r="C14" s="7" t="s">
        <v>11</v>
      </c>
      <c r="D14" s="6"/>
      <c r="E14" s="6"/>
      <c r="F14" s="6"/>
      <c r="G14" s="8"/>
      <c r="H14" s="9" t="s">
        <v>0</v>
      </c>
      <c r="I14" s="237" t="s">
        <v>118</v>
      </c>
      <c r="J14" s="237"/>
      <c r="K14" s="237"/>
      <c r="L14" s="237"/>
      <c r="M14" s="237"/>
      <c r="N14" s="237"/>
      <c r="O14" s="237"/>
      <c r="P14" s="115"/>
      <c r="Q14" s="8"/>
    </row>
    <row r="15" spans="1:17" ht="15" customHeight="1">
      <c r="A15" s="5"/>
      <c r="B15" s="6"/>
      <c r="C15" s="6"/>
      <c r="D15" s="6"/>
      <c r="E15" s="6"/>
      <c r="F15" s="6"/>
      <c r="G15" s="8"/>
      <c r="H15" s="9"/>
      <c r="I15" s="115"/>
      <c r="J15" s="115"/>
      <c r="K15" s="115"/>
      <c r="L15" s="115"/>
      <c r="M15" s="115"/>
      <c r="N15" s="115"/>
      <c r="O15" s="115"/>
      <c r="P15" s="115"/>
      <c r="Q15" s="8"/>
    </row>
    <row r="16" spans="1:17" ht="15" customHeight="1">
      <c r="A16" s="5"/>
      <c r="B16" s="6"/>
      <c r="C16" s="7" t="s">
        <v>12</v>
      </c>
      <c r="D16" s="6"/>
      <c r="E16" s="6"/>
      <c r="F16" s="6"/>
      <c r="G16" s="8"/>
      <c r="H16" s="9"/>
      <c r="I16" s="6"/>
      <c r="J16" s="6"/>
      <c r="K16" s="6"/>
      <c r="L16" s="6"/>
      <c r="M16" s="6"/>
      <c r="N16" s="6"/>
      <c r="O16" s="6"/>
      <c r="P16" s="6"/>
      <c r="Q16" s="8"/>
    </row>
    <row r="17" spans="1:17" ht="15" customHeight="1">
      <c r="A17" s="5"/>
      <c r="B17" s="6"/>
      <c r="C17" s="9" t="s">
        <v>5</v>
      </c>
      <c r="D17" s="6" t="s">
        <v>13</v>
      </c>
      <c r="E17" s="6"/>
      <c r="F17" s="6"/>
      <c r="G17" s="8"/>
      <c r="H17" s="9" t="s">
        <v>0</v>
      </c>
      <c r="I17" s="6" t="s">
        <v>14</v>
      </c>
      <c r="J17" s="6"/>
      <c r="K17" s="6"/>
      <c r="L17" s="6"/>
      <c r="M17" s="6"/>
      <c r="N17" s="6"/>
      <c r="O17" s="6"/>
      <c r="P17" s="6"/>
      <c r="Q17" s="8"/>
    </row>
    <row r="18" spans="1:17" ht="15" customHeight="1">
      <c r="A18" s="5"/>
      <c r="B18" s="6"/>
      <c r="C18" s="9" t="s">
        <v>7</v>
      </c>
      <c r="D18" s="6" t="s">
        <v>15</v>
      </c>
      <c r="E18" s="6"/>
      <c r="F18" s="6"/>
      <c r="G18" s="8"/>
      <c r="H18" s="9" t="s">
        <v>0</v>
      </c>
      <c r="I18" s="31" t="s">
        <v>96</v>
      </c>
      <c r="J18" s="6"/>
      <c r="K18" s="6"/>
      <c r="L18" s="6"/>
      <c r="M18" s="6"/>
      <c r="N18" s="6"/>
      <c r="O18" s="6"/>
      <c r="P18" s="6"/>
      <c r="Q18" s="8"/>
    </row>
    <row r="19" spans="1:17" ht="15" customHeight="1">
      <c r="A19" s="5"/>
      <c r="B19" s="6"/>
      <c r="C19" s="9" t="s">
        <v>9</v>
      </c>
      <c r="D19" s="6" t="s">
        <v>16</v>
      </c>
      <c r="E19" s="6"/>
      <c r="F19" s="6"/>
      <c r="G19" s="8"/>
      <c r="H19" s="9" t="s">
        <v>0</v>
      </c>
      <c r="I19" s="236">
        <v>43046</v>
      </c>
      <c r="J19" s="236"/>
      <c r="K19" s="236"/>
      <c r="L19" s="6"/>
      <c r="M19" s="6"/>
      <c r="N19" s="6"/>
      <c r="O19" s="6"/>
      <c r="P19" s="6"/>
      <c r="Q19" s="8"/>
    </row>
    <row r="20" spans="1:17" ht="15" customHeight="1">
      <c r="A20" s="5"/>
      <c r="B20" s="6"/>
      <c r="C20" s="9" t="s">
        <v>17</v>
      </c>
      <c r="D20" s="6" t="s">
        <v>18</v>
      </c>
      <c r="E20" s="6"/>
      <c r="F20" s="6"/>
      <c r="G20" s="8"/>
      <c r="H20" s="9" t="s">
        <v>0</v>
      </c>
      <c r="I20" s="236">
        <v>43048</v>
      </c>
      <c r="J20" s="236"/>
      <c r="K20" s="236"/>
      <c r="L20" s="6"/>
      <c r="M20" s="6"/>
      <c r="N20" s="6"/>
      <c r="O20" s="6"/>
      <c r="P20" s="6"/>
      <c r="Q20" s="8"/>
    </row>
    <row r="21" spans="1:17" ht="15" customHeight="1">
      <c r="A21" s="5"/>
      <c r="B21" s="6"/>
      <c r="C21" s="9" t="s">
        <v>19</v>
      </c>
      <c r="D21" s="6" t="s">
        <v>20</v>
      </c>
      <c r="E21" s="6"/>
      <c r="F21" s="6"/>
      <c r="G21" s="8"/>
      <c r="H21" s="9" t="s">
        <v>0</v>
      </c>
      <c r="I21" s="35" t="s">
        <v>85</v>
      </c>
      <c r="J21" s="6"/>
      <c r="K21" s="6"/>
      <c r="L21" s="6"/>
      <c r="M21" s="6"/>
      <c r="N21" s="6"/>
      <c r="O21" s="6"/>
      <c r="P21" s="6"/>
      <c r="Q21" s="8"/>
    </row>
    <row r="22" spans="1:17" ht="15" customHeight="1">
      <c r="A22" s="5"/>
      <c r="B22" s="6"/>
      <c r="C22" s="9" t="s">
        <v>21</v>
      </c>
      <c r="D22" s="6" t="s">
        <v>22</v>
      </c>
      <c r="E22" s="6"/>
      <c r="F22" s="6"/>
      <c r="G22" s="8"/>
      <c r="H22" s="9" t="s">
        <v>0</v>
      </c>
      <c r="I22" s="12"/>
      <c r="J22" s="6"/>
      <c r="K22" s="6"/>
      <c r="L22" s="6"/>
      <c r="M22" s="6"/>
      <c r="N22" s="6"/>
      <c r="O22" s="6"/>
      <c r="P22" s="6"/>
      <c r="Q22" s="8"/>
    </row>
    <row r="23" spans="1:17" ht="15" customHeight="1">
      <c r="A23" s="5"/>
      <c r="B23" s="6"/>
      <c r="C23" s="9" t="s">
        <v>24</v>
      </c>
      <c r="D23" s="6" t="s">
        <v>25</v>
      </c>
      <c r="E23" s="6"/>
      <c r="F23" s="6"/>
      <c r="G23" s="8"/>
      <c r="H23" s="9" t="s">
        <v>0</v>
      </c>
      <c r="I23" s="12" t="s">
        <v>26</v>
      </c>
      <c r="J23" s="6"/>
      <c r="K23" s="6"/>
      <c r="L23" s="6"/>
      <c r="M23" s="6"/>
      <c r="N23" s="6"/>
      <c r="O23" s="6"/>
      <c r="P23" s="6"/>
      <c r="Q23" s="8"/>
    </row>
    <row r="24" spans="1:17" ht="15" customHeight="1">
      <c r="A24" s="5"/>
      <c r="B24" s="6"/>
      <c r="C24" s="9" t="s">
        <v>27</v>
      </c>
      <c r="D24" s="6" t="s">
        <v>28</v>
      </c>
      <c r="E24" s="6"/>
      <c r="F24" s="6"/>
      <c r="G24" s="8"/>
      <c r="H24" s="9" t="s">
        <v>0</v>
      </c>
      <c r="I24" s="12" t="s">
        <v>106</v>
      </c>
      <c r="J24" s="6"/>
      <c r="K24" s="6"/>
      <c r="L24" s="6"/>
      <c r="M24" s="6"/>
      <c r="N24" s="6"/>
      <c r="O24" s="6"/>
      <c r="P24" s="6"/>
      <c r="Q24" s="8"/>
    </row>
    <row r="25" spans="1:17" ht="9" customHeight="1">
      <c r="A25" s="13"/>
      <c r="B25" s="14"/>
      <c r="C25" s="14"/>
      <c r="D25" s="14"/>
      <c r="E25" s="14"/>
      <c r="F25" s="14"/>
      <c r="G25" s="15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 spans="1:17" ht="9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9" spans="1:17" ht="15.75">
      <c r="A29" s="231" t="s">
        <v>29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</row>
    <row r="30" spans="1:17" ht="15" customHeight="1">
      <c r="A30" s="232" t="str">
        <f>A6</f>
        <v>Nomor :  023/STDN/WK/DIII/BSTR-3/2018</v>
      </c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</row>
    <row r="31" spans="1:17" ht="15" customHeight="1">
      <c r="A31" s="58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3" spans="1:17" ht="9" customHeight="1">
      <c r="A33" s="2"/>
      <c r="B33" s="3"/>
      <c r="C33" s="3"/>
      <c r="D33" s="3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4"/>
    </row>
    <row r="34" spans="1:17" ht="15" customHeight="1">
      <c r="A34" s="5"/>
      <c r="B34" s="6"/>
      <c r="C34" s="9" t="s">
        <v>5</v>
      </c>
      <c r="D34" s="6" t="s">
        <v>30</v>
      </c>
      <c r="E34" s="6"/>
      <c r="F34" s="6"/>
      <c r="G34" s="6"/>
      <c r="H34" s="16" t="s">
        <v>0</v>
      </c>
      <c r="I34" s="31" t="s">
        <v>117</v>
      </c>
      <c r="J34" s="6"/>
      <c r="K34" s="6"/>
      <c r="L34" s="6"/>
      <c r="M34" s="6"/>
      <c r="N34" s="6"/>
      <c r="O34" s="6"/>
      <c r="P34" s="6"/>
      <c r="Q34" s="8"/>
    </row>
    <row r="35" spans="1:17" ht="15" customHeight="1">
      <c r="A35" s="5"/>
      <c r="B35" s="6"/>
      <c r="C35" s="9" t="s">
        <v>7</v>
      </c>
      <c r="D35" s="6" t="s">
        <v>31</v>
      </c>
      <c r="E35" s="6"/>
      <c r="F35" s="6"/>
      <c r="G35" s="6"/>
      <c r="H35" s="16" t="s">
        <v>0</v>
      </c>
      <c r="I35" s="6" t="str">
        <f>+I10</f>
        <v>Deni Widhi P.</v>
      </c>
      <c r="J35" s="6"/>
      <c r="K35" s="6"/>
      <c r="L35" s="6"/>
      <c r="M35" s="6"/>
      <c r="N35" s="6"/>
      <c r="O35" s="6"/>
      <c r="P35" s="6"/>
      <c r="Q35" s="8"/>
    </row>
    <row r="36" spans="1:17" ht="15" customHeight="1">
      <c r="A36" s="5"/>
      <c r="B36" s="6"/>
      <c r="C36" s="9" t="s">
        <v>9</v>
      </c>
      <c r="D36" s="6" t="s">
        <v>32</v>
      </c>
      <c r="E36" s="6" t="s">
        <v>8</v>
      </c>
      <c r="F36" s="6"/>
      <c r="G36" s="6"/>
      <c r="H36" s="16" t="s">
        <v>0</v>
      </c>
      <c r="I36" s="17"/>
      <c r="J36" s="6"/>
      <c r="K36" s="6"/>
      <c r="L36" s="6"/>
      <c r="M36" s="6"/>
      <c r="N36" s="6"/>
      <c r="O36" s="6"/>
      <c r="P36" s="6"/>
      <c r="Q36" s="8"/>
    </row>
    <row r="37" spans="1:17" ht="15" customHeight="1">
      <c r="A37" s="5"/>
      <c r="B37" s="6"/>
      <c r="C37" s="9"/>
      <c r="D37" s="6" t="s">
        <v>33</v>
      </c>
      <c r="E37" s="6" t="s">
        <v>34</v>
      </c>
      <c r="F37" s="6"/>
      <c r="G37" s="6"/>
      <c r="H37" s="16" t="s">
        <v>0</v>
      </c>
      <c r="I37" s="12" t="str">
        <f>+I12</f>
        <v>Kasie Teknik</v>
      </c>
      <c r="J37" s="6"/>
      <c r="K37" s="6"/>
      <c r="L37" s="6"/>
      <c r="M37" s="6"/>
      <c r="N37" s="6"/>
      <c r="O37" s="6"/>
      <c r="P37" s="6"/>
      <c r="Q37" s="8"/>
    </row>
    <row r="38" spans="1:17" ht="15" customHeight="1">
      <c r="A38" s="5"/>
      <c r="B38" s="6"/>
      <c r="C38" s="9" t="s">
        <v>17</v>
      </c>
      <c r="D38" s="6" t="s">
        <v>35</v>
      </c>
      <c r="E38" s="6"/>
      <c r="F38" s="6"/>
      <c r="G38" s="6"/>
      <c r="H38" s="16" t="s">
        <v>0</v>
      </c>
      <c r="I38" s="238" t="str">
        <f>I14</f>
        <v>Asistensi Checker Struktur di Virama Karya &amp; BPJT</v>
      </c>
      <c r="J38" s="238"/>
      <c r="K38" s="238"/>
      <c r="L38" s="238"/>
      <c r="M38" s="238"/>
      <c r="N38" s="238"/>
      <c r="O38" s="238"/>
      <c r="P38" s="114"/>
      <c r="Q38" s="8"/>
    </row>
    <row r="39" spans="1:17" ht="15" customHeight="1">
      <c r="A39" s="5"/>
      <c r="B39" s="6"/>
      <c r="C39" s="113"/>
      <c r="D39" s="6"/>
      <c r="E39" s="6"/>
      <c r="F39" s="6"/>
      <c r="G39" s="6"/>
      <c r="H39" s="112"/>
      <c r="I39" s="114"/>
      <c r="J39" s="114"/>
      <c r="K39" s="114"/>
      <c r="L39" s="114"/>
      <c r="M39" s="114"/>
      <c r="N39" s="114"/>
      <c r="O39" s="114"/>
      <c r="P39" s="114"/>
      <c r="Q39" s="8"/>
    </row>
    <row r="40" spans="1:17" ht="15" customHeight="1">
      <c r="A40" s="5"/>
      <c r="B40" s="6"/>
      <c r="C40" s="9" t="s">
        <v>19</v>
      </c>
      <c r="D40" s="6" t="s">
        <v>36</v>
      </c>
      <c r="E40" s="6"/>
      <c r="F40" s="6"/>
      <c r="G40" s="6"/>
      <c r="H40" s="16" t="s">
        <v>0</v>
      </c>
      <c r="I40" s="12" t="str">
        <f>I18</f>
        <v>Jakarta</v>
      </c>
      <c r="J40" s="6"/>
      <c r="K40" s="6"/>
      <c r="L40" s="6"/>
      <c r="M40" s="6"/>
      <c r="N40" s="6"/>
      <c r="O40" s="6"/>
      <c r="P40" s="6"/>
      <c r="Q40" s="8"/>
    </row>
    <row r="41" spans="1:17" ht="15" customHeight="1">
      <c r="A41" s="5"/>
      <c r="B41" s="6"/>
      <c r="C41" s="9" t="s">
        <v>21</v>
      </c>
      <c r="D41" s="6" t="s">
        <v>32</v>
      </c>
      <c r="E41" s="6" t="s">
        <v>37</v>
      </c>
      <c r="F41" s="6"/>
      <c r="G41" s="6"/>
      <c r="H41" s="16" t="s">
        <v>0</v>
      </c>
      <c r="I41" s="235">
        <f>I19</f>
        <v>43046</v>
      </c>
      <c r="J41" s="235"/>
      <c r="K41" s="235"/>
      <c r="L41" s="6"/>
      <c r="M41" s="6"/>
      <c r="N41" s="6"/>
      <c r="O41" s="6"/>
      <c r="P41" s="6"/>
      <c r="Q41" s="8"/>
    </row>
    <row r="42" spans="1:17" ht="15" customHeight="1">
      <c r="A42" s="5"/>
      <c r="B42" s="6"/>
      <c r="C42" s="9"/>
      <c r="D42" s="6" t="s">
        <v>33</v>
      </c>
      <c r="E42" s="6" t="s">
        <v>38</v>
      </c>
      <c r="F42" s="6"/>
      <c r="G42" s="6"/>
      <c r="H42" s="16" t="s">
        <v>0</v>
      </c>
      <c r="I42" s="235">
        <f>I20</f>
        <v>43048</v>
      </c>
      <c r="J42" s="235"/>
      <c r="K42" s="235"/>
      <c r="L42" s="6"/>
      <c r="M42" s="6"/>
      <c r="N42" s="6"/>
      <c r="O42" s="6"/>
      <c r="P42" s="6"/>
      <c r="Q42" s="8"/>
    </row>
    <row r="43" spans="1:17" ht="15" customHeight="1">
      <c r="A43" s="5"/>
      <c r="B43" s="6"/>
      <c r="C43" s="9" t="s">
        <v>24</v>
      </c>
      <c r="D43" s="6" t="s">
        <v>39</v>
      </c>
      <c r="E43" s="6"/>
      <c r="F43" s="6"/>
      <c r="G43" s="6"/>
      <c r="H43" s="16" t="s">
        <v>0</v>
      </c>
      <c r="I43" s="12" t="str">
        <f>I21</f>
        <v>Pesawat Udara</v>
      </c>
      <c r="J43" s="6"/>
      <c r="K43" s="6"/>
      <c r="L43" s="6"/>
      <c r="M43" s="6"/>
      <c r="N43" s="6"/>
      <c r="O43" s="6"/>
      <c r="P43" s="6"/>
      <c r="Q43" s="8"/>
    </row>
    <row r="44" spans="1:17" ht="15" customHeight="1">
      <c r="A44" s="5"/>
      <c r="B44" s="6"/>
      <c r="C44" s="9" t="s">
        <v>27</v>
      </c>
      <c r="D44" s="6" t="s">
        <v>22</v>
      </c>
      <c r="E44" s="6"/>
      <c r="F44" s="6"/>
      <c r="G44" s="6"/>
      <c r="H44" s="16" t="s">
        <v>0</v>
      </c>
      <c r="I44" s="12" t="s">
        <v>23</v>
      </c>
      <c r="J44" s="6"/>
      <c r="K44" s="6"/>
      <c r="L44" s="6"/>
      <c r="M44" s="6"/>
      <c r="N44" s="6"/>
      <c r="O44" s="6"/>
      <c r="P44" s="6"/>
      <c r="Q44" s="8"/>
    </row>
    <row r="45" spans="1:17" ht="15" customHeight="1">
      <c r="A45" s="5"/>
      <c r="B45" s="6"/>
      <c r="C45" s="9" t="s">
        <v>40</v>
      </c>
      <c r="D45" s="6" t="s">
        <v>41</v>
      </c>
      <c r="E45" s="6"/>
      <c r="F45" s="6"/>
      <c r="G45" s="6"/>
      <c r="H45" s="16" t="s">
        <v>0</v>
      </c>
      <c r="I45" s="12" t="str">
        <f>I23</f>
        <v>BAU Proyek</v>
      </c>
      <c r="J45" s="6"/>
      <c r="K45" s="6"/>
      <c r="L45" s="6"/>
      <c r="M45" s="6"/>
      <c r="N45" s="6"/>
      <c r="O45" s="6"/>
      <c r="P45" s="6"/>
      <c r="Q45" s="8"/>
    </row>
    <row r="46" spans="1:17" ht="15" customHeight="1">
      <c r="A46" s="5"/>
      <c r="B46" s="6"/>
      <c r="C46" s="9" t="s">
        <v>42</v>
      </c>
      <c r="D46" s="6" t="s">
        <v>43</v>
      </c>
      <c r="E46" s="6"/>
      <c r="F46" s="6"/>
      <c r="G46" s="6"/>
      <c r="H46" s="16" t="s">
        <v>0</v>
      </c>
      <c r="I46" s="12" t="str">
        <f>I24</f>
        <v>Proyek Jalan Tol Batang - Semarang Seksi 3</v>
      </c>
      <c r="J46" s="6"/>
      <c r="K46" s="6"/>
      <c r="L46" s="6"/>
      <c r="M46" s="6"/>
      <c r="N46" s="6"/>
      <c r="O46" s="6"/>
      <c r="P46" s="6"/>
      <c r="Q46" s="8"/>
    </row>
    <row r="47" spans="1:17" ht="9" customHeight="1">
      <c r="A47" s="13"/>
      <c r="B47" s="14"/>
      <c r="C47" s="14"/>
      <c r="D47" s="14"/>
      <c r="E47" s="14"/>
      <c r="F47" s="14"/>
      <c r="G47" s="14"/>
      <c r="H47" s="13"/>
      <c r="I47" s="14"/>
      <c r="J47" s="14"/>
      <c r="K47" s="14"/>
      <c r="L47" s="14"/>
      <c r="M47" s="14"/>
      <c r="N47" s="14"/>
      <c r="O47" s="14"/>
      <c r="P47" s="14"/>
      <c r="Q47" s="15"/>
    </row>
    <row r="51" spans="1:17" ht="15" customHeight="1">
      <c r="M51" t="s">
        <v>46</v>
      </c>
      <c r="O51" t="s">
        <v>104</v>
      </c>
    </row>
    <row r="52" spans="1:17" ht="15" customHeight="1">
      <c r="M52" t="s">
        <v>49</v>
      </c>
      <c r="O52" s="45">
        <f>+I41</f>
        <v>43046</v>
      </c>
    </row>
    <row r="53" spans="1:17" ht="15" customHeight="1">
      <c r="O53" s="45"/>
    </row>
    <row r="54" spans="1:17" ht="15" customHeight="1">
      <c r="O54" s="45"/>
    </row>
    <row r="55" spans="1:17" ht="15" customHeight="1">
      <c r="B55" s="230" t="s">
        <v>50</v>
      </c>
      <c r="C55" s="230"/>
      <c r="D55" s="230"/>
      <c r="E55" s="230"/>
      <c r="F55" s="230"/>
      <c r="N55" s="232" t="s">
        <v>109</v>
      </c>
      <c r="O55" s="232"/>
    </row>
    <row r="56" spans="1:17" ht="15" customHeight="1">
      <c r="D56" s="230" t="s">
        <v>52</v>
      </c>
      <c r="E56" s="230"/>
      <c r="M56" s="83"/>
      <c r="N56" s="230" t="str">
        <f>I12</f>
        <v>Kasie Teknik</v>
      </c>
      <c r="O56" s="230"/>
      <c r="P56" s="83"/>
    </row>
    <row r="57" spans="1:17" ht="15" customHeight="1">
      <c r="M57" s="57"/>
      <c r="N57" s="57"/>
      <c r="O57" s="57"/>
      <c r="P57" s="57"/>
    </row>
    <row r="58" spans="1:17" ht="15" customHeight="1">
      <c r="M58" s="57"/>
      <c r="N58" s="57"/>
      <c r="O58" s="57"/>
      <c r="P58" s="57"/>
    </row>
    <row r="59" spans="1:17" ht="15" customHeight="1">
      <c r="M59" s="230"/>
      <c r="N59" s="230"/>
      <c r="O59" s="230"/>
      <c r="P59" s="230"/>
    </row>
    <row r="60" spans="1:17" ht="15" customHeight="1"/>
    <row r="61" spans="1:17" ht="15" customHeight="1">
      <c r="B61" s="233" t="str">
        <f>+I34</f>
        <v>Mochamad Waskito Adi, ST</v>
      </c>
      <c r="C61" s="233"/>
      <c r="D61" s="233"/>
      <c r="E61" s="233"/>
      <c r="F61" s="233"/>
      <c r="M61" s="59" t="s">
        <v>107</v>
      </c>
      <c r="N61" s="234" t="str">
        <f>I10</f>
        <v>Deni Widhi P.</v>
      </c>
      <c r="O61" s="234"/>
      <c r="P61" s="30" t="s">
        <v>108</v>
      </c>
    </row>
    <row r="62" spans="1:17" ht="15" customHeight="1">
      <c r="B62" s="230"/>
      <c r="C62" s="230"/>
      <c r="D62" s="230"/>
      <c r="E62" s="230"/>
      <c r="F62" s="230"/>
      <c r="M62" s="226"/>
      <c r="N62" s="226"/>
      <c r="O62" s="226"/>
      <c r="P62" s="226"/>
    </row>
    <row r="63" spans="1:17" ht="15">
      <c r="B63" s="1"/>
      <c r="C63" s="1"/>
      <c r="D63" s="1"/>
      <c r="E63" s="1"/>
      <c r="F63" s="1"/>
      <c r="M63" s="18"/>
      <c r="N63" s="18"/>
      <c r="O63" s="18"/>
      <c r="P63" s="18"/>
    </row>
    <row r="64" spans="1:17" ht="15.75">
      <c r="A64" s="219" t="s">
        <v>54</v>
      </c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</row>
    <row r="66" spans="1:19">
      <c r="A66" s="220" t="s">
        <v>55</v>
      </c>
      <c r="B66" s="221"/>
      <c r="C66" s="220" t="s">
        <v>56</v>
      </c>
      <c r="D66" s="224"/>
      <c r="E66" s="224"/>
      <c r="F66" s="224"/>
      <c r="G66" s="224"/>
      <c r="H66" s="224"/>
      <c r="I66" s="221"/>
      <c r="J66" s="220" t="s">
        <v>57</v>
      </c>
      <c r="K66" s="224"/>
      <c r="L66" s="224"/>
      <c r="M66" s="224"/>
      <c r="N66" s="221"/>
      <c r="O66" s="220" t="s">
        <v>2</v>
      </c>
      <c r="P66" s="224"/>
      <c r="Q66" s="221"/>
    </row>
    <row r="67" spans="1:19" ht="13.5" thickBot="1">
      <c r="A67" s="222"/>
      <c r="B67" s="223"/>
      <c r="C67" s="222"/>
      <c r="D67" s="225"/>
      <c r="E67" s="225"/>
      <c r="F67" s="225"/>
      <c r="G67" s="225"/>
      <c r="H67" s="225"/>
      <c r="I67" s="223"/>
      <c r="J67" s="222"/>
      <c r="K67" s="225"/>
      <c r="L67" s="225"/>
      <c r="M67" s="225"/>
      <c r="N67" s="223"/>
      <c r="O67" s="222"/>
      <c r="P67" s="225"/>
      <c r="Q67" s="223"/>
    </row>
    <row r="68" spans="1:19" ht="9" customHeight="1" thickTop="1">
      <c r="A68" s="19"/>
      <c r="B68" s="20"/>
      <c r="C68" s="21"/>
      <c r="D68" s="21"/>
      <c r="E68" s="21"/>
      <c r="F68" s="21"/>
      <c r="G68" s="21"/>
      <c r="H68" s="21"/>
      <c r="I68" s="21"/>
      <c r="J68" s="19"/>
      <c r="K68" s="21"/>
      <c r="L68" s="21"/>
      <c r="M68" s="21"/>
      <c r="N68" s="20"/>
      <c r="O68" s="21"/>
      <c r="P68" s="21"/>
      <c r="Q68" s="20"/>
    </row>
    <row r="69" spans="1:19" ht="15" customHeight="1">
      <c r="A69" s="215">
        <v>1</v>
      </c>
      <c r="B69" s="216"/>
      <c r="C69" s="22" t="s">
        <v>58</v>
      </c>
      <c r="D69" s="6"/>
      <c r="E69" s="6"/>
      <c r="F69" s="6"/>
      <c r="G69" s="6"/>
      <c r="H69" s="6"/>
      <c r="I69" s="6"/>
      <c r="J69" s="5"/>
      <c r="K69" s="6"/>
      <c r="L69" s="23"/>
      <c r="M69" s="6"/>
      <c r="N69" s="24"/>
      <c r="O69" s="6"/>
      <c r="P69" s="6"/>
      <c r="Q69" s="8"/>
    </row>
    <row r="70" spans="1:19" ht="15" customHeight="1">
      <c r="A70" s="50"/>
      <c r="B70" s="49"/>
      <c r="C70" s="25" t="s">
        <v>32</v>
      </c>
      <c r="D70" s="6" t="s">
        <v>59</v>
      </c>
      <c r="E70" s="6"/>
      <c r="F70" s="6"/>
      <c r="G70" s="6"/>
      <c r="H70" s="6"/>
      <c r="I70" s="6"/>
      <c r="J70" s="50">
        <v>0</v>
      </c>
      <c r="K70" s="48" t="s">
        <v>60</v>
      </c>
      <c r="L70" s="23">
        <v>350000</v>
      </c>
      <c r="M70" s="6" t="s">
        <v>61</v>
      </c>
      <c r="N70" s="24">
        <f>+L70*J70</f>
        <v>0</v>
      </c>
      <c r="O70" s="217">
        <f>+N70</f>
        <v>0</v>
      </c>
      <c r="P70" s="218"/>
      <c r="Q70" s="216"/>
    </row>
    <row r="71" spans="1:19" ht="15" customHeight="1">
      <c r="A71" s="5"/>
      <c r="B71" s="49" t="s">
        <v>62</v>
      </c>
      <c r="C71" s="25" t="s">
        <v>33</v>
      </c>
      <c r="D71" s="6" t="s">
        <v>63</v>
      </c>
      <c r="E71" s="6"/>
      <c r="F71" s="6"/>
      <c r="G71" s="6"/>
      <c r="H71" s="6"/>
      <c r="I71" s="6"/>
      <c r="J71" s="50">
        <v>3</v>
      </c>
      <c r="K71" s="48" t="s">
        <v>60</v>
      </c>
      <c r="L71" s="23">
        <v>250000</v>
      </c>
      <c r="M71" s="6" t="s">
        <v>61</v>
      </c>
      <c r="N71" s="24">
        <f>+L71*J71</f>
        <v>750000</v>
      </c>
      <c r="O71" s="217">
        <f>+N71</f>
        <v>750000</v>
      </c>
      <c r="P71" s="218"/>
      <c r="Q71" s="216"/>
      <c r="R71" s="33">
        <v>1200000</v>
      </c>
      <c r="S71" t="s">
        <v>97</v>
      </c>
    </row>
    <row r="72" spans="1:19" ht="15" customHeight="1">
      <c r="A72" s="5"/>
      <c r="B72" s="49"/>
      <c r="C72" s="22"/>
      <c r="D72" s="6"/>
      <c r="E72" s="6"/>
      <c r="F72" s="6"/>
      <c r="G72" s="6"/>
      <c r="H72" s="6"/>
      <c r="I72" s="6"/>
      <c r="J72" s="5"/>
      <c r="K72" s="6"/>
      <c r="L72" s="23"/>
      <c r="M72" s="6"/>
      <c r="N72" s="24"/>
      <c r="O72" s="6"/>
      <c r="P72" s="6"/>
      <c r="Q72" s="8"/>
      <c r="R72" s="33">
        <v>2000000</v>
      </c>
      <c r="S72" t="s">
        <v>98</v>
      </c>
    </row>
    <row r="73" spans="1:19" ht="15" customHeight="1">
      <c r="A73" s="215">
        <v>2</v>
      </c>
      <c r="B73" s="216"/>
      <c r="C73" s="22" t="s">
        <v>64</v>
      </c>
      <c r="D73" s="6"/>
      <c r="E73" s="6"/>
      <c r="F73" s="6"/>
      <c r="G73" s="6"/>
      <c r="H73" s="6"/>
      <c r="I73" s="6"/>
      <c r="J73" s="5"/>
      <c r="K73" s="6"/>
      <c r="L73" s="23"/>
      <c r="M73" s="6"/>
      <c r="N73" s="24"/>
      <c r="O73" s="6"/>
      <c r="P73" s="6"/>
      <c r="Q73" s="8"/>
      <c r="R73" s="33">
        <f>SUM(R71:R72)</f>
        <v>3200000</v>
      </c>
    </row>
    <row r="74" spans="1:19" ht="15" customHeight="1">
      <c r="A74" s="5"/>
      <c r="B74" s="8"/>
      <c r="C74" s="26" t="s">
        <v>23</v>
      </c>
      <c r="D74" s="31" t="s">
        <v>85</v>
      </c>
      <c r="E74" s="6"/>
      <c r="F74" s="6"/>
      <c r="G74" s="6"/>
      <c r="H74" s="6"/>
      <c r="I74" s="6"/>
      <c r="J74" s="50">
        <v>1</v>
      </c>
      <c r="K74" s="48" t="s">
        <v>60</v>
      </c>
      <c r="L74" s="23"/>
      <c r="M74" s="6" t="s">
        <v>61</v>
      </c>
      <c r="N74" s="24">
        <f>J74*L74</f>
        <v>0</v>
      </c>
      <c r="O74" s="217">
        <f>+N74</f>
        <v>0</v>
      </c>
      <c r="P74" s="218"/>
      <c r="Q74" s="216"/>
    </row>
    <row r="75" spans="1:19" ht="15" customHeight="1">
      <c r="A75" s="5"/>
      <c r="B75" s="8"/>
      <c r="C75" s="26" t="s">
        <v>23</v>
      </c>
      <c r="D75" s="31" t="s">
        <v>85</v>
      </c>
      <c r="E75" s="6"/>
      <c r="F75" s="6"/>
      <c r="G75" s="6"/>
      <c r="H75" s="6"/>
      <c r="I75" s="6"/>
      <c r="J75" s="54">
        <v>1</v>
      </c>
      <c r="K75" s="52" t="s">
        <v>60</v>
      </c>
      <c r="L75" s="23">
        <v>0</v>
      </c>
      <c r="M75" s="6" t="s">
        <v>61</v>
      </c>
      <c r="N75" s="24">
        <f>J75*L75</f>
        <v>0</v>
      </c>
      <c r="O75" s="217">
        <f>+N75</f>
        <v>0</v>
      </c>
      <c r="P75" s="218"/>
      <c r="Q75" s="216"/>
    </row>
    <row r="76" spans="1:19" ht="15" customHeight="1">
      <c r="A76" s="5"/>
      <c r="B76" s="8"/>
      <c r="C76" s="26"/>
      <c r="D76" s="31"/>
      <c r="E76" s="6"/>
      <c r="F76" s="6"/>
      <c r="G76" s="6"/>
      <c r="H76" s="6"/>
      <c r="I76" s="6"/>
      <c r="J76" s="54"/>
      <c r="K76" s="52"/>
      <c r="L76" s="23"/>
      <c r="M76" s="6"/>
      <c r="N76" s="24"/>
      <c r="O76" s="217"/>
      <c r="P76" s="218"/>
      <c r="Q76" s="216"/>
      <c r="R76" s="33">
        <v>1110000</v>
      </c>
    </row>
    <row r="77" spans="1:19" ht="15" customHeight="1">
      <c r="A77" s="5"/>
      <c r="B77" s="8"/>
      <c r="C77" s="26"/>
      <c r="D77" s="31"/>
      <c r="E77" s="6"/>
      <c r="F77" s="6"/>
      <c r="G77" s="6"/>
      <c r="H77" s="6"/>
      <c r="I77" s="6"/>
      <c r="J77" s="54"/>
      <c r="K77" s="52"/>
      <c r="L77" s="23"/>
      <c r="M77" s="6"/>
      <c r="N77" s="24"/>
      <c r="O77" s="51"/>
      <c r="P77" s="52"/>
      <c r="Q77" s="53"/>
      <c r="R77" s="33">
        <v>345000</v>
      </c>
    </row>
    <row r="78" spans="1:19" ht="15" customHeight="1">
      <c r="A78" s="5"/>
      <c r="B78" s="8"/>
      <c r="C78" s="26" t="s">
        <v>23</v>
      </c>
      <c r="D78" s="6" t="s">
        <v>70</v>
      </c>
      <c r="E78" s="6"/>
      <c r="F78" s="6"/>
      <c r="G78" s="6"/>
      <c r="H78" s="6"/>
      <c r="I78" s="6"/>
      <c r="J78" s="50">
        <v>2</v>
      </c>
      <c r="K78" s="48" t="s">
        <v>60</v>
      </c>
      <c r="L78" s="23">
        <v>150000</v>
      </c>
      <c r="M78" s="6" t="s">
        <v>61</v>
      </c>
      <c r="N78" s="24">
        <f>J78*L78</f>
        <v>300000</v>
      </c>
      <c r="O78" s="217">
        <f>N78</f>
        <v>300000</v>
      </c>
      <c r="P78" s="218"/>
      <c r="Q78" s="216"/>
      <c r="R78" s="33">
        <f>SUM(R76:R77)</f>
        <v>1455000</v>
      </c>
    </row>
    <row r="79" spans="1:19" ht="15" customHeight="1">
      <c r="A79" s="5"/>
      <c r="B79" s="8"/>
      <c r="C79" s="26" t="s">
        <v>23</v>
      </c>
      <c r="D79" s="31" t="s">
        <v>69</v>
      </c>
      <c r="E79" s="6"/>
      <c r="F79" s="6"/>
      <c r="G79" s="6"/>
      <c r="H79" s="6"/>
      <c r="I79" s="6"/>
      <c r="J79" s="50">
        <v>0</v>
      </c>
      <c r="K79" s="47" t="s">
        <v>60</v>
      </c>
      <c r="L79" s="23"/>
      <c r="M79" s="6" t="s">
        <v>61</v>
      </c>
      <c r="N79" s="24">
        <f>J79*L79</f>
        <v>0</v>
      </c>
      <c r="O79" s="217">
        <f>N79</f>
        <v>0</v>
      </c>
      <c r="P79" s="218"/>
      <c r="Q79" s="216"/>
    </row>
    <row r="80" spans="1:19" ht="9" customHeight="1">
      <c r="A80" s="5"/>
      <c r="B80" s="8"/>
      <c r="C80" s="6"/>
      <c r="D80" s="6"/>
      <c r="E80" s="6"/>
      <c r="F80" s="6"/>
      <c r="G80" s="6"/>
      <c r="H80" s="6"/>
      <c r="I80" s="6"/>
      <c r="J80" s="5"/>
      <c r="K80" s="6"/>
      <c r="L80" s="23"/>
      <c r="M80" s="6"/>
      <c r="N80" s="24"/>
      <c r="O80" s="6"/>
      <c r="P80" s="6"/>
      <c r="Q80" s="8"/>
    </row>
    <row r="81" spans="1:26" ht="22.5" customHeight="1">
      <c r="A81" s="27"/>
      <c r="B81" s="28"/>
      <c r="C81" s="29"/>
      <c r="D81" s="29"/>
      <c r="E81" s="29"/>
      <c r="F81" s="29"/>
      <c r="G81" s="29"/>
      <c r="H81" s="29"/>
      <c r="I81" s="29"/>
      <c r="J81" s="27"/>
      <c r="K81" s="29"/>
      <c r="L81" s="29"/>
      <c r="M81" s="29"/>
      <c r="N81" s="28"/>
      <c r="O81" s="227">
        <f>SUM(O69:Q80)</f>
        <v>1050000</v>
      </c>
      <c r="P81" s="228"/>
      <c r="Q81" s="229"/>
    </row>
    <row r="83" spans="1:26" ht="15" customHeight="1">
      <c r="M83" t="s">
        <v>46</v>
      </c>
      <c r="O83" t="str">
        <f>O51</f>
        <v>Kendal</v>
      </c>
    </row>
    <row r="84" spans="1:26" ht="15" customHeight="1">
      <c r="M84" t="s">
        <v>49</v>
      </c>
      <c r="O84" s="56">
        <f>O52</f>
        <v>43046</v>
      </c>
    </row>
    <row r="85" spans="1:26" ht="15" customHeight="1">
      <c r="M85" s="230" t="s">
        <v>51</v>
      </c>
      <c r="N85" s="230"/>
      <c r="O85" s="230"/>
      <c r="P85" s="230"/>
      <c r="R85" s="33">
        <f>SUM(R94:R97)</f>
        <v>4655000</v>
      </c>
    </row>
    <row r="86" spans="1:26" ht="15" customHeight="1">
      <c r="M86" s="230" t="str">
        <f>+I37</f>
        <v>Kasie Teknik</v>
      </c>
      <c r="N86" s="230"/>
      <c r="O86" s="230"/>
      <c r="P86" s="230"/>
    </row>
    <row r="87" spans="1:26" ht="15" customHeight="1"/>
    <row r="88" spans="1:26" ht="15" customHeight="1"/>
    <row r="89" spans="1:26" ht="15" customHeight="1">
      <c r="M89" s="226" t="str">
        <f>+I35</f>
        <v>Deni Widhi P.</v>
      </c>
      <c r="N89" s="226"/>
      <c r="O89" s="226"/>
      <c r="P89" s="226"/>
    </row>
    <row r="90" spans="1:26">
      <c r="A90" s="232" t="s">
        <v>86</v>
      </c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</row>
    <row r="92" spans="1:26">
      <c r="A92" s="2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4"/>
      <c r="X92" t="s">
        <v>71</v>
      </c>
    </row>
    <row r="93" spans="1:26" ht="15">
      <c r="A93" s="5"/>
      <c r="B93" s="6"/>
      <c r="C93" s="7" t="s">
        <v>4</v>
      </c>
      <c r="D93" s="6"/>
      <c r="E93" s="6"/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8"/>
    </row>
    <row r="94" spans="1:26">
      <c r="A94" s="5"/>
      <c r="B94" s="6"/>
      <c r="C94" s="37" t="s">
        <v>5</v>
      </c>
      <c r="D94" s="6" t="s">
        <v>6</v>
      </c>
      <c r="E94" s="6"/>
      <c r="F94" s="6"/>
      <c r="G94" s="8"/>
      <c r="H94" s="37" t="s">
        <v>0</v>
      </c>
      <c r="I94" s="31" t="s">
        <v>101</v>
      </c>
      <c r="J94" s="6"/>
      <c r="K94" s="6"/>
      <c r="L94" s="6"/>
      <c r="M94" s="6"/>
      <c r="N94" s="6"/>
      <c r="O94" s="6"/>
      <c r="P94" s="6"/>
      <c r="Q94" s="8"/>
      <c r="R94" s="33">
        <v>1110000</v>
      </c>
      <c r="Z94" s="33">
        <v>54269600</v>
      </c>
    </row>
    <row r="95" spans="1:26">
      <c r="A95" s="5"/>
      <c r="B95" s="6"/>
      <c r="C95" s="37" t="s">
        <v>7</v>
      </c>
      <c r="D95" s="6" t="s">
        <v>8</v>
      </c>
      <c r="E95" s="6"/>
      <c r="F95" s="6"/>
      <c r="G95" s="8"/>
      <c r="H95" s="37" t="s">
        <v>0</v>
      </c>
      <c r="I95" s="10"/>
      <c r="J95" s="6"/>
      <c r="K95" s="6"/>
      <c r="L95" s="6"/>
      <c r="M95" s="6"/>
      <c r="N95" s="6"/>
      <c r="O95" s="6"/>
      <c r="P95" s="6"/>
      <c r="Q95" s="8"/>
      <c r="R95" s="33">
        <v>345000</v>
      </c>
      <c r="Z95" s="33"/>
    </row>
    <row r="96" spans="1:26">
      <c r="A96" s="5"/>
      <c r="B96" s="6"/>
      <c r="C96" s="37" t="s">
        <v>9</v>
      </c>
      <c r="D96" s="6" t="s">
        <v>10</v>
      </c>
      <c r="E96" s="6"/>
      <c r="F96" s="6"/>
      <c r="G96" s="8"/>
      <c r="H96" s="37" t="s">
        <v>0</v>
      </c>
      <c r="I96" s="31" t="s">
        <v>102</v>
      </c>
      <c r="J96" s="6"/>
      <c r="K96" s="6"/>
      <c r="L96" s="6"/>
      <c r="M96" s="6"/>
      <c r="N96" s="6"/>
      <c r="O96" s="6"/>
      <c r="P96" s="6"/>
      <c r="Q96" s="8"/>
      <c r="R96" s="33">
        <v>1200000</v>
      </c>
      <c r="U96" t="s">
        <v>72</v>
      </c>
      <c r="Z96" s="33">
        <v>-15000000</v>
      </c>
    </row>
    <row r="97" spans="1:26">
      <c r="A97" s="5"/>
      <c r="B97" s="6"/>
      <c r="C97" s="6"/>
      <c r="D97" s="6"/>
      <c r="E97" s="6"/>
      <c r="F97" s="6"/>
      <c r="G97" s="8"/>
      <c r="H97" s="37"/>
      <c r="I97" s="6"/>
      <c r="J97" s="6"/>
      <c r="K97" s="6"/>
      <c r="L97" s="6"/>
      <c r="M97" s="6"/>
      <c r="N97" s="6"/>
      <c r="O97" s="6"/>
      <c r="P97" s="6"/>
      <c r="Q97" s="8"/>
      <c r="R97" s="33">
        <v>2000000</v>
      </c>
      <c r="U97" t="s">
        <v>73</v>
      </c>
      <c r="Z97" s="34">
        <f>+Z94+Z96</f>
        <v>39269600</v>
      </c>
    </row>
    <row r="98" spans="1:26" ht="15">
      <c r="A98" s="5"/>
      <c r="B98" s="6"/>
      <c r="C98" s="7" t="s">
        <v>11</v>
      </c>
      <c r="D98" s="6"/>
      <c r="E98" s="6"/>
      <c r="F98" s="6"/>
      <c r="G98" s="8"/>
      <c r="H98" s="37" t="s">
        <v>0</v>
      </c>
      <c r="I98" s="30" t="s">
        <v>95</v>
      </c>
      <c r="J98" s="6"/>
      <c r="K98" s="6"/>
      <c r="L98" s="6"/>
      <c r="M98" s="6"/>
      <c r="N98" s="6"/>
      <c r="O98" s="6"/>
      <c r="P98" s="6"/>
      <c r="Q98" s="8"/>
      <c r="U98" s="30" t="s">
        <v>74</v>
      </c>
      <c r="X98" s="30" t="s">
        <v>75</v>
      </c>
      <c r="Z98" s="33">
        <f>-1320000-1320000-1320000-1200000</f>
        <v>-5160000</v>
      </c>
    </row>
    <row r="99" spans="1:26">
      <c r="A99" s="5"/>
      <c r="B99" s="6"/>
      <c r="C99" s="6"/>
      <c r="D99" s="6"/>
      <c r="E99" s="6"/>
      <c r="F99" s="6"/>
      <c r="G99" s="8"/>
      <c r="H99" s="37"/>
      <c r="I99" s="6"/>
      <c r="J99" s="6"/>
      <c r="K99" s="6"/>
      <c r="L99" s="6"/>
      <c r="M99" s="6"/>
      <c r="N99" s="6"/>
      <c r="O99" s="6"/>
      <c r="P99" s="6"/>
      <c r="Q99" s="8"/>
      <c r="U99" s="30" t="s">
        <v>76</v>
      </c>
      <c r="Z99" s="33">
        <v>-825000</v>
      </c>
    </row>
    <row r="100" spans="1:26" ht="15">
      <c r="A100" s="5"/>
      <c r="B100" s="6"/>
      <c r="C100" s="7" t="s">
        <v>12</v>
      </c>
      <c r="D100" s="6"/>
      <c r="E100" s="6"/>
      <c r="F100" s="6"/>
      <c r="G100" s="8"/>
      <c r="H100" s="37"/>
      <c r="I100" s="6"/>
      <c r="J100" s="6"/>
      <c r="K100" s="6"/>
      <c r="L100" s="6"/>
      <c r="M100" s="6"/>
      <c r="N100" s="6"/>
      <c r="O100" s="6"/>
      <c r="P100" s="6"/>
      <c r="Q100" s="8"/>
      <c r="U100" s="30" t="s">
        <v>77</v>
      </c>
      <c r="Z100" s="33">
        <f>-29500-30400-154800-138950</f>
        <v>-353650</v>
      </c>
    </row>
    <row r="101" spans="1:26">
      <c r="A101" s="5"/>
      <c r="B101" s="6"/>
      <c r="C101" s="37" t="s">
        <v>5</v>
      </c>
      <c r="D101" s="6" t="s">
        <v>13</v>
      </c>
      <c r="E101" s="6"/>
      <c r="F101" s="6"/>
      <c r="G101" s="8"/>
      <c r="H101" s="37" t="s">
        <v>0</v>
      </c>
      <c r="I101" s="6" t="s">
        <v>14</v>
      </c>
      <c r="J101" s="6"/>
      <c r="K101" s="6"/>
      <c r="L101" s="6"/>
      <c r="M101" s="6"/>
      <c r="N101" s="6"/>
      <c r="O101" s="6"/>
      <c r="P101" s="6"/>
      <c r="Q101" s="8"/>
      <c r="Z101" s="33"/>
    </row>
    <row r="102" spans="1:26">
      <c r="A102" s="5"/>
      <c r="B102" s="6"/>
      <c r="C102" s="37" t="s">
        <v>7</v>
      </c>
      <c r="D102" s="6" t="s">
        <v>15</v>
      </c>
      <c r="E102" s="6"/>
      <c r="F102" s="6"/>
      <c r="G102" s="8"/>
      <c r="H102" s="37" t="s">
        <v>0</v>
      </c>
      <c r="I102" s="31" t="s">
        <v>96</v>
      </c>
      <c r="J102" s="6"/>
      <c r="K102" s="6"/>
      <c r="L102" s="6"/>
      <c r="M102" s="6"/>
      <c r="N102" s="6"/>
      <c r="O102" s="6"/>
      <c r="P102" s="6"/>
      <c r="Q102" s="8"/>
      <c r="Z102" s="33"/>
    </row>
    <row r="103" spans="1:26">
      <c r="A103" s="5"/>
      <c r="B103" s="6"/>
      <c r="C103" s="37" t="s">
        <v>9</v>
      </c>
      <c r="D103" s="6" t="s">
        <v>16</v>
      </c>
      <c r="E103" s="6"/>
      <c r="F103" s="6"/>
      <c r="G103" s="8"/>
      <c r="H103" s="37" t="s">
        <v>0</v>
      </c>
      <c r="I103" s="32" t="s">
        <v>99</v>
      </c>
      <c r="J103" s="6"/>
      <c r="K103" s="6"/>
      <c r="L103" s="6"/>
      <c r="M103" s="6"/>
      <c r="N103" s="6"/>
      <c r="O103" s="6"/>
      <c r="P103" s="6"/>
      <c r="Q103" s="8"/>
      <c r="U103" s="30"/>
      <c r="Z103" s="33"/>
    </row>
    <row r="104" spans="1:26">
      <c r="A104" s="5"/>
      <c r="B104" s="6"/>
      <c r="C104" s="37" t="s">
        <v>17</v>
      </c>
      <c r="D104" s="6" t="s">
        <v>18</v>
      </c>
      <c r="E104" s="6"/>
      <c r="F104" s="6"/>
      <c r="G104" s="8"/>
      <c r="H104" s="37" t="s">
        <v>0</v>
      </c>
      <c r="I104" s="32" t="s">
        <v>100</v>
      </c>
      <c r="J104" s="6"/>
      <c r="K104" s="6"/>
      <c r="L104" s="6"/>
      <c r="M104" s="6"/>
      <c r="N104" s="6"/>
      <c r="O104" s="6"/>
      <c r="P104" s="6"/>
      <c r="Q104" s="8"/>
      <c r="Z104" s="33">
        <f>+Z97+Z99+Z100</f>
        <v>38090950</v>
      </c>
    </row>
    <row r="105" spans="1:26">
      <c r="A105" s="5"/>
      <c r="B105" s="6"/>
      <c r="C105" s="37" t="s">
        <v>19</v>
      </c>
      <c r="D105" s="6" t="s">
        <v>20</v>
      </c>
      <c r="E105" s="6"/>
      <c r="F105" s="6"/>
      <c r="G105" s="8"/>
      <c r="H105" s="37" t="s">
        <v>0</v>
      </c>
      <c r="I105" s="35" t="s">
        <v>85</v>
      </c>
      <c r="J105" s="6"/>
      <c r="K105" s="6"/>
      <c r="L105" s="6"/>
      <c r="M105" s="6"/>
      <c r="N105" s="6"/>
      <c r="O105" s="6"/>
      <c r="P105" s="6"/>
      <c r="Q105" s="8"/>
      <c r="Z105" s="33"/>
    </row>
    <row r="106" spans="1:26">
      <c r="A106" s="5"/>
      <c r="B106" s="6"/>
      <c r="C106" s="37" t="s">
        <v>21</v>
      </c>
      <c r="D106" s="6" t="s">
        <v>22</v>
      </c>
      <c r="E106" s="6"/>
      <c r="F106" s="6"/>
      <c r="G106" s="8"/>
      <c r="H106" s="37" t="s">
        <v>0</v>
      </c>
      <c r="I106" s="12" t="s">
        <v>23</v>
      </c>
      <c r="J106" s="6"/>
      <c r="K106" s="6"/>
      <c r="L106" s="6"/>
      <c r="M106" s="6"/>
      <c r="N106" s="6"/>
      <c r="O106" s="6"/>
      <c r="P106" s="6"/>
      <c r="Q106" s="8"/>
      <c r="Z106" s="33"/>
    </row>
    <row r="107" spans="1:26">
      <c r="A107" s="5"/>
      <c r="B107" s="6"/>
      <c r="C107" s="37" t="s">
        <v>24</v>
      </c>
      <c r="D107" s="6" t="s">
        <v>25</v>
      </c>
      <c r="E107" s="6"/>
      <c r="F107" s="6"/>
      <c r="G107" s="8"/>
      <c r="H107" s="37" t="s">
        <v>0</v>
      </c>
      <c r="I107" s="12" t="s">
        <v>26</v>
      </c>
      <c r="J107" s="6"/>
      <c r="K107" s="6"/>
      <c r="L107" s="6"/>
      <c r="M107" s="6"/>
      <c r="N107" s="6"/>
      <c r="O107" s="6"/>
      <c r="P107" s="6"/>
      <c r="Q107" s="8"/>
      <c r="Z107" s="33"/>
    </row>
    <row r="108" spans="1:26">
      <c r="A108" s="5"/>
      <c r="B108" s="6"/>
      <c r="C108" s="37" t="s">
        <v>27</v>
      </c>
      <c r="D108" s="6" t="s">
        <v>28</v>
      </c>
      <c r="E108" s="6"/>
      <c r="F108" s="6"/>
      <c r="G108" s="8"/>
      <c r="H108" s="37" t="s">
        <v>0</v>
      </c>
      <c r="I108" s="12" t="s">
        <v>93</v>
      </c>
      <c r="J108" s="6"/>
      <c r="K108" s="6"/>
      <c r="L108" s="6"/>
      <c r="M108" s="6"/>
      <c r="N108" s="6"/>
      <c r="O108" s="6"/>
      <c r="P108" s="6"/>
      <c r="Q108" s="8"/>
      <c r="Z108" s="33"/>
    </row>
    <row r="109" spans="1:26">
      <c r="A109" s="13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5"/>
      <c r="U109" s="30" t="s">
        <v>78</v>
      </c>
      <c r="Z109" s="33">
        <v>72499241</v>
      </c>
    </row>
    <row r="110" spans="1:26">
      <c r="U110" s="30" t="s">
        <v>79</v>
      </c>
      <c r="Z110" s="33">
        <v>-3750000</v>
      </c>
    </row>
    <row r="111" spans="1:26" ht="15.75">
      <c r="A111" s="231" t="s">
        <v>29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1"/>
      <c r="U111" s="30" t="s">
        <v>80</v>
      </c>
      <c r="Z111" s="33">
        <v>-1250000</v>
      </c>
    </row>
    <row r="112" spans="1:26">
      <c r="A112" s="232" t="s">
        <v>87</v>
      </c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U112" s="30" t="s">
        <v>81</v>
      </c>
      <c r="Z112" s="33">
        <v>-38090950</v>
      </c>
    </row>
    <row r="113" spans="1:26">
      <c r="U113" s="30" t="s">
        <v>82</v>
      </c>
      <c r="Z113" s="33">
        <v>-250000</v>
      </c>
    </row>
    <row r="114" spans="1:26">
      <c r="A114" s="2"/>
      <c r="B114" s="3"/>
      <c r="C114" s="3"/>
      <c r="D114" s="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4"/>
      <c r="Z114" s="33"/>
    </row>
    <row r="115" spans="1:26">
      <c r="A115" s="5"/>
      <c r="B115" s="6"/>
      <c r="C115" s="37" t="s">
        <v>5</v>
      </c>
      <c r="D115" s="6" t="s">
        <v>30</v>
      </c>
      <c r="E115" s="6"/>
      <c r="F115" s="6"/>
      <c r="G115" s="6"/>
      <c r="H115" s="40" t="s">
        <v>0</v>
      </c>
      <c r="I115" s="6" t="s">
        <v>66</v>
      </c>
      <c r="J115" s="6"/>
      <c r="K115" s="6"/>
      <c r="L115" s="6"/>
      <c r="M115" s="6"/>
      <c r="N115" s="6"/>
      <c r="O115" s="6"/>
      <c r="P115" s="6"/>
      <c r="Q115" s="8"/>
      <c r="Z115" s="33">
        <f>SUM(Z109:Z114)</f>
        <v>29158291</v>
      </c>
    </row>
    <row r="116" spans="1:26">
      <c r="A116" s="5"/>
      <c r="B116" s="6"/>
      <c r="C116" s="37" t="s">
        <v>7</v>
      </c>
      <c r="D116" s="6" t="s">
        <v>31</v>
      </c>
      <c r="E116" s="6"/>
      <c r="F116" s="6"/>
      <c r="G116" s="6"/>
      <c r="H116" s="40" t="s">
        <v>0</v>
      </c>
      <c r="I116" s="6" t="str">
        <f>+I94</f>
        <v xml:space="preserve">Victor Anton, ST </v>
      </c>
      <c r="J116" s="6"/>
      <c r="K116" s="6"/>
      <c r="L116" s="6"/>
      <c r="M116" s="6"/>
      <c r="N116" s="6"/>
      <c r="O116" s="6"/>
      <c r="P116" s="6"/>
      <c r="Q116" s="8"/>
      <c r="Z116" s="33"/>
    </row>
    <row r="117" spans="1:26">
      <c r="A117" s="5"/>
      <c r="B117" s="6"/>
      <c r="C117" s="37" t="s">
        <v>9</v>
      </c>
      <c r="D117" s="6" t="s">
        <v>32</v>
      </c>
      <c r="E117" s="6" t="s">
        <v>8</v>
      </c>
      <c r="F117" s="6"/>
      <c r="G117" s="6"/>
      <c r="H117" s="40" t="s">
        <v>0</v>
      </c>
      <c r="I117" s="17"/>
      <c r="J117" s="6"/>
      <c r="K117" s="6"/>
      <c r="L117" s="6"/>
      <c r="M117" s="6"/>
      <c r="N117" s="6"/>
      <c r="O117" s="6"/>
      <c r="P117" s="6"/>
      <c r="Q117" s="8"/>
    </row>
    <row r="118" spans="1:26">
      <c r="A118" s="5"/>
      <c r="B118" s="6"/>
      <c r="C118" s="37"/>
      <c r="D118" s="6" t="s">
        <v>33</v>
      </c>
      <c r="E118" s="6" t="s">
        <v>34</v>
      </c>
      <c r="F118" s="6"/>
      <c r="G118" s="6"/>
      <c r="H118" s="40" t="s">
        <v>0</v>
      </c>
      <c r="I118" s="12" t="str">
        <f>+I96</f>
        <v>Kasi TAK</v>
      </c>
      <c r="J118" s="6"/>
      <c r="K118" s="6"/>
      <c r="L118" s="6"/>
      <c r="M118" s="6"/>
      <c r="N118" s="6"/>
      <c r="O118" s="6"/>
      <c r="P118" s="6"/>
      <c r="Q118" s="8"/>
    </row>
    <row r="119" spans="1:26">
      <c r="A119" s="5"/>
      <c r="B119" s="6"/>
      <c r="C119" s="37" t="s">
        <v>17</v>
      </c>
      <c r="D119" s="6" t="s">
        <v>35</v>
      </c>
      <c r="E119" s="6"/>
      <c r="F119" s="6"/>
      <c r="G119" s="6"/>
      <c r="H119" s="40" t="s">
        <v>0</v>
      </c>
      <c r="I119" s="12" t="str">
        <f>I98</f>
        <v>Rakor Divisi 2</v>
      </c>
      <c r="J119" s="6"/>
      <c r="K119" s="6"/>
      <c r="L119" s="6"/>
      <c r="M119" s="6"/>
      <c r="N119" s="6"/>
      <c r="O119" s="6"/>
      <c r="P119" s="6"/>
      <c r="Q119" s="8"/>
    </row>
    <row r="120" spans="1:26">
      <c r="A120" s="5"/>
      <c r="B120" s="6"/>
      <c r="C120" s="37" t="s">
        <v>19</v>
      </c>
      <c r="D120" s="6" t="s">
        <v>36</v>
      </c>
      <c r="E120" s="6"/>
      <c r="F120" s="6"/>
      <c r="G120" s="6"/>
      <c r="H120" s="40" t="s">
        <v>0</v>
      </c>
      <c r="I120" s="12" t="str">
        <f>I102</f>
        <v>Jakarta</v>
      </c>
      <c r="J120" s="6"/>
      <c r="K120" s="6"/>
      <c r="L120" s="6"/>
      <c r="M120" s="6"/>
      <c r="N120" s="6"/>
      <c r="O120" s="6"/>
      <c r="P120" s="6"/>
      <c r="Q120" s="8"/>
    </row>
    <row r="121" spans="1:26">
      <c r="A121" s="5"/>
      <c r="B121" s="6"/>
      <c r="C121" s="37" t="s">
        <v>21</v>
      </c>
      <c r="D121" s="6" t="s">
        <v>32</v>
      </c>
      <c r="E121" s="6" t="s">
        <v>37</v>
      </c>
      <c r="F121" s="6"/>
      <c r="G121" s="6"/>
      <c r="H121" s="40" t="s">
        <v>0</v>
      </c>
      <c r="I121" s="32" t="str">
        <f>+I103</f>
        <v>31/5/2012</v>
      </c>
      <c r="J121" s="6"/>
      <c r="K121" s="6"/>
      <c r="L121" s="6"/>
      <c r="M121" s="6"/>
      <c r="N121" s="6"/>
      <c r="O121" s="6"/>
      <c r="P121" s="6"/>
      <c r="Q121" s="8"/>
    </row>
    <row r="122" spans="1:26">
      <c r="A122" s="5"/>
      <c r="B122" s="6"/>
      <c r="C122" s="37"/>
      <c r="D122" s="6" t="s">
        <v>33</v>
      </c>
      <c r="E122" s="6" t="s">
        <v>38</v>
      </c>
      <c r="F122" s="6"/>
      <c r="G122" s="6"/>
      <c r="H122" s="40" t="s">
        <v>0</v>
      </c>
      <c r="I122" s="32" t="str">
        <f>+I104</f>
        <v>06/6/2012</v>
      </c>
      <c r="J122" s="6"/>
      <c r="K122" s="6"/>
      <c r="L122" s="6"/>
      <c r="M122" s="6"/>
      <c r="N122" s="6"/>
      <c r="O122" s="6"/>
      <c r="P122" s="6"/>
      <c r="Q122" s="8"/>
    </row>
    <row r="123" spans="1:26">
      <c r="A123" s="5"/>
      <c r="B123" s="6"/>
      <c r="C123" s="37" t="s">
        <v>24</v>
      </c>
      <c r="D123" s="6" t="s">
        <v>39</v>
      </c>
      <c r="E123" s="6"/>
      <c r="F123" s="6"/>
      <c r="G123" s="6"/>
      <c r="H123" s="40" t="s">
        <v>0</v>
      </c>
      <c r="I123" s="12" t="str">
        <f>I105</f>
        <v>Pesawat Udara</v>
      </c>
      <c r="J123" s="6"/>
      <c r="K123" s="6"/>
      <c r="L123" s="6"/>
      <c r="M123" s="6"/>
      <c r="N123" s="6"/>
      <c r="O123" s="6"/>
      <c r="P123" s="6"/>
      <c r="Q123" s="8"/>
    </row>
    <row r="124" spans="1:26">
      <c r="A124" s="5"/>
      <c r="B124" s="6"/>
      <c r="C124" s="37" t="s">
        <v>27</v>
      </c>
      <c r="D124" s="6" t="s">
        <v>22</v>
      </c>
      <c r="E124" s="6"/>
      <c r="F124" s="6"/>
      <c r="G124" s="6"/>
      <c r="H124" s="40" t="s">
        <v>0</v>
      </c>
      <c r="I124" s="12" t="s">
        <v>23</v>
      </c>
      <c r="J124" s="6"/>
      <c r="K124" s="6"/>
      <c r="L124" s="6"/>
      <c r="M124" s="6"/>
      <c r="N124" s="6"/>
      <c r="O124" s="6"/>
      <c r="P124" s="6"/>
      <c r="Q124" s="8"/>
    </row>
    <row r="125" spans="1:26">
      <c r="A125" s="5"/>
      <c r="B125" s="6"/>
      <c r="C125" s="37" t="s">
        <v>40</v>
      </c>
      <c r="D125" s="6" t="s">
        <v>41</v>
      </c>
      <c r="E125" s="6"/>
      <c r="F125" s="6"/>
      <c r="G125" s="6"/>
      <c r="H125" s="40" t="s">
        <v>0</v>
      </c>
      <c r="I125" s="12" t="str">
        <f>I107</f>
        <v>BAU Proyek</v>
      </c>
      <c r="J125" s="6"/>
      <c r="K125" s="6"/>
      <c r="L125" s="6"/>
      <c r="M125" s="6"/>
      <c r="N125" s="6"/>
      <c r="O125" s="6"/>
      <c r="P125" s="6"/>
      <c r="Q125" s="8"/>
    </row>
    <row r="126" spans="1:26">
      <c r="A126" s="5"/>
      <c r="B126" s="6"/>
      <c r="C126" s="37" t="s">
        <v>42</v>
      </c>
      <c r="D126" s="6" t="s">
        <v>43</v>
      </c>
      <c r="E126" s="6"/>
      <c r="F126" s="6"/>
      <c r="G126" s="6"/>
      <c r="H126" s="40" t="s">
        <v>0</v>
      </c>
      <c r="I126" s="12" t="str">
        <f>I108</f>
        <v>Benoa 2</v>
      </c>
      <c r="J126" s="6"/>
      <c r="K126" s="6"/>
      <c r="L126" s="6"/>
      <c r="M126" s="6"/>
      <c r="N126" s="6"/>
      <c r="O126" s="6"/>
      <c r="P126" s="6"/>
      <c r="Q126" s="8"/>
    </row>
    <row r="127" spans="1:26">
      <c r="A127" s="13"/>
      <c r="B127" s="14"/>
      <c r="C127" s="14"/>
      <c r="D127" s="14"/>
      <c r="E127" s="14"/>
      <c r="F127" s="14"/>
      <c r="G127" s="14"/>
      <c r="H127" s="13"/>
      <c r="I127" s="14"/>
      <c r="J127" s="14"/>
      <c r="K127" s="14"/>
      <c r="L127" s="14"/>
      <c r="M127" s="14"/>
      <c r="N127" s="14"/>
      <c r="O127" s="14"/>
      <c r="P127" s="14"/>
      <c r="Q127" s="15"/>
    </row>
    <row r="129" spans="1:17">
      <c r="A129" t="s">
        <v>44</v>
      </c>
      <c r="F129" t="s">
        <v>45</v>
      </c>
      <c r="M129" t="s">
        <v>46</v>
      </c>
      <c r="O129" t="s">
        <v>92</v>
      </c>
    </row>
    <row r="130" spans="1:17">
      <c r="A130" t="s">
        <v>47</v>
      </c>
      <c r="F130" t="s">
        <v>48</v>
      </c>
      <c r="M130" t="s">
        <v>49</v>
      </c>
      <c r="O130" s="46">
        <v>41032</v>
      </c>
    </row>
    <row r="132" spans="1:17">
      <c r="B132" s="230" t="s">
        <v>50</v>
      </c>
      <c r="C132" s="230"/>
      <c r="D132" s="230"/>
      <c r="E132" s="230"/>
      <c r="F132" s="230"/>
      <c r="M132" s="230" t="s">
        <v>51</v>
      </c>
      <c r="N132" s="230"/>
      <c r="O132" s="230"/>
      <c r="P132" s="230"/>
    </row>
    <row r="133" spans="1:17">
      <c r="M133" s="230" t="s">
        <v>52</v>
      </c>
      <c r="N133" s="230"/>
      <c r="O133" s="230"/>
      <c r="P133" s="230"/>
    </row>
    <row r="136" spans="1:17" ht="15">
      <c r="B136" s="230" t="s">
        <v>53</v>
      </c>
      <c r="C136" s="230"/>
      <c r="D136" s="230"/>
      <c r="E136" s="230"/>
      <c r="F136" s="230"/>
      <c r="M136" s="226" t="str">
        <f>+I115</f>
        <v>Ir Anugrianto</v>
      </c>
      <c r="N136" s="226"/>
      <c r="O136" s="226"/>
      <c r="P136" s="226"/>
    </row>
    <row r="137" spans="1:17" ht="15">
      <c r="B137" s="39"/>
      <c r="C137" s="39"/>
      <c r="D137" s="39"/>
      <c r="E137" s="39"/>
      <c r="F137" s="39"/>
      <c r="M137" s="36"/>
      <c r="N137" s="36"/>
      <c r="O137" s="36"/>
      <c r="P137" s="36"/>
    </row>
    <row r="138" spans="1:17" ht="15.75">
      <c r="A138" s="219" t="s">
        <v>54</v>
      </c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</row>
    <row r="140" spans="1:17">
      <c r="A140" s="220" t="s">
        <v>55</v>
      </c>
      <c r="B140" s="221"/>
      <c r="C140" s="220" t="s">
        <v>56</v>
      </c>
      <c r="D140" s="224"/>
      <c r="E140" s="224"/>
      <c r="F140" s="224"/>
      <c r="G140" s="224"/>
      <c r="H140" s="224"/>
      <c r="I140" s="221"/>
      <c r="J140" s="220" t="s">
        <v>57</v>
      </c>
      <c r="K140" s="224"/>
      <c r="L140" s="224"/>
      <c r="M140" s="224"/>
      <c r="N140" s="221"/>
      <c r="O140" s="220" t="s">
        <v>2</v>
      </c>
      <c r="P140" s="224"/>
      <c r="Q140" s="221"/>
    </row>
    <row r="141" spans="1:17" ht="13.5" thickBot="1">
      <c r="A141" s="222"/>
      <c r="B141" s="223"/>
      <c r="C141" s="222"/>
      <c r="D141" s="225"/>
      <c r="E141" s="225"/>
      <c r="F141" s="225"/>
      <c r="G141" s="225"/>
      <c r="H141" s="225"/>
      <c r="I141" s="223"/>
      <c r="J141" s="222"/>
      <c r="K141" s="225"/>
      <c r="L141" s="225"/>
      <c r="M141" s="225"/>
      <c r="N141" s="223"/>
      <c r="O141" s="222"/>
      <c r="P141" s="225"/>
      <c r="Q141" s="223"/>
    </row>
    <row r="142" spans="1:17" ht="13.5" thickTop="1">
      <c r="A142" s="19"/>
      <c r="B142" s="20"/>
      <c r="C142" s="21"/>
      <c r="D142" s="21"/>
      <c r="E142" s="21"/>
      <c r="F142" s="21"/>
      <c r="G142" s="21"/>
      <c r="H142" s="21"/>
      <c r="I142" s="21"/>
      <c r="J142" s="19"/>
      <c r="K142" s="21"/>
      <c r="L142" s="21"/>
      <c r="M142" s="21"/>
      <c r="N142" s="20"/>
      <c r="O142" s="21"/>
      <c r="P142" s="21"/>
      <c r="Q142" s="20"/>
    </row>
    <row r="143" spans="1:17">
      <c r="A143" s="215">
        <v>1</v>
      </c>
      <c r="B143" s="216"/>
      <c r="C143" s="22" t="s">
        <v>58</v>
      </c>
      <c r="D143" s="6"/>
      <c r="E143" s="6"/>
      <c r="F143" s="6"/>
      <c r="G143" s="6"/>
      <c r="H143" s="6"/>
      <c r="I143" s="6"/>
      <c r="J143" s="5"/>
      <c r="K143" s="6"/>
      <c r="L143" s="23"/>
      <c r="M143" s="6"/>
      <c r="N143" s="24"/>
      <c r="O143" s="6"/>
      <c r="P143" s="6"/>
      <c r="Q143" s="8"/>
    </row>
    <row r="144" spans="1:17">
      <c r="A144" s="40"/>
      <c r="B144" s="38"/>
      <c r="C144" s="25" t="s">
        <v>32</v>
      </c>
      <c r="D144" s="6" t="s">
        <v>59</v>
      </c>
      <c r="E144" s="6"/>
      <c r="F144" s="6"/>
      <c r="G144" s="6"/>
      <c r="H144" s="6"/>
      <c r="I144" s="6"/>
      <c r="J144" s="40">
        <v>2</v>
      </c>
      <c r="K144" s="37" t="s">
        <v>60</v>
      </c>
      <c r="L144" s="23">
        <v>500000</v>
      </c>
      <c r="M144" s="6" t="s">
        <v>61</v>
      </c>
      <c r="N144" s="24">
        <f>J144*L144</f>
        <v>1000000</v>
      </c>
      <c r="O144" s="217">
        <f>N144</f>
        <v>1000000</v>
      </c>
      <c r="P144" s="218"/>
      <c r="Q144" s="216"/>
    </row>
    <row r="145" spans="1:17">
      <c r="A145" s="5"/>
      <c r="B145" s="38" t="s">
        <v>62</v>
      </c>
      <c r="C145" s="25" t="s">
        <v>33</v>
      </c>
      <c r="D145" s="6" t="s">
        <v>63</v>
      </c>
      <c r="E145" s="6"/>
      <c r="F145" s="6"/>
      <c r="G145" s="6"/>
      <c r="H145" s="6"/>
      <c r="I145" s="6"/>
      <c r="J145" s="40">
        <v>3</v>
      </c>
      <c r="K145" s="37" t="s">
        <v>60</v>
      </c>
      <c r="L145" s="23">
        <v>350000</v>
      </c>
      <c r="M145" s="6" t="s">
        <v>61</v>
      </c>
      <c r="N145" s="24">
        <f>J145*L145</f>
        <v>1050000</v>
      </c>
      <c r="O145" s="217">
        <f>N145</f>
        <v>1050000</v>
      </c>
      <c r="P145" s="218"/>
      <c r="Q145" s="216"/>
    </row>
    <row r="146" spans="1:17">
      <c r="A146" s="5"/>
      <c r="B146" s="38"/>
      <c r="C146" s="22"/>
      <c r="D146" s="6"/>
      <c r="E146" s="6"/>
      <c r="F146" s="6"/>
      <c r="G146" s="6"/>
      <c r="H146" s="6"/>
      <c r="I146" s="6"/>
      <c r="J146" s="5"/>
      <c r="K146" s="6"/>
      <c r="L146" s="23"/>
      <c r="M146" s="6"/>
      <c r="N146" s="24"/>
      <c r="O146" s="6"/>
      <c r="P146" s="6"/>
      <c r="Q146" s="8"/>
    </row>
    <row r="147" spans="1:17">
      <c r="A147" s="215">
        <v>2</v>
      </c>
      <c r="B147" s="216"/>
      <c r="C147" s="22" t="s">
        <v>64</v>
      </c>
      <c r="D147" s="6"/>
      <c r="E147" s="6"/>
      <c r="F147" s="6"/>
      <c r="G147" s="6"/>
      <c r="H147" s="6"/>
      <c r="I147" s="6"/>
      <c r="J147" s="5"/>
      <c r="K147" s="6"/>
      <c r="L147" s="23"/>
      <c r="M147" s="6"/>
      <c r="N147" s="24"/>
      <c r="O147" s="6"/>
      <c r="P147" s="6"/>
      <c r="Q147" s="8"/>
    </row>
    <row r="148" spans="1:17">
      <c r="A148" s="5"/>
      <c r="B148" s="8"/>
      <c r="C148" s="26" t="s">
        <v>23</v>
      </c>
      <c r="D148" s="31" t="s">
        <v>85</v>
      </c>
      <c r="E148" s="6"/>
      <c r="F148" s="6" t="s">
        <v>94</v>
      </c>
      <c r="G148" s="6"/>
      <c r="H148" s="6"/>
      <c r="I148" s="6"/>
      <c r="J148" s="40">
        <v>2</v>
      </c>
      <c r="K148" s="37" t="s">
        <v>60</v>
      </c>
      <c r="L148" s="23">
        <v>840780</v>
      </c>
      <c r="M148" s="6" t="s">
        <v>61</v>
      </c>
      <c r="N148" s="24">
        <f>J148*L148</f>
        <v>1681560</v>
      </c>
      <c r="O148" s="217">
        <f>N148</f>
        <v>1681560</v>
      </c>
      <c r="P148" s="218"/>
      <c r="Q148" s="216"/>
    </row>
    <row r="149" spans="1:17">
      <c r="A149" s="5"/>
      <c r="B149" s="8"/>
      <c r="C149" s="26" t="s">
        <v>23</v>
      </c>
      <c r="D149" s="31"/>
      <c r="E149" s="6"/>
      <c r="F149" s="6"/>
      <c r="G149" s="6"/>
      <c r="H149" s="6"/>
      <c r="I149" s="6"/>
      <c r="J149" s="44"/>
      <c r="K149" s="42"/>
      <c r="L149" s="23"/>
      <c r="M149" s="6"/>
      <c r="N149" s="24"/>
      <c r="O149" s="217"/>
      <c r="P149" s="218"/>
      <c r="Q149" s="216"/>
    </row>
    <row r="150" spans="1:17">
      <c r="A150" s="5"/>
      <c r="B150" s="8"/>
      <c r="C150" s="26"/>
      <c r="D150" s="31"/>
      <c r="E150" s="6"/>
      <c r="F150" s="6"/>
      <c r="G150" s="6"/>
      <c r="H150" s="6"/>
      <c r="I150" s="6"/>
      <c r="J150" s="44"/>
      <c r="K150" s="42"/>
      <c r="L150" s="23"/>
      <c r="M150" s="6"/>
      <c r="N150" s="24"/>
      <c r="O150" s="41"/>
      <c r="P150" s="42"/>
      <c r="Q150" s="43"/>
    </row>
    <row r="151" spans="1:17">
      <c r="A151" s="5"/>
      <c r="B151" s="8"/>
      <c r="C151" s="26" t="s">
        <v>23</v>
      </c>
      <c r="D151" s="6" t="s">
        <v>70</v>
      </c>
      <c r="E151" s="6"/>
      <c r="F151" s="6"/>
      <c r="G151" s="6"/>
      <c r="H151" s="6"/>
      <c r="I151" s="6"/>
      <c r="J151" s="40">
        <v>2</v>
      </c>
      <c r="K151" s="37" t="s">
        <v>60</v>
      </c>
      <c r="L151" s="23">
        <v>250000</v>
      </c>
      <c r="M151" s="6" t="s">
        <v>61</v>
      </c>
      <c r="N151" s="24">
        <f>J151*L151</f>
        <v>500000</v>
      </c>
      <c r="O151" s="217">
        <f>N151</f>
        <v>500000</v>
      </c>
      <c r="P151" s="218"/>
      <c r="Q151" s="216"/>
    </row>
    <row r="152" spans="1:17">
      <c r="A152" s="5"/>
      <c r="B152" s="8"/>
      <c r="C152" s="26" t="s">
        <v>23</v>
      </c>
      <c r="D152" s="31" t="s">
        <v>69</v>
      </c>
      <c r="E152" s="6"/>
      <c r="F152" s="6"/>
      <c r="G152" s="6"/>
      <c r="H152" s="6"/>
      <c r="I152" s="6"/>
      <c r="J152" s="44">
        <v>2</v>
      </c>
      <c r="K152" s="47" t="s">
        <v>60</v>
      </c>
      <c r="L152" s="23">
        <v>40000</v>
      </c>
      <c r="M152" s="6" t="s">
        <v>61</v>
      </c>
      <c r="N152" s="24">
        <f>J152*L152</f>
        <v>80000</v>
      </c>
      <c r="O152" s="217">
        <f>N152</f>
        <v>80000</v>
      </c>
      <c r="P152" s="218"/>
      <c r="Q152" s="216"/>
    </row>
    <row r="153" spans="1:17">
      <c r="A153" s="5"/>
      <c r="B153" s="8"/>
      <c r="C153" s="6"/>
      <c r="D153" s="6"/>
      <c r="E153" s="6"/>
      <c r="F153" s="6"/>
      <c r="G153" s="6"/>
      <c r="H153" s="6"/>
      <c r="I153" s="6"/>
      <c r="J153" s="5"/>
      <c r="K153" s="6"/>
      <c r="L153" s="23"/>
      <c r="M153" s="6"/>
      <c r="N153" s="24"/>
      <c r="O153" s="6"/>
      <c r="P153" s="6"/>
      <c r="Q153" s="8"/>
    </row>
    <row r="154" spans="1:17" ht="15">
      <c r="A154" s="27"/>
      <c r="B154" s="28"/>
      <c r="C154" s="29"/>
      <c r="D154" s="29"/>
      <c r="E154" s="29"/>
      <c r="F154" s="29"/>
      <c r="G154" s="29"/>
      <c r="H154" s="29"/>
      <c r="I154" s="29"/>
      <c r="J154" s="27"/>
      <c r="K154" s="29"/>
      <c r="L154" s="29"/>
      <c r="M154" s="29"/>
      <c r="N154" s="28"/>
      <c r="O154" s="227">
        <f>SUM(O143:Q153)</f>
        <v>4311560</v>
      </c>
      <c r="P154" s="228"/>
      <c r="Q154" s="229"/>
    </row>
    <row r="156" spans="1:17">
      <c r="M156" t="s">
        <v>46</v>
      </c>
      <c r="O156" t="s">
        <v>67</v>
      </c>
    </row>
    <row r="157" spans="1:17">
      <c r="M157" t="s">
        <v>49</v>
      </c>
      <c r="O157" s="56">
        <f>+O130</f>
        <v>41032</v>
      </c>
    </row>
    <row r="159" spans="1:17">
      <c r="M159" s="230" t="s">
        <v>51</v>
      </c>
      <c r="N159" s="230"/>
      <c r="O159" s="230"/>
      <c r="P159" s="230"/>
    </row>
    <row r="160" spans="1:17">
      <c r="M160" s="230" t="str">
        <f>+I118</f>
        <v>Kasi TAK</v>
      </c>
      <c r="N160" s="230"/>
      <c r="O160" s="230"/>
      <c r="P160" s="230"/>
    </row>
    <row r="163" spans="1:17" ht="15">
      <c r="M163" s="226" t="str">
        <f>+I116</f>
        <v xml:space="preserve">Victor Anton, ST </v>
      </c>
      <c r="N163" s="226"/>
      <c r="O163" s="226"/>
      <c r="P163" s="226"/>
    </row>
    <row r="164" spans="1:17" ht="15.75">
      <c r="A164" s="231" t="s">
        <v>3</v>
      </c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1"/>
      <c r="N164" s="231"/>
      <c r="O164" s="231"/>
      <c r="P164" s="231"/>
      <c r="Q164" s="231"/>
    </row>
    <row r="165" spans="1:17">
      <c r="A165" s="232" t="s">
        <v>86</v>
      </c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</row>
    <row r="167" spans="1:17">
      <c r="A167" s="2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4"/>
    </row>
    <row r="168" spans="1:17" ht="15">
      <c r="A168" s="5"/>
      <c r="B168" s="6"/>
      <c r="C168" s="7" t="s">
        <v>4</v>
      </c>
      <c r="D168" s="6"/>
      <c r="E168" s="6"/>
      <c r="F168" s="6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8"/>
    </row>
    <row r="169" spans="1:17">
      <c r="A169" s="5"/>
      <c r="B169" s="6"/>
      <c r="C169" s="37" t="s">
        <v>5</v>
      </c>
      <c r="D169" s="6" t="s">
        <v>6</v>
      </c>
      <c r="E169" s="6"/>
      <c r="F169" s="6"/>
      <c r="G169" s="8"/>
      <c r="H169" s="37" t="s">
        <v>0</v>
      </c>
      <c r="I169" s="31" t="s">
        <v>89</v>
      </c>
      <c r="J169" s="6"/>
      <c r="K169" s="6"/>
      <c r="L169" s="6"/>
      <c r="M169" s="6"/>
      <c r="N169" s="6"/>
      <c r="O169" s="6"/>
      <c r="P169" s="6"/>
      <c r="Q169" s="8"/>
    </row>
    <row r="170" spans="1:17">
      <c r="A170" s="5"/>
      <c r="B170" s="6"/>
      <c r="C170" s="37" t="s">
        <v>7</v>
      </c>
      <c r="D170" s="6" t="s">
        <v>8</v>
      </c>
      <c r="E170" s="6"/>
      <c r="F170" s="6"/>
      <c r="G170" s="8"/>
      <c r="H170" s="37" t="s">
        <v>0</v>
      </c>
      <c r="I170" s="10"/>
      <c r="J170" s="6"/>
      <c r="K170" s="6"/>
      <c r="L170" s="6"/>
      <c r="M170" s="6"/>
      <c r="N170" s="6"/>
      <c r="O170" s="6"/>
      <c r="P170" s="6"/>
      <c r="Q170" s="8"/>
    </row>
    <row r="171" spans="1:17">
      <c r="A171" s="5"/>
      <c r="B171" s="6"/>
      <c r="C171" s="37" t="s">
        <v>9</v>
      </c>
      <c r="D171" s="6" t="s">
        <v>10</v>
      </c>
      <c r="E171" s="6"/>
      <c r="F171" s="6"/>
      <c r="G171" s="8"/>
      <c r="H171" s="37" t="s">
        <v>0</v>
      </c>
      <c r="I171" s="31" t="s">
        <v>90</v>
      </c>
      <c r="J171" s="6"/>
      <c r="K171" s="6"/>
      <c r="L171" s="6"/>
      <c r="M171" s="6"/>
      <c r="N171" s="6"/>
      <c r="O171" s="6"/>
      <c r="P171" s="6"/>
      <c r="Q171" s="8"/>
    </row>
    <row r="172" spans="1:17">
      <c r="A172" s="5"/>
      <c r="B172" s="6"/>
      <c r="C172" s="6"/>
      <c r="D172" s="6"/>
      <c r="E172" s="6"/>
      <c r="F172" s="6"/>
      <c r="G172" s="8"/>
      <c r="H172" s="37"/>
      <c r="I172" s="6"/>
      <c r="J172" s="6"/>
      <c r="K172" s="6"/>
      <c r="L172" s="6"/>
      <c r="M172" s="6"/>
      <c r="N172" s="6"/>
      <c r="O172" s="6"/>
      <c r="P172" s="6"/>
      <c r="Q172" s="8"/>
    </row>
    <row r="173" spans="1:17" ht="15">
      <c r="A173" s="5"/>
      <c r="B173" s="6"/>
      <c r="C173" s="7" t="s">
        <v>11</v>
      </c>
      <c r="D173" s="6"/>
      <c r="E173" s="6"/>
      <c r="F173" s="6"/>
      <c r="G173" s="8"/>
      <c r="H173" s="37" t="s">
        <v>0</v>
      </c>
      <c r="I173" s="30" t="s">
        <v>83</v>
      </c>
      <c r="J173" s="6"/>
      <c r="K173" s="6"/>
      <c r="L173" s="6"/>
      <c r="M173" s="6"/>
      <c r="N173" s="6"/>
      <c r="O173" s="6"/>
      <c r="P173" s="6"/>
      <c r="Q173" s="8"/>
    </row>
    <row r="174" spans="1:17">
      <c r="A174" s="5"/>
      <c r="B174" s="6"/>
      <c r="C174" s="6"/>
      <c r="D174" s="6"/>
      <c r="E174" s="6"/>
      <c r="F174" s="6"/>
      <c r="G174" s="8"/>
      <c r="H174" s="37"/>
      <c r="I174" s="6"/>
      <c r="J174" s="6"/>
      <c r="K174" s="6"/>
      <c r="L174" s="6"/>
      <c r="M174" s="6"/>
      <c r="N174" s="6"/>
      <c r="O174" s="6"/>
      <c r="P174" s="6"/>
      <c r="Q174" s="8"/>
    </row>
    <row r="175" spans="1:17" ht="15">
      <c r="A175" s="5"/>
      <c r="B175" s="6"/>
      <c r="C175" s="7" t="s">
        <v>12</v>
      </c>
      <c r="D175" s="6"/>
      <c r="E175" s="6"/>
      <c r="F175" s="6"/>
      <c r="G175" s="8"/>
      <c r="H175" s="37"/>
      <c r="I175" s="6"/>
      <c r="J175" s="6"/>
      <c r="K175" s="6"/>
      <c r="L175" s="6"/>
      <c r="M175" s="6"/>
      <c r="N175" s="6"/>
      <c r="O175" s="6"/>
      <c r="P175" s="6"/>
      <c r="Q175" s="8"/>
    </row>
    <row r="176" spans="1:17">
      <c r="A176" s="5"/>
      <c r="B176" s="6"/>
      <c r="C176" s="37" t="s">
        <v>5</v>
      </c>
      <c r="D176" s="6" t="s">
        <v>13</v>
      </c>
      <c r="E176" s="6"/>
      <c r="F176" s="6"/>
      <c r="G176" s="8"/>
      <c r="H176" s="37" t="s">
        <v>0</v>
      </c>
      <c r="I176" s="6" t="s">
        <v>14</v>
      </c>
      <c r="J176" s="6"/>
      <c r="K176" s="6"/>
      <c r="L176" s="6"/>
      <c r="M176" s="6"/>
      <c r="N176" s="6"/>
      <c r="O176" s="6"/>
      <c r="P176" s="6"/>
      <c r="Q176" s="8"/>
    </row>
    <row r="177" spans="1:17">
      <c r="A177" s="5"/>
      <c r="B177" s="6"/>
      <c r="C177" s="37" t="s">
        <v>7</v>
      </c>
      <c r="D177" s="6" t="s">
        <v>15</v>
      </c>
      <c r="E177" s="6"/>
      <c r="F177" s="6"/>
      <c r="G177" s="8"/>
      <c r="H177" s="37" t="s">
        <v>0</v>
      </c>
      <c r="I177" s="31" t="s">
        <v>84</v>
      </c>
      <c r="J177" s="6"/>
      <c r="K177" s="6"/>
      <c r="L177" s="6"/>
      <c r="M177" s="6"/>
      <c r="N177" s="6"/>
      <c r="O177" s="6"/>
      <c r="P177" s="6"/>
      <c r="Q177" s="8"/>
    </row>
    <row r="178" spans="1:17">
      <c r="A178" s="5"/>
      <c r="B178" s="6"/>
      <c r="C178" s="37" t="s">
        <v>9</v>
      </c>
      <c r="D178" s="6" t="s">
        <v>16</v>
      </c>
      <c r="E178" s="6"/>
      <c r="F178" s="6"/>
      <c r="G178" s="8"/>
      <c r="H178" s="37" t="s">
        <v>0</v>
      </c>
      <c r="I178" s="32" t="s">
        <v>91</v>
      </c>
      <c r="J178" s="6"/>
      <c r="K178" s="6"/>
      <c r="L178" s="6"/>
      <c r="M178" s="6"/>
      <c r="N178" s="6"/>
      <c r="O178" s="6"/>
      <c r="P178" s="6"/>
      <c r="Q178" s="8"/>
    </row>
    <row r="179" spans="1:17">
      <c r="A179" s="5"/>
      <c r="B179" s="6"/>
      <c r="C179" s="37" t="s">
        <v>17</v>
      </c>
      <c r="D179" s="6" t="s">
        <v>18</v>
      </c>
      <c r="E179" s="6"/>
      <c r="F179" s="6"/>
      <c r="G179" s="8"/>
      <c r="H179" s="37" t="s">
        <v>0</v>
      </c>
      <c r="I179" s="32"/>
      <c r="J179" s="6"/>
      <c r="K179" s="6"/>
      <c r="L179" s="6"/>
      <c r="M179" s="6"/>
      <c r="N179" s="6"/>
      <c r="O179" s="6"/>
      <c r="P179" s="6"/>
      <c r="Q179" s="8"/>
    </row>
    <row r="180" spans="1:17">
      <c r="A180" s="5"/>
      <c r="B180" s="6"/>
      <c r="C180" s="37" t="s">
        <v>19</v>
      </c>
      <c r="D180" s="6" t="s">
        <v>20</v>
      </c>
      <c r="E180" s="6"/>
      <c r="F180" s="6"/>
      <c r="G180" s="8"/>
      <c r="H180" s="37" t="s">
        <v>0</v>
      </c>
      <c r="I180" s="35" t="s">
        <v>85</v>
      </c>
      <c r="J180" s="6"/>
      <c r="K180" s="6"/>
      <c r="L180" s="6"/>
      <c r="M180" s="6"/>
      <c r="N180" s="6"/>
      <c r="O180" s="6"/>
      <c r="P180" s="6"/>
      <c r="Q180" s="8"/>
    </row>
    <row r="181" spans="1:17">
      <c r="A181" s="5"/>
      <c r="B181" s="6"/>
      <c r="C181" s="37" t="s">
        <v>21</v>
      </c>
      <c r="D181" s="6" t="s">
        <v>22</v>
      </c>
      <c r="E181" s="6"/>
      <c r="F181" s="6"/>
      <c r="G181" s="8"/>
      <c r="H181" s="37" t="s">
        <v>0</v>
      </c>
      <c r="I181" s="12" t="s">
        <v>23</v>
      </c>
      <c r="J181" s="6"/>
      <c r="K181" s="6"/>
      <c r="L181" s="6"/>
      <c r="M181" s="6"/>
      <c r="N181" s="6"/>
      <c r="O181" s="6"/>
      <c r="P181" s="6"/>
      <c r="Q181" s="8"/>
    </row>
    <row r="182" spans="1:17">
      <c r="A182" s="5"/>
      <c r="B182" s="6"/>
      <c r="C182" s="37" t="s">
        <v>24</v>
      </c>
      <c r="D182" s="6" t="s">
        <v>25</v>
      </c>
      <c r="E182" s="6"/>
      <c r="F182" s="6"/>
      <c r="G182" s="8"/>
      <c r="H182" s="37" t="s">
        <v>0</v>
      </c>
      <c r="I182" s="12" t="s">
        <v>26</v>
      </c>
      <c r="J182" s="6"/>
      <c r="K182" s="6"/>
      <c r="L182" s="6"/>
      <c r="M182" s="6"/>
      <c r="N182" s="6"/>
      <c r="O182" s="6"/>
      <c r="P182" s="6"/>
      <c r="Q182" s="8"/>
    </row>
    <row r="183" spans="1:17">
      <c r="A183" s="5"/>
      <c r="B183" s="6"/>
      <c r="C183" s="37" t="s">
        <v>27</v>
      </c>
      <c r="D183" s="6" t="s">
        <v>28</v>
      </c>
      <c r="E183" s="6"/>
      <c r="F183" s="6"/>
      <c r="G183" s="8"/>
      <c r="H183" s="37" t="s">
        <v>0</v>
      </c>
      <c r="I183" s="12" t="s">
        <v>65</v>
      </c>
      <c r="J183" s="6"/>
      <c r="K183" s="6"/>
      <c r="L183" s="6"/>
      <c r="M183" s="6"/>
      <c r="N183" s="6"/>
      <c r="O183" s="6"/>
      <c r="P183" s="6"/>
      <c r="Q183" s="8"/>
    </row>
    <row r="184" spans="1:17">
      <c r="A184" s="13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5"/>
    </row>
    <row r="186" spans="1:17" ht="15.75">
      <c r="A186" s="231" t="s">
        <v>29</v>
      </c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1"/>
      <c r="N186" s="231"/>
      <c r="O186" s="231"/>
      <c r="P186" s="231"/>
      <c r="Q186" s="231"/>
    </row>
    <row r="187" spans="1:17">
      <c r="A187" s="232" t="s">
        <v>87</v>
      </c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</row>
    <row r="189" spans="1:17">
      <c r="A189" s="2"/>
      <c r="B189" s="3"/>
      <c r="C189" s="3"/>
      <c r="D189" s="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4"/>
    </row>
    <row r="190" spans="1:17">
      <c r="A190" s="5"/>
      <c r="B190" s="6"/>
      <c r="C190" s="37" t="s">
        <v>5</v>
      </c>
      <c r="D190" s="6" t="s">
        <v>30</v>
      </c>
      <c r="E190" s="6"/>
      <c r="F190" s="6"/>
      <c r="G190" s="6"/>
      <c r="H190" s="40" t="s">
        <v>0</v>
      </c>
      <c r="I190" s="6" t="s">
        <v>66</v>
      </c>
      <c r="J190" s="6"/>
      <c r="K190" s="6"/>
      <c r="L190" s="6"/>
      <c r="M190" s="6"/>
      <c r="N190" s="6"/>
      <c r="O190" s="6"/>
      <c r="P190" s="6"/>
      <c r="Q190" s="8"/>
    </row>
    <row r="191" spans="1:17">
      <c r="A191" s="5"/>
      <c r="B191" s="6"/>
      <c r="C191" s="37" t="s">
        <v>7</v>
      </c>
      <c r="D191" s="6" t="s">
        <v>31</v>
      </c>
      <c r="E191" s="6"/>
      <c r="F191" s="6"/>
      <c r="G191" s="6"/>
      <c r="H191" s="40" t="s">
        <v>0</v>
      </c>
      <c r="I191" s="6" t="str">
        <f>+I169</f>
        <v>Wijiono</v>
      </c>
      <c r="J191" s="6"/>
      <c r="K191" s="6"/>
      <c r="L191" s="6"/>
      <c r="M191" s="6"/>
      <c r="N191" s="6"/>
      <c r="O191" s="6"/>
      <c r="P191" s="6"/>
      <c r="Q191" s="8"/>
    </row>
    <row r="192" spans="1:17">
      <c r="A192" s="5"/>
      <c r="B192" s="6"/>
      <c r="C192" s="37" t="s">
        <v>9</v>
      </c>
      <c r="D192" s="6" t="s">
        <v>32</v>
      </c>
      <c r="E192" s="6" t="s">
        <v>8</v>
      </c>
      <c r="F192" s="6"/>
      <c r="G192" s="6"/>
      <c r="H192" s="40" t="s">
        <v>0</v>
      </c>
      <c r="I192" s="17"/>
      <c r="J192" s="6"/>
      <c r="K192" s="6"/>
      <c r="L192" s="6"/>
      <c r="M192" s="6"/>
      <c r="N192" s="6"/>
      <c r="O192" s="6"/>
      <c r="P192" s="6"/>
      <c r="Q192" s="8"/>
    </row>
    <row r="193" spans="1:17">
      <c r="A193" s="5"/>
      <c r="B193" s="6"/>
      <c r="C193" s="37"/>
      <c r="D193" s="6" t="s">
        <v>33</v>
      </c>
      <c r="E193" s="6" t="s">
        <v>34</v>
      </c>
      <c r="F193" s="6"/>
      <c r="G193" s="6"/>
      <c r="H193" s="40" t="s">
        <v>0</v>
      </c>
      <c r="I193" s="12" t="str">
        <f>+I171</f>
        <v>Surveyor</v>
      </c>
      <c r="J193" s="6"/>
      <c r="K193" s="6"/>
      <c r="L193" s="6"/>
      <c r="M193" s="6"/>
      <c r="N193" s="6"/>
      <c r="O193" s="6"/>
      <c r="P193" s="6"/>
      <c r="Q193" s="8"/>
    </row>
    <row r="194" spans="1:17">
      <c r="A194" s="5"/>
      <c r="B194" s="6"/>
      <c r="C194" s="37" t="s">
        <v>17</v>
      </c>
      <c r="D194" s="6" t="s">
        <v>35</v>
      </c>
      <c r="E194" s="6"/>
      <c r="F194" s="6"/>
      <c r="G194" s="6"/>
      <c r="H194" s="40" t="s">
        <v>0</v>
      </c>
      <c r="I194" s="12" t="str">
        <f>I173</f>
        <v>Pindah Tugas ke Denpasar Bali</v>
      </c>
      <c r="J194" s="6"/>
      <c r="K194" s="6"/>
      <c r="L194" s="6"/>
      <c r="M194" s="6"/>
      <c r="N194" s="6"/>
      <c r="O194" s="6"/>
      <c r="P194" s="6"/>
      <c r="Q194" s="8"/>
    </row>
    <row r="195" spans="1:17">
      <c r="A195" s="5"/>
      <c r="B195" s="6"/>
      <c r="C195" s="37" t="s">
        <v>19</v>
      </c>
      <c r="D195" s="6" t="s">
        <v>36</v>
      </c>
      <c r="E195" s="6"/>
      <c r="F195" s="6"/>
      <c r="G195" s="6"/>
      <c r="H195" s="40" t="s">
        <v>0</v>
      </c>
      <c r="I195" s="12" t="str">
        <f>I177</f>
        <v>Proyek TOL Benoa - Nusa Dua Bali</v>
      </c>
      <c r="J195" s="6"/>
      <c r="K195" s="6"/>
      <c r="L195" s="6"/>
      <c r="M195" s="6"/>
      <c r="N195" s="6"/>
      <c r="O195" s="6"/>
      <c r="P195" s="6"/>
      <c r="Q195" s="8"/>
    </row>
    <row r="196" spans="1:17">
      <c r="A196" s="5"/>
      <c r="B196" s="6"/>
      <c r="C196" s="37" t="s">
        <v>21</v>
      </c>
      <c r="D196" s="6" t="s">
        <v>32</v>
      </c>
      <c r="E196" s="6" t="s">
        <v>37</v>
      </c>
      <c r="F196" s="6"/>
      <c r="G196" s="6"/>
      <c r="H196" s="40" t="s">
        <v>0</v>
      </c>
      <c r="I196" s="11" t="str">
        <f>I178</f>
        <v>14/02/2011</v>
      </c>
      <c r="J196" s="6"/>
      <c r="K196" s="6"/>
      <c r="L196" s="6"/>
      <c r="M196" s="6"/>
      <c r="N196" s="6"/>
      <c r="O196" s="6"/>
      <c r="P196" s="6"/>
      <c r="Q196" s="8"/>
    </row>
    <row r="197" spans="1:17">
      <c r="A197" s="5"/>
      <c r="B197" s="6"/>
      <c r="C197" s="37"/>
      <c r="D197" s="6" t="s">
        <v>33</v>
      </c>
      <c r="E197" s="6" t="s">
        <v>38</v>
      </c>
      <c r="F197" s="6"/>
      <c r="G197" s="6"/>
      <c r="H197" s="40" t="s">
        <v>0</v>
      </c>
      <c r="I197" s="11"/>
      <c r="J197" s="6"/>
      <c r="K197" s="6"/>
      <c r="L197" s="6"/>
      <c r="M197" s="6"/>
      <c r="N197" s="6"/>
      <c r="O197" s="6"/>
      <c r="P197" s="6"/>
      <c r="Q197" s="8"/>
    </row>
    <row r="198" spans="1:17">
      <c r="A198" s="5"/>
      <c r="B198" s="6"/>
      <c r="C198" s="37" t="s">
        <v>24</v>
      </c>
      <c r="D198" s="6" t="s">
        <v>39</v>
      </c>
      <c r="E198" s="6"/>
      <c r="F198" s="6"/>
      <c r="G198" s="6"/>
      <c r="H198" s="40" t="s">
        <v>0</v>
      </c>
      <c r="I198" s="12" t="str">
        <f>I180</f>
        <v>Pesawat Udara</v>
      </c>
      <c r="J198" s="6"/>
      <c r="K198" s="6"/>
      <c r="L198" s="6"/>
      <c r="M198" s="6"/>
      <c r="N198" s="6"/>
      <c r="O198" s="6"/>
      <c r="P198" s="6"/>
      <c r="Q198" s="8"/>
    </row>
    <row r="199" spans="1:17">
      <c r="A199" s="5"/>
      <c r="B199" s="6"/>
      <c r="C199" s="37" t="s">
        <v>27</v>
      </c>
      <c r="D199" s="6" t="s">
        <v>22</v>
      </c>
      <c r="E199" s="6"/>
      <c r="F199" s="6"/>
      <c r="G199" s="6"/>
      <c r="H199" s="40" t="s">
        <v>0</v>
      </c>
      <c r="I199" s="12" t="s">
        <v>23</v>
      </c>
      <c r="J199" s="6"/>
      <c r="K199" s="6"/>
      <c r="L199" s="6"/>
      <c r="M199" s="6"/>
      <c r="N199" s="6"/>
      <c r="O199" s="6"/>
      <c r="P199" s="6"/>
      <c r="Q199" s="8"/>
    </row>
    <row r="200" spans="1:17">
      <c r="A200" s="5"/>
      <c r="B200" s="6"/>
      <c r="C200" s="37" t="s">
        <v>40</v>
      </c>
      <c r="D200" s="6" t="s">
        <v>41</v>
      </c>
      <c r="E200" s="6"/>
      <c r="F200" s="6"/>
      <c r="G200" s="6"/>
      <c r="H200" s="40" t="s">
        <v>0</v>
      </c>
      <c r="I200" s="12" t="str">
        <f>I182</f>
        <v>BAU Proyek</v>
      </c>
      <c r="J200" s="6"/>
      <c r="K200" s="6"/>
      <c r="L200" s="6"/>
      <c r="M200" s="6"/>
      <c r="N200" s="6"/>
      <c r="O200" s="6"/>
      <c r="P200" s="6"/>
      <c r="Q200" s="8"/>
    </row>
    <row r="201" spans="1:17">
      <c r="A201" s="5"/>
      <c r="B201" s="6"/>
      <c r="C201" s="37" t="s">
        <v>42</v>
      </c>
      <c r="D201" s="6" t="s">
        <v>43</v>
      </c>
      <c r="E201" s="6"/>
      <c r="F201" s="6"/>
      <c r="G201" s="6"/>
      <c r="H201" s="40" t="s">
        <v>0</v>
      </c>
      <c r="I201" s="12" t="str">
        <f>I183</f>
        <v>Proyek Bojonegoro Barrage</v>
      </c>
      <c r="J201" s="6"/>
      <c r="K201" s="6"/>
      <c r="L201" s="6"/>
      <c r="M201" s="6"/>
      <c r="N201" s="6"/>
      <c r="O201" s="6"/>
      <c r="P201" s="6"/>
      <c r="Q201" s="8"/>
    </row>
    <row r="202" spans="1:17">
      <c r="A202" s="13"/>
      <c r="B202" s="14"/>
      <c r="C202" s="14"/>
      <c r="D202" s="14"/>
      <c r="E202" s="14"/>
      <c r="F202" s="14"/>
      <c r="G202" s="14"/>
      <c r="H202" s="13"/>
      <c r="I202" s="14"/>
      <c r="J202" s="14"/>
      <c r="K202" s="14"/>
      <c r="L202" s="14"/>
      <c r="M202" s="14"/>
      <c r="N202" s="14"/>
      <c r="O202" s="14"/>
      <c r="P202" s="14"/>
      <c r="Q202" s="15"/>
    </row>
    <row r="204" spans="1:17">
      <c r="A204" t="s">
        <v>44</v>
      </c>
      <c r="F204" t="s">
        <v>45</v>
      </c>
      <c r="M204" t="s">
        <v>46</v>
      </c>
      <c r="O204" t="s">
        <v>67</v>
      </c>
    </row>
    <row r="205" spans="1:17">
      <c r="A205" t="s">
        <v>47</v>
      </c>
      <c r="F205" t="s">
        <v>48</v>
      </c>
      <c r="M205" t="s">
        <v>49</v>
      </c>
      <c r="O205" s="30" t="s">
        <v>88</v>
      </c>
    </row>
    <row r="207" spans="1:17">
      <c r="B207" s="230" t="s">
        <v>50</v>
      </c>
      <c r="C207" s="230"/>
      <c r="D207" s="230"/>
      <c r="E207" s="230"/>
      <c r="F207" s="230"/>
      <c r="M207" s="230" t="s">
        <v>51</v>
      </c>
      <c r="N207" s="230"/>
      <c r="O207" s="230"/>
      <c r="P207" s="230"/>
    </row>
    <row r="208" spans="1:17">
      <c r="M208" s="230" t="s">
        <v>52</v>
      </c>
      <c r="N208" s="230"/>
      <c r="O208" s="230"/>
      <c r="P208" s="230"/>
    </row>
    <row r="211" spans="1:17" ht="15">
      <c r="B211" s="230" t="s">
        <v>53</v>
      </c>
      <c r="C211" s="230"/>
      <c r="D211" s="230"/>
      <c r="E211" s="230"/>
      <c r="F211" s="230"/>
      <c r="M211" s="226" t="str">
        <f>+I190</f>
        <v>Ir Anugrianto</v>
      </c>
      <c r="N211" s="226"/>
      <c r="O211" s="226"/>
      <c r="P211" s="226"/>
    </row>
    <row r="212" spans="1:17" ht="15">
      <c r="B212" s="39"/>
      <c r="C212" s="39"/>
      <c r="D212" s="39"/>
      <c r="E212" s="39"/>
      <c r="F212" s="39"/>
      <c r="M212" s="36"/>
      <c r="N212" s="36"/>
      <c r="O212" s="36"/>
      <c r="P212" s="36"/>
    </row>
    <row r="213" spans="1:17" ht="15.75">
      <c r="A213" s="219" t="s">
        <v>54</v>
      </c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</row>
    <row r="215" spans="1:17">
      <c r="A215" s="220" t="s">
        <v>55</v>
      </c>
      <c r="B215" s="221"/>
      <c r="C215" s="220" t="s">
        <v>56</v>
      </c>
      <c r="D215" s="224"/>
      <c r="E215" s="224"/>
      <c r="F215" s="224"/>
      <c r="G215" s="224"/>
      <c r="H215" s="224"/>
      <c r="I215" s="221"/>
      <c r="J215" s="220" t="s">
        <v>57</v>
      </c>
      <c r="K215" s="224"/>
      <c r="L215" s="224"/>
      <c r="M215" s="224"/>
      <c r="N215" s="221"/>
      <c r="O215" s="220" t="s">
        <v>2</v>
      </c>
      <c r="P215" s="224"/>
      <c r="Q215" s="221"/>
    </row>
    <row r="216" spans="1:17" ht="13.5" thickBot="1">
      <c r="A216" s="222"/>
      <c r="B216" s="223"/>
      <c r="C216" s="222"/>
      <c r="D216" s="225"/>
      <c r="E216" s="225"/>
      <c r="F216" s="225"/>
      <c r="G216" s="225"/>
      <c r="H216" s="225"/>
      <c r="I216" s="223"/>
      <c r="J216" s="222"/>
      <c r="K216" s="225"/>
      <c r="L216" s="225"/>
      <c r="M216" s="225"/>
      <c r="N216" s="223"/>
      <c r="O216" s="222"/>
      <c r="P216" s="225"/>
      <c r="Q216" s="223"/>
    </row>
    <row r="217" spans="1:17" ht="13.5" thickTop="1">
      <c r="A217" s="19"/>
      <c r="B217" s="20"/>
      <c r="C217" s="21"/>
      <c r="D217" s="21"/>
      <c r="E217" s="21"/>
      <c r="F217" s="21"/>
      <c r="G217" s="21"/>
      <c r="H217" s="21"/>
      <c r="I217" s="21"/>
      <c r="J217" s="19"/>
      <c r="K217" s="21"/>
      <c r="L217" s="21"/>
      <c r="M217" s="21"/>
      <c r="N217" s="20"/>
      <c r="O217" s="21"/>
      <c r="P217" s="21"/>
      <c r="Q217" s="20"/>
    </row>
    <row r="218" spans="1:17">
      <c r="A218" s="215">
        <v>1</v>
      </c>
      <c r="B218" s="216"/>
      <c r="C218" s="22" t="s">
        <v>58</v>
      </c>
      <c r="D218" s="6"/>
      <c r="E218" s="6"/>
      <c r="F218" s="6"/>
      <c r="G218" s="6"/>
      <c r="H218" s="6"/>
      <c r="I218" s="6"/>
      <c r="J218" s="5"/>
      <c r="K218" s="6"/>
      <c r="L218" s="23"/>
      <c r="M218" s="6"/>
      <c r="N218" s="24"/>
      <c r="O218" s="6"/>
      <c r="P218" s="6"/>
      <c r="Q218" s="8"/>
    </row>
    <row r="219" spans="1:17">
      <c r="A219" s="40"/>
      <c r="B219" s="38"/>
      <c r="C219" s="25" t="s">
        <v>32</v>
      </c>
      <c r="D219" s="6" t="s">
        <v>59</v>
      </c>
      <c r="E219" s="6"/>
      <c r="F219" s="6"/>
      <c r="G219" s="6"/>
      <c r="H219" s="6"/>
      <c r="I219" s="6"/>
      <c r="J219" s="40">
        <v>2</v>
      </c>
      <c r="K219" s="37" t="s">
        <v>60</v>
      </c>
      <c r="L219" s="23">
        <v>500000</v>
      </c>
      <c r="M219" s="6" t="s">
        <v>61</v>
      </c>
      <c r="N219" s="24">
        <f>J219*L219</f>
        <v>1000000</v>
      </c>
      <c r="O219" s="217">
        <f>N219</f>
        <v>1000000</v>
      </c>
      <c r="P219" s="218"/>
      <c r="Q219" s="216"/>
    </row>
    <row r="220" spans="1:17">
      <c r="A220" s="5"/>
      <c r="B220" s="38" t="s">
        <v>62</v>
      </c>
      <c r="C220" s="25" t="s">
        <v>33</v>
      </c>
      <c r="D220" s="6" t="s">
        <v>63</v>
      </c>
      <c r="E220" s="6"/>
      <c r="F220" s="6"/>
      <c r="G220" s="6"/>
      <c r="H220" s="6"/>
      <c r="I220" s="6"/>
      <c r="J220" s="40">
        <v>3</v>
      </c>
      <c r="K220" s="37" t="s">
        <v>60</v>
      </c>
      <c r="L220" s="23">
        <v>100000</v>
      </c>
      <c r="M220" s="6" t="s">
        <v>61</v>
      </c>
      <c r="N220" s="24">
        <f>J220*L220</f>
        <v>300000</v>
      </c>
      <c r="O220" s="217">
        <f>N220</f>
        <v>300000</v>
      </c>
      <c r="P220" s="218"/>
      <c r="Q220" s="216"/>
    </row>
    <row r="221" spans="1:17">
      <c r="A221" s="5"/>
      <c r="B221" s="38"/>
      <c r="C221" s="22"/>
      <c r="D221" s="6"/>
      <c r="E221" s="6"/>
      <c r="F221" s="6"/>
      <c r="G221" s="6"/>
      <c r="H221" s="6"/>
      <c r="I221" s="6"/>
      <c r="J221" s="5"/>
      <c r="K221" s="6"/>
      <c r="L221" s="23"/>
      <c r="M221" s="6"/>
      <c r="N221" s="24"/>
      <c r="O221" s="6"/>
      <c r="P221" s="6"/>
      <c r="Q221" s="8"/>
    </row>
    <row r="222" spans="1:17">
      <c r="A222" s="215">
        <v>2</v>
      </c>
      <c r="B222" s="216"/>
      <c r="C222" s="22" t="s">
        <v>64</v>
      </c>
      <c r="D222" s="6"/>
      <c r="E222" s="6"/>
      <c r="F222" s="6"/>
      <c r="G222" s="6"/>
      <c r="H222" s="6"/>
      <c r="I222" s="6"/>
      <c r="J222" s="5"/>
      <c r="K222" s="6"/>
      <c r="L222" s="23"/>
      <c r="M222" s="6"/>
      <c r="N222" s="24"/>
      <c r="O222" s="6"/>
      <c r="P222" s="6"/>
      <c r="Q222" s="8"/>
    </row>
    <row r="223" spans="1:17">
      <c r="A223" s="5"/>
      <c r="B223" s="8"/>
      <c r="C223" s="26" t="s">
        <v>23</v>
      </c>
      <c r="D223" s="31" t="s">
        <v>85</v>
      </c>
      <c r="E223" s="6"/>
      <c r="F223" s="6"/>
      <c r="G223" s="6"/>
      <c r="H223" s="6"/>
      <c r="I223" s="6"/>
      <c r="J223" s="40">
        <v>1</v>
      </c>
      <c r="K223" s="37" t="s">
        <v>60</v>
      </c>
      <c r="L223" s="23">
        <v>600000</v>
      </c>
      <c r="M223" s="6" t="s">
        <v>61</v>
      </c>
      <c r="N223" s="24">
        <f>J223*L223</f>
        <v>600000</v>
      </c>
      <c r="O223" s="217">
        <f>N223</f>
        <v>600000</v>
      </c>
      <c r="P223" s="218"/>
      <c r="Q223" s="216"/>
    </row>
    <row r="224" spans="1:17">
      <c r="A224" s="5"/>
      <c r="B224" s="8"/>
      <c r="C224" s="26" t="s">
        <v>23</v>
      </c>
      <c r="D224" s="6" t="s">
        <v>70</v>
      </c>
      <c r="E224" s="6"/>
      <c r="F224" s="6"/>
      <c r="G224" s="6"/>
      <c r="H224" s="6"/>
      <c r="I224" s="6"/>
      <c r="J224" s="40">
        <v>1</v>
      </c>
      <c r="K224" s="37" t="s">
        <v>60</v>
      </c>
      <c r="L224" s="23">
        <v>50000</v>
      </c>
      <c r="M224" s="6" t="s">
        <v>61</v>
      </c>
      <c r="N224" s="24">
        <v>150000</v>
      </c>
      <c r="O224" s="217">
        <f>N224</f>
        <v>150000</v>
      </c>
      <c r="P224" s="218"/>
      <c r="Q224" s="216"/>
    </row>
    <row r="225" spans="1:17">
      <c r="A225" s="5"/>
      <c r="B225" s="8"/>
      <c r="C225" s="26" t="s">
        <v>23</v>
      </c>
      <c r="D225" s="31" t="s">
        <v>69</v>
      </c>
      <c r="E225" s="6"/>
      <c r="F225" s="6"/>
      <c r="G225" s="6"/>
      <c r="H225" s="6"/>
      <c r="I225" s="6"/>
      <c r="J225" s="5"/>
      <c r="K225" s="6"/>
      <c r="L225" s="23"/>
      <c r="M225" s="6"/>
      <c r="N225" s="24"/>
      <c r="O225" s="217">
        <v>40000</v>
      </c>
      <c r="P225" s="218"/>
      <c r="Q225" s="216"/>
    </row>
    <row r="226" spans="1:17">
      <c r="A226" s="5"/>
      <c r="B226" s="8"/>
      <c r="C226" s="6"/>
      <c r="D226" s="6"/>
      <c r="E226" s="6"/>
      <c r="F226" s="6"/>
      <c r="G226" s="6"/>
      <c r="H226" s="6"/>
      <c r="I226" s="6"/>
      <c r="J226" s="5"/>
      <c r="K226" s="6"/>
      <c r="L226" s="23"/>
      <c r="M226" s="6"/>
      <c r="N226" s="24"/>
      <c r="O226" s="6"/>
      <c r="P226" s="6"/>
      <c r="Q226" s="8"/>
    </row>
    <row r="227" spans="1:17" ht="15">
      <c r="A227" s="27"/>
      <c r="B227" s="28"/>
      <c r="C227" s="29"/>
      <c r="D227" s="29"/>
      <c r="E227" s="29"/>
      <c r="F227" s="29"/>
      <c r="G227" s="29"/>
      <c r="H227" s="29"/>
      <c r="I227" s="29"/>
      <c r="J227" s="27"/>
      <c r="K227" s="29"/>
      <c r="L227" s="29"/>
      <c r="M227" s="29"/>
      <c r="N227" s="28"/>
      <c r="O227" s="227">
        <f>SUM(O218:Q226)</f>
        <v>2090000</v>
      </c>
      <c r="P227" s="228"/>
      <c r="Q227" s="229"/>
    </row>
    <row r="229" spans="1:17">
      <c r="M229" t="s">
        <v>46</v>
      </c>
      <c r="O229" t="s">
        <v>67</v>
      </c>
    </row>
    <row r="230" spans="1:17">
      <c r="M230" t="s">
        <v>49</v>
      </c>
      <c r="O230" t="str">
        <f>O205</f>
        <v>14 Pebruari 2012</v>
      </c>
    </row>
    <row r="232" spans="1:17">
      <c r="M232" s="230" t="s">
        <v>51</v>
      </c>
      <c r="N232" s="230"/>
      <c r="O232" s="230"/>
      <c r="P232" s="230"/>
    </row>
    <row r="233" spans="1:17">
      <c r="M233" s="230" t="s">
        <v>1</v>
      </c>
      <c r="N233" s="230"/>
      <c r="O233" s="230"/>
      <c r="P233" s="230"/>
    </row>
    <row r="236" spans="1:17" ht="15">
      <c r="M236" s="226" t="s">
        <v>68</v>
      </c>
      <c r="N236" s="226"/>
      <c r="O236" s="226"/>
      <c r="P236" s="226"/>
    </row>
  </sheetData>
  <mergeCells count="87">
    <mergeCell ref="O149:Q149"/>
    <mergeCell ref="M59:P59"/>
    <mergeCell ref="M89:P89"/>
    <mergeCell ref="M86:P86"/>
    <mergeCell ref="A90:Q90"/>
    <mergeCell ref="A111:Q111"/>
    <mergeCell ref="A112:Q112"/>
    <mergeCell ref="B132:F132"/>
    <mergeCell ref="M132:P132"/>
    <mergeCell ref="M133:P133"/>
    <mergeCell ref="B136:F136"/>
    <mergeCell ref="M136:P136"/>
    <mergeCell ref="B62:F62"/>
    <mergeCell ref="M62:P62"/>
    <mergeCell ref="A64:Q64"/>
    <mergeCell ref="A66:B67"/>
    <mergeCell ref="A5:Q5"/>
    <mergeCell ref="A6:Q6"/>
    <mergeCell ref="A29:Q29"/>
    <mergeCell ref="A30:Q30"/>
    <mergeCell ref="N55:O55"/>
    <mergeCell ref="I42:K42"/>
    <mergeCell ref="I19:K19"/>
    <mergeCell ref="I41:K41"/>
    <mergeCell ref="I20:K20"/>
    <mergeCell ref="I14:O14"/>
    <mergeCell ref="I38:O38"/>
    <mergeCell ref="C66:I67"/>
    <mergeCell ref="J66:N67"/>
    <mergeCell ref="O66:Q67"/>
    <mergeCell ref="B55:F55"/>
    <mergeCell ref="B61:F61"/>
    <mergeCell ref="N61:O61"/>
    <mergeCell ref="N56:O56"/>
    <mergeCell ref="D56:E56"/>
    <mergeCell ref="A69:B69"/>
    <mergeCell ref="O78:Q78"/>
    <mergeCell ref="A73:B73"/>
    <mergeCell ref="O70:Q70"/>
    <mergeCell ref="O71:Q71"/>
    <mergeCell ref="O79:Q79"/>
    <mergeCell ref="O81:Q81"/>
    <mergeCell ref="M85:P85"/>
    <mergeCell ref="O76:Q76"/>
    <mergeCell ref="O74:Q74"/>
    <mergeCell ref="O75:Q75"/>
    <mergeCell ref="A138:Q138"/>
    <mergeCell ref="A140:B141"/>
    <mergeCell ref="C140:I141"/>
    <mergeCell ref="J140:N141"/>
    <mergeCell ref="O140:Q141"/>
    <mergeCell ref="A143:B143"/>
    <mergeCell ref="O144:Q144"/>
    <mergeCell ref="O145:Q145"/>
    <mergeCell ref="A147:B147"/>
    <mergeCell ref="O148:Q148"/>
    <mergeCell ref="O151:Q151"/>
    <mergeCell ref="O152:Q152"/>
    <mergeCell ref="O154:Q154"/>
    <mergeCell ref="M159:P159"/>
    <mergeCell ref="M160:P160"/>
    <mergeCell ref="M211:P211"/>
    <mergeCell ref="M163:P163"/>
    <mergeCell ref="A164:Q164"/>
    <mergeCell ref="A165:Q165"/>
    <mergeCell ref="A186:Q186"/>
    <mergeCell ref="A187:Q187"/>
    <mergeCell ref="B207:F207"/>
    <mergeCell ref="M207:P207"/>
    <mergeCell ref="M208:P208"/>
    <mergeCell ref="B211:F211"/>
    <mergeCell ref="M236:P236"/>
    <mergeCell ref="O224:Q224"/>
    <mergeCell ref="O225:Q225"/>
    <mergeCell ref="O227:Q227"/>
    <mergeCell ref="M232:P232"/>
    <mergeCell ref="M233:P233"/>
    <mergeCell ref="A213:Q213"/>
    <mergeCell ref="A215:B216"/>
    <mergeCell ref="C215:I216"/>
    <mergeCell ref="J215:N216"/>
    <mergeCell ref="O215:Q216"/>
    <mergeCell ref="A218:B218"/>
    <mergeCell ref="O219:Q219"/>
    <mergeCell ref="O220:Q220"/>
    <mergeCell ref="A222:B222"/>
    <mergeCell ref="O223:Q223"/>
  </mergeCells>
  <printOptions horizontalCentered="1"/>
  <pageMargins left="0.19685039370078741" right="0.19685039370078741" top="0.47244094488188981" bottom="0" header="0.31496062992125984" footer="0.31496062992125984"/>
  <pageSetup paperSize="9" scale="85" orientation="portrait" r:id="rId1"/>
  <rowBreaks count="2" manualBreakCount="2">
    <brk id="89" max="16383" man="1"/>
    <brk id="163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abSelected="1" view="pageBreakPreview" topLeftCell="A7" zoomScale="86" zoomScaleNormal="80" zoomScaleSheetLayoutView="86" workbookViewId="0">
      <selection activeCell="E15" sqref="E15"/>
    </sheetView>
  </sheetViews>
  <sheetFormatPr defaultColWidth="12.5703125" defaultRowHeight="12.75"/>
  <cols>
    <col min="1" max="1" width="11.85546875" style="87" customWidth="1"/>
    <col min="2" max="2" width="20.85546875" style="87" customWidth="1"/>
    <col min="3" max="3" width="26.140625" style="87" customWidth="1"/>
    <col min="4" max="4" width="4.85546875" style="87" customWidth="1"/>
    <col min="5" max="5" width="18.42578125" style="87" customWidth="1"/>
    <col min="6" max="6" width="5.28515625" style="87" customWidth="1"/>
    <col min="7" max="7" width="1.5703125" style="87" customWidth="1"/>
    <col min="8" max="15" width="5.28515625" style="87" customWidth="1"/>
    <col min="16" max="16" width="10.7109375" style="87" customWidth="1"/>
    <col min="17" max="16384" width="12.5703125" style="87"/>
  </cols>
  <sheetData>
    <row r="1" spans="1:19">
      <c r="A1" s="86"/>
    </row>
    <row r="2" spans="1:19" ht="12.75" customHeight="1">
      <c r="A2" s="86"/>
    </row>
    <row r="3" spans="1:19" ht="6.95" customHeight="1">
      <c r="A3" s="86"/>
    </row>
    <row r="4" spans="1:19" ht="12.95" customHeight="1">
      <c r="A4" s="86"/>
      <c r="S4" s="87" t="s">
        <v>180</v>
      </c>
    </row>
    <row r="5" spans="1:19" ht="12.95" customHeight="1">
      <c r="A5" s="86"/>
    </row>
    <row r="6" spans="1:19" ht="12.75" customHeight="1" thickBot="1">
      <c r="A6" s="86"/>
    </row>
    <row r="7" spans="1:19" ht="12" customHeight="1" thickTop="1">
      <c r="B7" s="88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1:19">
      <c r="B8" s="91"/>
      <c r="C8" s="92"/>
      <c r="D8" s="92"/>
      <c r="E8" s="92"/>
      <c r="F8" s="92"/>
      <c r="G8" s="92"/>
      <c r="H8" s="240" t="s">
        <v>110</v>
      </c>
      <c r="I8" s="241"/>
      <c r="J8" s="241"/>
      <c r="K8" s="241"/>
      <c r="L8" s="241"/>
      <c r="M8" s="241"/>
      <c r="N8" s="241"/>
      <c r="O8" s="242"/>
      <c r="P8" s="93"/>
    </row>
    <row r="9" spans="1:19" ht="20.25" customHeight="1">
      <c r="B9" s="91"/>
      <c r="C9" s="92"/>
      <c r="D9" s="92"/>
      <c r="E9" s="92"/>
      <c r="F9" s="92"/>
      <c r="G9" s="92"/>
      <c r="H9" s="94">
        <v>1</v>
      </c>
      <c r="I9" s="94">
        <v>2</v>
      </c>
      <c r="J9" s="94">
        <v>3</v>
      </c>
      <c r="K9" s="94">
        <v>4</v>
      </c>
      <c r="L9" s="94">
        <v>5</v>
      </c>
      <c r="M9" s="94">
        <v>6</v>
      </c>
      <c r="N9" s="94">
        <v>7</v>
      </c>
      <c r="O9" s="95">
        <v>8</v>
      </c>
      <c r="P9" s="93"/>
    </row>
    <row r="10" spans="1:19" ht="12" customHeight="1"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3"/>
    </row>
    <row r="11" spans="1:19" ht="24" customHeight="1">
      <c r="B11" s="91"/>
      <c r="C11" s="96" t="s">
        <v>111</v>
      </c>
      <c r="D11" s="97" t="s">
        <v>0</v>
      </c>
      <c r="E11" s="98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3"/>
    </row>
    <row r="12" spans="1:19" ht="26.25" customHeight="1">
      <c r="B12" s="91"/>
      <c r="C12" s="96" t="s">
        <v>105</v>
      </c>
      <c r="D12" s="97" t="s">
        <v>0</v>
      </c>
      <c r="E12" s="99" t="s">
        <v>112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3"/>
    </row>
    <row r="13" spans="1:19" ht="25.5" customHeight="1">
      <c r="B13" s="91"/>
      <c r="C13" s="96" t="s">
        <v>113</v>
      </c>
      <c r="D13" s="97" t="s">
        <v>0</v>
      </c>
      <c r="E13" s="243" t="s">
        <v>191</v>
      </c>
      <c r="F13" s="243"/>
      <c r="G13" s="243"/>
      <c r="H13" s="243"/>
      <c r="I13" s="243"/>
      <c r="J13" s="243"/>
      <c r="K13" s="243"/>
      <c r="L13" s="243"/>
      <c r="M13" s="243"/>
      <c r="N13" s="243"/>
      <c r="O13" s="92"/>
      <c r="P13" s="93"/>
    </row>
    <row r="14" spans="1:19" ht="32.25" customHeight="1">
      <c r="B14" s="100"/>
      <c r="C14" s="92"/>
      <c r="D14" s="92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92"/>
      <c r="P14" s="93"/>
    </row>
    <row r="15" spans="1:19" ht="28.5" customHeight="1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3"/>
    </row>
    <row r="16" spans="1:19" ht="31.5" customHeight="1">
      <c r="B16" s="91"/>
      <c r="C16" s="96" t="s">
        <v>114</v>
      </c>
      <c r="D16" s="97" t="s">
        <v>0</v>
      </c>
      <c r="E16" s="244" t="s">
        <v>188</v>
      </c>
      <c r="F16" s="244"/>
      <c r="G16" s="244"/>
      <c r="H16" s="244"/>
      <c r="I16" s="244"/>
      <c r="J16" s="244"/>
      <c r="K16" s="244"/>
      <c r="L16" s="244"/>
      <c r="M16" s="244"/>
      <c r="N16" s="244"/>
      <c r="O16" s="92"/>
      <c r="P16" s="93"/>
    </row>
    <row r="17" spans="2:16" ht="29.25" customHeight="1">
      <c r="B17" s="91"/>
      <c r="C17" s="92"/>
      <c r="D17" s="92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92"/>
      <c r="P17" s="93"/>
    </row>
    <row r="18" spans="2:16" ht="29.25" customHeight="1">
      <c r="B18" s="91"/>
      <c r="C18" s="92"/>
      <c r="D18" s="92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13"/>
      <c r="P18" s="93"/>
    </row>
    <row r="19" spans="2:16" ht="31.5" customHeight="1">
      <c r="B19" s="91"/>
      <c r="C19" s="92"/>
      <c r="D19" s="9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92"/>
      <c r="P19" s="93"/>
    </row>
    <row r="20" spans="2:16" ht="22.5" customHeight="1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3"/>
    </row>
    <row r="21" spans="2:16" ht="18" customHeight="1">
      <c r="B21" s="91"/>
      <c r="C21" s="92"/>
      <c r="D21" s="92"/>
      <c r="E21" s="92"/>
      <c r="F21" s="92"/>
      <c r="G21" s="92"/>
      <c r="H21" s="92"/>
      <c r="I21" s="245" t="s">
        <v>187</v>
      </c>
      <c r="J21" s="245"/>
      <c r="K21" s="245"/>
      <c r="L21" s="245"/>
      <c r="M21" s="245"/>
      <c r="N21" s="245"/>
      <c r="O21" s="245"/>
      <c r="P21" s="246"/>
    </row>
    <row r="22" spans="2:16" ht="21" customHeight="1">
      <c r="B22" s="91"/>
      <c r="C22" s="92"/>
      <c r="D22" s="10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3"/>
    </row>
    <row r="23" spans="2:16" ht="15" customHeight="1">
      <c r="B23" s="91"/>
      <c r="C23" s="92"/>
      <c r="D23" s="10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3"/>
    </row>
    <row r="24" spans="2:16" ht="15" customHeight="1">
      <c r="B24" s="91"/>
      <c r="C24" s="92"/>
      <c r="D24" s="10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3"/>
    </row>
    <row r="25" spans="2:16" ht="15" customHeight="1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3"/>
    </row>
    <row r="26" spans="2:16" ht="15" customHeight="1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3"/>
    </row>
    <row r="27" spans="2:16" ht="27.75" customHeight="1">
      <c r="B27" s="91"/>
      <c r="C27" s="103" t="s">
        <v>115</v>
      </c>
      <c r="D27" s="92"/>
      <c r="E27" s="104">
        <f>Biaya!O19</f>
        <v>800000</v>
      </c>
      <c r="F27" s="105"/>
      <c r="G27" s="92"/>
      <c r="H27" s="92"/>
      <c r="I27" s="247" t="s">
        <v>186</v>
      </c>
      <c r="J27" s="247"/>
      <c r="K27" s="247"/>
      <c r="L27" s="247"/>
      <c r="M27" s="247"/>
      <c r="N27" s="247"/>
      <c r="O27" s="247"/>
      <c r="P27" s="248"/>
    </row>
    <row r="28" spans="2:16" ht="18" customHeight="1">
      <c r="B28" s="91"/>
      <c r="C28" s="92"/>
      <c r="D28" s="92"/>
      <c r="E28" s="92"/>
      <c r="F28" s="92"/>
      <c r="G28" s="92"/>
      <c r="H28" s="92"/>
      <c r="I28" s="109"/>
      <c r="J28" s="111"/>
      <c r="K28" s="239"/>
      <c r="L28" s="239"/>
      <c r="M28" s="239"/>
      <c r="N28" s="239"/>
      <c r="O28" s="239"/>
      <c r="P28" s="110"/>
    </row>
    <row r="29" spans="2:16" ht="8.25" customHeight="1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3"/>
    </row>
    <row r="30" spans="2:16" ht="5.25" customHeight="1"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3"/>
    </row>
    <row r="31" spans="2:16" ht="14.25" customHeight="1"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3"/>
    </row>
    <row r="32" spans="2:16" ht="12" customHeight="1" thickBot="1">
      <c r="B32" s="106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8"/>
    </row>
    <row r="33" ht="13.5" thickTop="1"/>
    <row r="34" ht="5.25" customHeight="1"/>
    <row r="35" ht="14.25" customHeight="1"/>
    <row r="36" ht="12" customHeight="1"/>
  </sheetData>
  <mergeCells count="6">
    <mergeCell ref="K28:O28"/>
    <mergeCell ref="H8:O8"/>
    <mergeCell ref="E13:N14"/>
    <mergeCell ref="E16:N18"/>
    <mergeCell ref="I21:P21"/>
    <mergeCell ref="I27:P27"/>
  </mergeCells>
  <printOptions horizontalCentered="1"/>
  <pageMargins left="0" right="0" top="0.51181102362204722" bottom="0" header="0.31496062992125984" footer="0.31496062992125984"/>
  <pageSetup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view="pageBreakPreview" topLeftCell="A10" zoomScale="78" zoomScaleNormal="100" zoomScaleSheetLayoutView="78" workbookViewId="0">
      <selection activeCell="O19" sqref="O19:Q19"/>
    </sheetView>
  </sheetViews>
  <sheetFormatPr defaultRowHeight="12.75"/>
  <cols>
    <col min="1" max="2" width="5.140625" customWidth="1"/>
    <col min="7" max="7" width="7.5703125" customWidth="1"/>
    <col min="8" max="8" width="3.28515625" customWidth="1"/>
    <col min="9" max="9" width="6.140625" customWidth="1"/>
    <col min="10" max="10" width="9.28515625" bestFit="1" customWidth="1"/>
    <col min="12" max="12" width="13.140625" bestFit="1" customWidth="1"/>
    <col min="14" max="14" width="15.5703125" bestFit="1" customWidth="1"/>
    <col min="15" max="15" width="11.5703125" customWidth="1"/>
    <col min="16" max="16" width="9.42578125" customWidth="1"/>
    <col min="18" max="18" width="15.5703125" bestFit="1" customWidth="1"/>
  </cols>
  <sheetData>
    <row r="1" spans="1:19" s="61" customFormat="1" ht="20.100000000000001" customHeight="1">
      <c r="A1" s="259" t="s">
        <v>54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60"/>
    </row>
    <row r="2" spans="1:19" s="61" customFormat="1" ht="20.100000000000001" customHeight="1">
      <c r="A2" s="259" t="str">
        <f>"Nomor : "&amp;'SPJ (2)'!S4</f>
        <v>Nomor : 009/SPPD/WK/2019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60"/>
    </row>
    <row r="3" spans="1:19" s="61" customFormat="1" ht="20.100000000000001" customHeight="1">
      <c r="R3" s="60"/>
    </row>
    <row r="4" spans="1:19" s="61" customFormat="1" ht="20.100000000000001" customHeight="1">
      <c r="A4" s="260" t="s">
        <v>55</v>
      </c>
      <c r="B4" s="261"/>
      <c r="C4" s="260" t="s">
        <v>56</v>
      </c>
      <c r="D4" s="264"/>
      <c r="E4" s="264"/>
      <c r="F4" s="264"/>
      <c r="G4" s="264"/>
      <c r="H4" s="264"/>
      <c r="I4" s="261"/>
      <c r="J4" s="260" t="s">
        <v>57</v>
      </c>
      <c r="K4" s="264"/>
      <c r="L4" s="264"/>
      <c r="M4" s="264"/>
      <c r="N4" s="261"/>
      <c r="O4" s="260" t="s">
        <v>2</v>
      </c>
      <c r="P4" s="264"/>
      <c r="Q4" s="261"/>
      <c r="R4" s="60"/>
      <c r="S4" s="61" t="s">
        <v>180</v>
      </c>
    </row>
    <row r="5" spans="1:19" s="61" customFormat="1" ht="20.100000000000001" customHeight="1" thickBot="1">
      <c r="A5" s="262"/>
      <c r="B5" s="263"/>
      <c r="C5" s="262"/>
      <c r="D5" s="265"/>
      <c r="E5" s="265"/>
      <c r="F5" s="265"/>
      <c r="G5" s="265"/>
      <c r="H5" s="265"/>
      <c r="I5" s="263"/>
      <c r="J5" s="262"/>
      <c r="K5" s="265"/>
      <c r="L5" s="265"/>
      <c r="M5" s="265"/>
      <c r="N5" s="263"/>
      <c r="O5" s="262"/>
      <c r="P5" s="265"/>
      <c r="Q5" s="263"/>
      <c r="R5" s="60"/>
    </row>
    <row r="6" spans="1:19" s="61" customFormat="1" ht="20.100000000000001" customHeight="1" thickTop="1">
      <c r="A6" s="62"/>
      <c r="B6" s="63"/>
      <c r="C6" s="64"/>
      <c r="D6" s="64"/>
      <c r="E6" s="64"/>
      <c r="F6" s="64"/>
      <c r="G6" s="64"/>
      <c r="H6" s="64"/>
      <c r="I6" s="64"/>
      <c r="J6" s="62"/>
      <c r="K6" s="64"/>
      <c r="L6" s="64"/>
      <c r="M6" s="64"/>
      <c r="N6" s="63"/>
      <c r="O6" s="64"/>
      <c r="P6" s="64"/>
      <c r="Q6" s="63"/>
      <c r="R6" s="60"/>
    </row>
    <row r="7" spans="1:19" s="61" customFormat="1" ht="20.100000000000001" customHeight="1">
      <c r="A7" s="253">
        <v>1</v>
      </c>
      <c r="B7" s="252"/>
      <c r="C7" s="65" t="s">
        <v>58</v>
      </c>
      <c r="D7" s="66"/>
      <c r="E7" s="66"/>
      <c r="F7" s="66"/>
      <c r="G7" s="66"/>
      <c r="H7" s="66"/>
      <c r="I7" s="66"/>
      <c r="J7" s="67"/>
      <c r="K7" s="66"/>
      <c r="L7" s="68"/>
      <c r="M7" s="66"/>
      <c r="N7" s="69"/>
      <c r="O7" s="66"/>
      <c r="P7" s="66"/>
      <c r="Q7" s="70"/>
      <c r="R7" s="60"/>
    </row>
    <row r="8" spans="1:19" s="61" customFormat="1" ht="20.100000000000001" customHeight="1">
      <c r="A8" s="71"/>
      <c r="B8" s="72"/>
      <c r="C8" s="73" t="s">
        <v>32</v>
      </c>
      <c r="D8" s="66" t="s">
        <v>59</v>
      </c>
      <c r="E8" s="66"/>
      <c r="F8" s="66"/>
      <c r="G8" s="66"/>
      <c r="H8" s="66"/>
      <c r="I8" s="66"/>
      <c r="J8" s="71">
        <v>0</v>
      </c>
      <c r="K8" s="74" t="s">
        <v>60</v>
      </c>
      <c r="L8" s="68"/>
      <c r="M8" s="66" t="s">
        <v>61</v>
      </c>
      <c r="N8" s="69">
        <f>+L8*J8</f>
        <v>0</v>
      </c>
      <c r="O8" s="250">
        <f>+N8</f>
        <v>0</v>
      </c>
      <c r="P8" s="251"/>
      <c r="Q8" s="252"/>
      <c r="R8" s="60"/>
    </row>
    <row r="9" spans="1:19" s="61" customFormat="1" ht="20.100000000000001" customHeight="1">
      <c r="A9" s="67"/>
      <c r="B9" s="72" t="s">
        <v>62</v>
      </c>
      <c r="C9" s="73" t="s">
        <v>33</v>
      </c>
      <c r="D9" s="66" t="s">
        <v>63</v>
      </c>
      <c r="E9" s="66"/>
      <c r="F9" s="66"/>
      <c r="G9" s="66"/>
      <c r="H9" s="66"/>
      <c r="I9" s="66"/>
      <c r="J9" s="71">
        <v>2</v>
      </c>
      <c r="K9" s="74" t="s">
        <v>60</v>
      </c>
      <c r="L9" s="68">
        <v>250000</v>
      </c>
      <c r="M9" s="66" t="s">
        <v>61</v>
      </c>
      <c r="N9" s="69">
        <f>+L9*J9</f>
        <v>500000</v>
      </c>
      <c r="O9" s="250">
        <f>+N9</f>
        <v>500000</v>
      </c>
      <c r="P9" s="251"/>
      <c r="Q9" s="252"/>
      <c r="R9" s="60">
        <v>1200000</v>
      </c>
      <c r="S9" s="61" t="s">
        <v>97</v>
      </c>
    </row>
    <row r="10" spans="1:19" s="61" customFormat="1" ht="20.100000000000001" customHeight="1">
      <c r="A10" s="67"/>
      <c r="B10" s="72"/>
      <c r="C10" s="65"/>
      <c r="D10" s="66"/>
      <c r="E10" s="66"/>
      <c r="F10" s="66"/>
      <c r="G10" s="66"/>
      <c r="H10" s="66"/>
      <c r="I10" s="66"/>
      <c r="J10" s="67"/>
      <c r="K10" s="66"/>
      <c r="L10" s="68"/>
      <c r="M10" s="66"/>
      <c r="N10" s="69"/>
      <c r="O10" s="66"/>
      <c r="P10" s="66"/>
      <c r="Q10" s="70"/>
      <c r="R10" s="60">
        <v>2000000</v>
      </c>
      <c r="S10" s="61" t="s">
        <v>98</v>
      </c>
    </row>
    <row r="11" spans="1:19" s="61" customFormat="1" ht="20.100000000000001" customHeight="1">
      <c r="A11" s="253">
        <v>2</v>
      </c>
      <c r="B11" s="252"/>
      <c r="C11" s="65" t="s">
        <v>64</v>
      </c>
      <c r="D11" s="66"/>
      <c r="E11" s="66"/>
      <c r="F11" s="66"/>
      <c r="G11" s="66"/>
      <c r="H11" s="66"/>
      <c r="I11" s="66"/>
      <c r="J11" s="67"/>
      <c r="K11" s="66"/>
      <c r="L11" s="68"/>
      <c r="M11" s="66"/>
      <c r="N11" s="69"/>
      <c r="O11" s="66"/>
      <c r="P11" s="66"/>
      <c r="Q11" s="70"/>
      <c r="R11" s="60">
        <f>SUM(R9:R10)</f>
        <v>3200000</v>
      </c>
    </row>
    <row r="12" spans="1:19" s="61" customFormat="1" ht="20.100000000000001" customHeight="1">
      <c r="A12" s="67"/>
      <c r="B12" s="70"/>
      <c r="C12" s="75" t="s">
        <v>23</v>
      </c>
      <c r="D12" s="66" t="s">
        <v>85</v>
      </c>
      <c r="E12" s="66"/>
      <c r="F12" s="66"/>
      <c r="G12" s="66"/>
      <c r="H12" s="66"/>
      <c r="I12" s="66"/>
      <c r="J12" s="71">
        <v>1</v>
      </c>
      <c r="K12" s="74" t="s">
        <v>60</v>
      </c>
      <c r="L12" s="68"/>
      <c r="M12" s="66" t="s">
        <v>61</v>
      </c>
      <c r="N12" s="69">
        <f>J12*L12</f>
        <v>0</v>
      </c>
      <c r="O12" s="250">
        <f>+N12</f>
        <v>0</v>
      </c>
      <c r="P12" s="251"/>
      <c r="Q12" s="252"/>
      <c r="R12" s="60"/>
    </row>
    <row r="13" spans="1:19" s="61" customFormat="1" ht="20.100000000000001" customHeight="1">
      <c r="A13" s="67"/>
      <c r="B13" s="70"/>
      <c r="C13" s="75" t="s">
        <v>23</v>
      </c>
      <c r="D13" s="66" t="s">
        <v>85</v>
      </c>
      <c r="E13" s="66"/>
      <c r="F13" s="66"/>
      <c r="G13" s="66"/>
      <c r="H13" s="66"/>
      <c r="I13" s="66"/>
      <c r="J13" s="71">
        <v>1</v>
      </c>
      <c r="K13" s="74" t="s">
        <v>60</v>
      </c>
      <c r="L13" s="68">
        <v>0</v>
      </c>
      <c r="M13" s="66" t="s">
        <v>61</v>
      </c>
      <c r="N13" s="69">
        <f>J13*L13</f>
        <v>0</v>
      </c>
      <c r="O13" s="250">
        <f>+N13</f>
        <v>0</v>
      </c>
      <c r="P13" s="251"/>
      <c r="Q13" s="252"/>
      <c r="R13" s="60"/>
    </row>
    <row r="14" spans="1:19" s="61" customFormat="1" ht="20.100000000000001" customHeight="1">
      <c r="A14" s="67"/>
      <c r="B14" s="70"/>
      <c r="C14" s="75"/>
      <c r="D14" s="66"/>
      <c r="E14" s="66"/>
      <c r="F14" s="66"/>
      <c r="G14" s="66"/>
      <c r="H14" s="66"/>
      <c r="I14" s="66"/>
      <c r="J14" s="71"/>
      <c r="K14" s="74"/>
      <c r="L14" s="68"/>
      <c r="M14" s="66"/>
      <c r="N14" s="69"/>
      <c r="O14" s="250"/>
      <c r="P14" s="251"/>
      <c r="Q14" s="252"/>
      <c r="R14" s="60">
        <v>1110000</v>
      </c>
    </row>
    <row r="15" spans="1:19" s="61" customFormat="1" ht="20.100000000000001" customHeight="1">
      <c r="A15" s="67"/>
      <c r="B15" s="70"/>
      <c r="C15" s="75"/>
      <c r="D15" s="66"/>
      <c r="E15" s="66"/>
      <c r="F15" s="66"/>
      <c r="G15" s="66"/>
      <c r="H15" s="66"/>
      <c r="I15" s="66"/>
      <c r="J15" s="71"/>
      <c r="K15" s="74"/>
      <c r="L15" s="68"/>
      <c r="M15" s="66"/>
      <c r="N15" s="69"/>
      <c r="O15" s="76"/>
      <c r="P15" s="74"/>
      <c r="Q15" s="72"/>
      <c r="R15" s="60">
        <v>345000</v>
      </c>
    </row>
    <row r="16" spans="1:19" s="61" customFormat="1" ht="20.100000000000001" customHeight="1">
      <c r="A16" s="67"/>
      <c r="B16" s="70"/>
      <c r="C16" s="75" t="s">
        <v>23</v>
      </c>
      <c r="D16" s="66" t="s">
        <v>70</v>
      </c>
      <c r="E16" s="66" t="s">
        <v>179</v>
      </c>
      <c r="F16" s="66"/>
      <c r="G16" s="66"/>
      <c r="H16" s="66"/>
      <c r="I16" s="66"/>
      <c r="J16" s="71">
        <v>2</v>
      </c>
      <c r="K16" s="74" t="s">
        <v>60</v>
      </c>
      <c r="L16" s="68">
        <v>150000</v>
      </c>
      <c r="M16" s="66" t="s">
        <v>61</v>
      </c>
      <c r="N16" s="69">
        <f>J16*L16</f>
        <v>300000</v>
      </c>
      <c r="O16" s="250">
        <f>N16</f>
        <v>300000</v>
      </c>
      <c r="P16" s="251"/>
      <c r="Q16" s="252"/>
      <c r="R16" s="60">
        <f>SUM(R14:R15)</f>
        <v>1455000</v>
      </c>
    </row>
    <row r="17" spans="1:18" s="61" customFormat="1" ht="20.100000000000001" customHeight="1">
      <c r="A17" s="67"/>
      <c r="B17" s="70"/>
      <c r="C17" s="75" t="s">
        <v>23</v>
      </c>
      <c r="D17" s="66" t="s">
        <v>69</v>
      </c>
      <c r="E17" s="66"/>
      <c r="F17" s="66"/>
      <c r="G17" s="66"/>
      <c r="H17" s="66"/>
      <c r="I17" s="66"/>
      <c r="J17" s="71"/>
      <c r="K17" s="77" t="s">
        <v>60</v>
      </c>
      <c r="L17" s="68"/>
      <c r="M17" s="66" t="s">
        <v>61</v>
      </c>
      <c r="N17" s="69"/>
      <c r="O17" s="250">
        <f>N17</f>
        <v>0</v>
      </c>
      <c r="P17" s="251"/>
      <c r="Q17" s="252"/>
      <c r="R17" s="60"/>
    </row>
    <row r="18" spans="1:18" s="61" customFormat="1" ht="20.100000000000001" customHeight="1">
      <c r="A18" s="67"/>
      <c r="B18" s="70"/>
      <c r="C18" s="66"/>
      <c r="D18" s="66"/>
      <c r="E18" s="66"/>
      <c r="F18" s="66"/>
      <c r="G18" s="66"/>
      <c r="H18" s="66"/>
      <c r="I18" s="66"/>
      <c r="J18" s="211"/>
      <c r="K18" s="66"/>
      <c r="L18" s="68"/>
      <c r="M18" s="66"/>
      <c r="N18" s="69"/>
      <c r="O18" s="212"/>
      <c r="P18" s="66"/>
      <c r="Q18" s="70"/>
      <c r="R18" s="60"/>
    </row>
    <row r="19" spans="1:18" s="61" customFormat="1" ht="20.100000000000001" customHeight="1">
      <c r="A19" s="78"/>
      <c r="B19" s="79"/>
      <c r="C19" s="80"/>
      <c r="D19" s="80"/>
      <c r="E19" s="80"/>
      <c r="F19" s="80"/>
      <c r="G19" s="80"/>
      <c r="H19" s="80"/>
      <c r="I19" s="80"/>
      <c r="J19" s="78"/>
      <c r="K19" s="80"/>
      <c r="L19" s="80"/>
      <c r="M19" s="80"/>
      <c r="N19" s="79"/>
      <c r="O19" s="254">
        <f>SUM(O7:Q18)</f>
        <v>800000</v>
      </c>
      <c r="P19" s="255"/>
      <c r="Q19" s="256"/>
      <c r="R19" s="60"/>
    </row>
    <row r="20" spans="1:18" s="61" customFormat="1" ht="20.100000000000001" customHeigh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5"/>
      <c r="P20" s="85"/>
      <c r="Q20" s="85"/>
      <c r="R20" s="60"/>
    </row>
    <row r="21" spans="1:18" s="61" customFormat="1" ht="20.100000000000001" customHeight="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5"/>
      <c r="P21" s="85"/>
      <c r="Q21" s="85"/>
      <c r="R21" s="60"/>
    </row>
    <row r="22" spans="1:18" s="61" customFormat="1" ht="20.100000000000001" customHeight="1">
      <c r="R22" s="60"/>
    </row>
    <row r="23" spans="1:18" s="61" customFormat="1" ht="21.95" customHeight="1">
      <c r="M23" s="82" t="s">
        <v>46</v>
      </c>
      <c r="N23" s="82"/>
      <c r="O23" s="82" t="str">
        <f>SPJ!O51</f>
        <v>Kendal</v>
      </c>
      <c r="P23" s="82"/>
      <c r="R23" s="60"/>
    </row>
    <row r="24" spans="1:18" s="61" customFormat="1" ht="21.95" customHeight="1">
      <c r="M24" s="82" t="s">
        <v>49</v>
      </c>
      <c r="N24" s="82"/>
      <c r="O24" s="258">
        <v>43497</v>
      </c>
      <c r="P24" s="258"/>
      <c r="R24" s="60"/>
    </row>
    <row r="25" spans="1:18" s="61" customFormat="1" ht="21.95" customHeight="1">
      <c r="M25" s="257" t="s">
        <v>51</v>
      </c>
      <c r="N25" s="257"/>
      <c r="O25" s="257"/>
      <c r="P25" s="257"/>
      <c r="R25" s="60">
        <f>SUM(R36:R39)</f>
        <v>0</v>
      </c>
    </row>
    <row r="26" spans="1:18" s="61" customFormat="1" ht="21.95" customHeight="1">
      <c r="M26" s="257" t="str">
        <f>SPJ!N55</f>
        <v>Penerima,</v>
      </c>
      <c r="N26" s="257"/>
      <c r="O26" s="257"/>
      <c r="P26" s="257"/>
      <c r="R26" s="60"/>
    </row>
    <row r="27" spans="1:18" s="61" customFormat="1" ht="20.100000000000001" customHeight="1">
      <c r="M27" s="81"/>
      <c r="N27" s="81"/>
      <c r="O27" s="81"/>
      <c r="P27" s="81"/>
      <c r="R27" s="60"/>
    </row>
    <row r="28" spans="1:18" s="61" customFormat="1" ht="20.100000000000001" customHeight="1">
      <c r="M28" s="81"/>
      <c r="N28" s="81"/>
      <c r="O28" s="81"/>
      <c r="P28" s="81"/>
      <c r="R28" s="60"/>
    </row>
    <row r="29" spans="1:18" s="61" customFormat="1" ht="20.100000000000001" customHeight="1">
      <c r="R29" s="60"/>
    </row>
    <row r="30" spans="1:18" s="61" customFormat="1" ht="20.100000000000001" customHeight="1">
      <c r="R30" s="60"/>
    </row>
    <row r="31" spans="1:18" s="61" customFormat="1" ht="20.100000000000001" customHeight="1">
      <c r="M31" s="249" t="s">
        <v>185</v>
      </c>
      <c r="N31" s="249"/>
      <c r="O31" s="249"/>
      <c r="P31" s="249"/>
      <c r="R31" s="60"/>
    </row>
  </sheetData>
  <mergeCells count="20">
    <mergeCell ref="A7:B7"/>
    <mergeCell ref="O24:P24"/>
    <mergeCell ref="A2:Q2"/>
    <mergeCell ref="A1:Q1"/>
    <mergeCell ref="A4:B5"/>
    <mergeCell ref="C4:I5"/>
    <mergeCell ref="J4:N5"/>
    <mergeCell ref="O4:Q5"/>
    <mergeCell ref="M31:P31"/>
    <mergeCell ref="O8:Q8"/>
    <mergeCell ref="O9:Q9"/>
    <mergeCell ref="A11:B11"/>
    <mergeCell ref="O12:Q12"/>
    <mergeCell ref="O13:Q13"/>
    <mergeCell ref="O14:Q14"/>
    <mergeCell ref="O16:Q16"/>
    <mergeCell ref="O17:Q17"/>
    <mergeCell ref="O19:Q19"/>
    <mergeCell ref="M25:P25"/>
    <mergeCell ref="M26:P26"/>
  </mergeCells>
  <printOptions horizontalCentered="1"/>
  <pageMargins left="0.51181102362204722" right="0.70866141732283472" top="0.74803149606299213" bottom="0.74803149606299213" header="0.31496062992125984" footer="0.31496062992125984"/>
  <pageSetup paperSize="9" scale="60" orientation="portrait" horizontalDpi="360" verticalDpi="360" r:id="rId1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234"/>
  <sheetViews>
    <sheetView view="pageBreakPreview" topLeftCell="A40" zoomScaleSheetLayoutView="100" workbookViewId="0">
      <selection activeCell="I40" sqref="I40:J40"/>
    </sheetView>
  </sheetViews>
  <sheetFormatPr defaultColWidth="8.7109375" defaultRowHeight="12.75"/>
  <cols>
    <col min="1" max="1" width="1.42578125" style="116" customWidth="1"/>
    <col min="2" max="2" width="2.5703125" style="116" customWidth="1"/>
    <col min="3" max="3" width="2.140625" style="116" customWidth="1"/>
    <col min="4" max="4" width="7.5703125" style="116" customWidth="1"/>
    <col min="5" max="5" width="5.7109375" style="116" customWidth="1"/>
    <col min="6" max="6" width="3.42578125" style="116" customWidth="1"/>
    <col min="7" max="7" width="17.5703125" style="116" customWidth="1"/>
    <col min="8" max="8" width="2.140625" style="116" customWidth="1"/>
    <col min="9" max="9" width="1.85546875" style="116" customWidth="1"/>
    <col min="10" max="10" width="11.7109375" style="116" customWidth="1"/>
    <col min="11" max="11" width="2.85546875" style="116" customWidth="1"/>
    <col min="12" max="12" width="11.5703125" style="116" bestFit="1" customWidth="1"/>
    <col min="13" max="13" width="2.140625" style="116" customWidth="1"/>
    <col min="14" max="14" width="3.5703125" style="116" customWidth="1"/>
    <col min="15" max="15" width="14.85546875" style="116" customWidth="1"/>
    <col min="16" max="17" width="2.140625" style="116" customWidth="1"/>
    <col min="18" max="18" width="12.7109375" style="116" customWidth="1"/>
    <col min="19" max="19" width="1.5703125" style="116" customWidth="1"/>
    <col min="20" max="20" width="1.42578125" style="116" customWidth="1"/>
    <col min="21" max="21" width="10.28515625" style="33" bestFit="1" customWidth="1"/>
    <col min="22" max="28" width="8.7109375" style="116"/>
    <col min="29" max="29" width="13.5703125" style="116" customWidth="1"/>
    <col min="30" max="16384" width="8.7109375" style="116"/>
  </cols>
  <sheetData>
    <row r="4" spans="1:20" ht="13.5" thickBot="1">
      <c r="O4" s="117" t="s">
        <v>120</v>
      </c>
      <c r="R4" s="118"/>
      <c r="S4" s="118" t="s">
        <v>182</v>
      </c>
    </row>
    <row r="5" spans="1:20" ht="16.5" thickBot="1">
      <c r="A5" s="266" t="s">
        <v>121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</row>
    <row r="6" spans="1:20" ht="15" customHeight="1">
      <c r="B6" s="119" t="s">
        <v>122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</row>
    <row r="7" spans="1:20">
      <c r="A7" s="120"/>
      <c r="B7" s="121"/>
      <c r="C7" s="122" t="s">
        <v>123</v>
      </c>
      <c r="D7" s="123"/>
      <c r="E7" s="123"/>
      <c r="F7" s="123"/>
      <c r="G7" s="123"/>
      <c r="H7" s="124" t="s">
        <v>0</v>
      </c>
      <c r="I7" s="123"/>
      <c r="J7" s="207" t="s">
        <v>175</v>
      </c>
      <c r="K7" s="123"/>
      <c r="L7" s="123"/>
      <c r="M7" s="123"/>
      <c r="N7" s="123"/>
      <c r="O7" s="123"/>
      <c r="P7" s="123"/>
      <c r="Q7" s="123"/>
      <c r="R7" s="123"/>
      <c r="S7" s="125"/>
      <c r="T7" s="120"/>
    </row>
    <row r="8" spans="1:20">
      <c r="A8" s="120"/>
      <c r="B8" s="121"/>
      <c r="C8" s="122" t="s">
        <v>124</v>
      </c>
      <c r="D8" s="123"/>
      <c r="E8" s="123"/>
      <c r="F8" s="123"/>
      <c r="G8" s="123"/>
      <c r="H8" s="124" t="s">
        <v>0</v>
      </c>
      <c r="I8" s="123"/>
      <c r="J8" s="122" t="s">
        <v>176</v>
      </c>
      <c r="K8" s="123"/>
      <c r="L8" s="123"/>
      <c r="M8" s="123"/>
      <c r="N8" s="123"/>
      <c r="O8" s="123"/>
      <c r="P8" s="123"/>
      <c r="Q8" s="123"/>
      <c r="R8" s="123"/>
      <c r="S8" s="125"/>
      <c r="T8" s="120"/>
    </row>
    <row r="9" spans="1:20" ht="6.6" customHeight="1">
      <c r="A9" s="120"/>
      <c r="B9" s="120"/>
      <c r="C9" s="126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</row>
    <row r="10" spans="1:20" ht="15" customHeight="1">
      <c r="A10" s="120"/>
      <c r="B10" s="127" t="s">
        <v>125</v>
      </c>
      <c r="C10" s="128"/>
      <c r="D10" s="120"/>
      <c r="E10" s="120"/>
      <c r="F10" s="120"/>
      <c r="G10" s="120"/>
      <c r="H10" s="128"/>
      <c r="I10" s="12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</row>
    <row r="11" spans="1:20" ht="15" customHeight="1">
      <c r="A11" s="120"/>
      <c r="B11" s="121"/>
      <c r="C11" s="130" t="s">
        <v>126</v>
      </c>
      <c r="D11" s="123"/>
      <c r="E11" s="123"/>
      <c r="F11" s="123"/>
      <c r="G11" s="123"/>
      <c r="H11" s="124" t="s">
        <v>0</v>
      </c>
      <c r="I11" s="131"/>
      <c r="J11" s="130">
        <v>181507951</v>
      </c>
      <c r="K11" s="123"/>
      <c r="L11" s="123"/>
      <c r="M11" s="123"/>
      <c r="N11" s="123"/>
      <c r="O11" s="123"/>
      <c r="P11" s="123"/>
      <c r="Q11" s="123"/>
      <c r="R11" s="123"/>
      <c r="S11" s="125"/>
      <c r="T11" s="120"/>
    </row>
    <row r="12" spans="1:20" ht="15" customHeight="1">
      <c r="A12" s="120"/>
      <c r="B12" s="121"/>
      <c r="C12" s="130" t="s">
        <v>123</v>
      </c>
      <c r="D12" s="123"/>
      <c r="E12" s="123"/>
      <c r="F12" s="123"/>
      <c r="G12" s="123"/>
      <c r="H12" s="124" t="s">
        <v>0</v>
      </c>
      <c r="I12" s="122"/>
      <c r="J12" s="122" t="s">
        <v>178</v>
      </c>
      <c r="K12" s="123"/>
      <c r="L12" s="123"/>
      <c r="M12" s="123"/>
      <c r="N12" s="123"/>
      <c r="O12" s="123"/>
      <c r="P12" s="123"/>
      <c r="Q12" s="123"/>
      <c r="R12" s="123"/>
      <c r="S12" s="125"/>
      <c r="T12" s="120"/>
    </row>
    <row r="13" spans="1:20" ht="15" customHeight="1">
      <c r="A13" s="120"/>
      <c r="B13" s="121"/>
      <c r="C13" s="122" t="s">
        <v>124</v>
      </c>
      <c r="D13" s="123"/>
      <c r="E13" s="123"/>
      <c r="F13" s="123"/>
      <c r="G13" s="123"/>
      <c r="H13" s="124" t="s">
        <v>0</v>
      </c>
      <c r="I13" s="123"/>
      <c r="J13" s="157" t="s">
        <v>189</v>
      </c>
      <c r="K13" s="123"/>
      <c r="L13" s="123"/>
      <c r="M13" s="123"/>
      <c r="N13" s="123"/>
      <c r="O13" s="123"/>
      <c r="P13" s="123"/>
      <c r="Q13" s="123"/>
      <c r="R13" s="123"/>
      <c r="S13" s="125"/>
      <c r="T13" s="120"/>
    </row>
    <row r="14" spans="1:20" ht="15" customHeight="1">
      <c r="A14" s="120"/>
      <c r="B14" s="121"/>
      <c r="C14" s="132" t="s">
        <v>127</v>
      </c>
      <c r="D14" s="123"/>
      <c r="E14" s="123"/>
      <c r="F14" s="123"/>
      <c r="G14" s="123"/>
      <c r="H14" s="124" t="s">
        <v>0</v>
      </c>
      <c r="I14" s="133"/>
      <c r="J14" s="122" t="s">
        <v>128</v>
      </c>
      <c r="K14" s="123"/>
      <c r="L14" s="123"/>
      <c r="M14" s="123"/>
      <c r="N14" s="123"/>
      <c r="O14" s="123"/>
      <c r="P14" s="123"/>
      <c r="Q14" s="123"/>
      <c r="R14" s="123"/>
      <c r="S14" s="125"/>
      <c r="T14" s="120"/>
    </row>
    <row r="15" spans="1:20" ht="15" customHeight="1">
      <c r="A15" s="120"/>
      <c r="B15" s="121"/>
      <c r="C15" s="122" t="s">
        <v>35</v>
      </c>
      <c r="D15" s="123"/>
      <c r="E15" s="123"/>
      <c r="F15" s="123"/>
      <c r="G15" s="123"/>
      <c r="H15" s="124" t="s">
        <v>0</v>
      </c>
      <c r="I15" s="123"/>
      <c r="J15" s="122" t="s">
        <v>190</v>
      </c>
      <c r="K15" s="123"/>
      <c r="L15" s="123"/>
      <c r="M15" s="123"/>
      <c r="N15" s="123"/>
      <c r="O15" s="123"/>
      <c r="P15" s="123"/>
      <c r="Q15" s="123"/>
      <c r="R15" s="123"/>
      <c r="S15" s="125"/>
      <c r="T15" s="120"/>
    </row>
    <row r="16" spans="1:20" ht="15" customHeight="1">
      <c r="A16" s="120"/>
      <c r="B16" s="121"/>
      <c r="C16" s="135" t="s">
        <v>129</v>
      </c>
      <c r="D16" s="123"/>
      <c r="E16" s="123"/>
      <c r="F16" s="123"/>
      <c r="G16" s="123"/>
      <c r="H16" s="124" t="s">
        <v>0</v>
      </c>
      <c r="I16" s="123"/>
      <c r="J16" s="122" t="s">
        <v>183</v>
      </c>
      <c r="K16" s="123"/>
      <c r="L16" s="123"/>
      <c r="M16" s="123"/>
      <c r="N16" s="123"/>
      <c r="O16" s="123"/>
      <c r="P16" s="123"/>
      <c r="Q16" s="123"/>
      <c r="R16" s="123"/>
      <c r="S16" s="125"/>
      <c r="T16" s="120"/>
    </row>
    <row r="17" spans="1:29" ht="15" customHeight="1">
      <c r="A17" s="120"/>
      <c r="B17" s="121"/>
      <c r="C17" s="135" t="s">
        <v>130</v>
      </c>
      <c r="D17" s="123"/>
      <c r="E17" s="123"/>
      <c r="F17" s="123"/>
      <c r="G17" s="123"/>
      <c r="H17" s="124" t="s">
        <v>0</v>
      </c>
      <c r="I17" s="122"/>
      <c r="J17" s="122" t="s">
        <v>184</v>
      </c>
      <c r="K17" s="123"/>
      <c r="L17" s="123"/>
      <c r="M17" s="123"/>
      <c r="N17" s="123"/>
      <c r="O17" s="123"/>
      <c r="P17" s="123"/>
      <c r="Q17" s="123"/>
      <c r="R17" s="123"/>
      <c r="S17" s="125"/>
      <c r="T17" s="120"/>
    </row>
    <row r="18" spans="1:29" ht="15" customHeight="1">
      <c r="A18" s="120"/>
      <c r="B18" s="121"/>
      <c r="C18" s="135" t="s">
        <v>16</v>
      </c>
      <c r="D18" s="123"/>
      <c r="E18" s="123"/>
      <c r="F18" s="123"/>
      <c r="G18" s="123"/>
      <c r="H18" s="124" t="s">
        <v>0</v>
      </c>
      <c r="I18" s="136"/>
      <c r="J18" s="136">
        <v>43491</v>
      </c>
      <c r="K18" s="136"/>
      <c r="L18" s="135" t="s">
        <v>18</v>
      </c>
      <c r="M18" s="123"/>
      <c r="N18" s="122" t="s">
        <v>0</v>
      </c>
      <c r="O18" s="137">
        <v>43492</v>
      </c>
      <c r="P18" s="123"/>
      <c r="Q18" s="123"/>
      <c r="R18" s="123"/>
      <c r="S18" s="125"/>
      <c r="T18" s="120"/>
    </row>
    <row r="19" spans="1:29" ht="15" customHeight="1">
      <c r="A19" s="120"/>
      <c r="B19" s="121"/>
      <c r="C19" s="138" t="s">
        <v>131</v>
      </c>
      <c r="D19" s="123"/>
      <c r="E19" s="123"/>
      <c r="F19" s="123"/>
      <c r="G19" s="123"/>
      <c r="H19" s="124" t="s">
        <v>0</v>
      </c>
      <c r="I19" s="267"/>
      <c r="J19" s="267"/>
      <c r="K19" s="123"/>
      <c r="L19" s="123"/>
      <c r="M19" s="123"/>
      <c r="N19" s="123"/>
      <c r="O19" s="123"/>
      <c r="P19" s="123"/>
      <c r="Q19" s="123"/>
      <c r="R19" s="123"/>
      <c r="S19" s="125"/>
      <c r="T19" s="120"/>
    </row>
    <row r="20" spans="1:29" ht="15" customHeight="1">
      <c r="A20" s="120"/>
      <c r="B20" s="120"/>
      <c r="C20" s="139"/>
      <c r="D20" s="120"/>
      <c r="E20" s="120"/>
      <c r="F20" s="120"/>
      <c r="G20" s="120"/>
      <c r="H20" s="128"/>
      <c r="I20" s="14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9" s="33" customFormat="1" ht="15" customHeight="1">
      <c r="A21" s="120"/>
      <c r="B21" s="141" t="s">
        <v>132</v>
      </c>
      <c r="C21" s="139"/>
      <c r="D21" s="120"/>
      <c r="E21" s="120"/>
      <c r="F21" s="120"/>
      <c r="G21" s="120"/>
      <c r="H21" s="128"/>
      <c r="I21" s="142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V21" s="116"/>
      <c r="W21" s="116"/>
      <c r="X21" s="116"/>
      <c r="Y21" s="116"/>
      <c r="Z21" s="116"/>
      <c r="AA21" s="116"/>
      <c r="AB21" s="116"/>
      <c r="AC21" s="116"/>
    </row>
    <row r="22" spans="1:29" s="33" customFormat="1" ht="6.95" customHeight="1">
      <c r="A22" s="120"/>
      <c r="B22" s="143"/>
      <c r="C22" s="144"/>
      <c r="D22" s="145"/>
      <c r="E22" s="145"/>
      <c r="F22" s="145"/>
      <c r="G22" s="145"/>
      <c r="H22" s="146"/>
      <c r="I22" s="147"/>
      <c r="J22" s="145"/>
      <c r="K22" s="145"/>
      <c r="L22" s="145"/>
      <c r="M22" s="145"/>
      <c r="N22" s="145"/>
      <c r="O22" s="145"/>
      <c r="P22" s="145"/>
      <c r="Q22" s="145"/>
      <c r="R22" s="145"/>
      <c r="S22" s="148"/>
      <c r="T22" s="120"/>
      <c r="V22" s="116"/>
      <c r="W22" s="116"/>
      <c r="X22" s="116"/>
      <c r="Y22" s="116"/>
      <c r="Z22" s="116"/>
      <c r="AA22" s="116"/>
      <c r="AB22" s="116"/>
      <c r="AC22" s="116"/>
    </row>
    <row r="23" spans="1:29" s="33" customFormat="1" ht="11.1" customHeight="1">
      <c r="A23" s="120"/>
      <c r="B23" s="149"/>
      <c r="C23" s="210" t="s">
        <v>133</v>
      </c>
      <c r="D23" s="151" t="s">
        <v>134</v>
      </c>
      <c r="E23" s="129"/>
      <c r="F23" s="120"/>
      <c r="G23" s="120"/>
      <c r="H23" s="152"/>
      <c r="I23" s="129" t="s">
        <v>135</v>
      </c>
      <c r="J23" s="120"/>
      <c r="K23" s="120"/>
      <c r="L23" s="120"/>
      <c r="M23" s="214"/>
      <c r="N23" s="129" t="s">
        <v>136</v>
      </c>
      <c r="O23" s="120"/>
      <c r="P23" s="152"/>
      <c r="Q23" s="129" t="s">
        <v>137</v>
      </c>
      <c r="R23" s="120"/>
      <c r="S23" s="153"/>
      <c r="T23" s="120"/>
      <c r="V23" s="116"/>
      <c r="W23" s="116"/>
      <c r="X23" s="116"/>
      <c r="Y23" s="116"/>
      <c r="Z23" s="116"/>
      <c r="AA23" s="116"/>
      <c r="AB23" s="116"/>
      <c r="AC23" s="116"/>
    </row>
    <row r="24" spans="1:29" s="33" customFormat="1" ht="6" customHeight="1">
      <c r="A24" s="120"/>
      <c r="B24" s="154"/>
      <c r="C24" s="155"/>
      <c r="D24" s="156"/>
      <c r="E24" s="156"/>
      <c r="F24" s="157"/>
      <c r="G24" s="157"/>
      <c r="H24" s="155"/>
      <c r="I24" s="156"/>
      <c r="J24" s="157"/>
      <c r="K24" s="157"/>
      <c r="L24" s="157"/>
      <c r="M24" s="155"/>
      <c r="N24" s="156"/>
      <c r="O24" s="157"/>
      <c r="P24" s="155"/>
      <c r="Q24" s="156"/>
      <c r="R24" s="157"/>
      <c r="S24" s="158"/>
      <c r="T24" s="120"/>
      <c r="V24" s="116"/>
      <c r="W24" s="116"/>
      <c r="X24" s="116"/>
      <c r="Y24" s="116"/>
      <c r="Z24" s="116"/>
      <c r="AA24" s="116"/>
      <c r="AB24" s="116"/>
      <c r="AC24" s="116"/>
    </row>
    <row r="25" spans="1:29" s="33" customFormat="1" ht="15" customHeight="1">
      <c r="A25" s="120"/>
      <c r="B25" s="121"/>
      <c r="C25" s="159"/>
      <c r="D25" s="123"/>
      <c r="E25" s="123"/>
      <c r="F25" s="123"/>
      <c r="G25" s="123"/>
      <c r="H25" s="134"/>
      <c r="I25" s="133"/>
      <c r="J25" s="123"/>
      <c r="K25" s="123"/>
      <c r="L25" s="123"/>
      <c r="M25" s="123"/>
      <c r="N25" s="122" t="s">
        <v>138</v>
      </c>
      <c r="O25" s="123"/>
      <c r="P25" s="123"/>
      <c r="Q25" s="122" t="s">
        <v>138</v>
      </c>
      <c r="R25" s="123"/>
      <c r="S25" s="125"/>
      <c r="T25" s="120"/>
      <c r="V25" s="116"/>
      <c r="W25" s="116"/>
      <c r="X25" s="116"/>
      <c r="Y25" s="116"/>
      <c r="Z25" s="116"/>
      <c r="AA25" s="116"/>
      <c r="AB25" s="116"/>
      <c r="AC25" s="116"/>
    </row>
    <row r="26" spans="1:29" s="33" customFormat="1" ht="15.75"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V26" s="116"/>
      <c r="W26" s="116"/>
      <c r="X26" s="116"/>
      <c r="Y26" s="116"/>
      <c r="Z26" s="116"/>
      <c r="AA26" s="116"/>
      <c r="AB26" s="116"/>
      <c r="AC26" s="116"/>
    </row>
    <row r="27" spans="1:29" s="33" customFormat="1" ht="15" customHeight="1">
      <c r="A27" s="162"/>
      <c r="B27" s="160" t="s">
        <v>139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V27" s="116"/>
      <c r="W27" s="116"/>
      <c r="X27" s="116"/>
      <c r="Y27" s="116"/>
      <c r="Z27" s="116"/>
      <c r="AA27" s="116"/>
      <c r="AB27" s="116"/>
      <c r="AC27" s="116"/>
    </row>
    <row r="28" spans="1:29" s="33" customFormat="1" ht="15" customHeight="1">
      <c r="A28" s="163"/>
      <c r="B28" s="268" t="s">
        <v>140</v>
      </c>
      <c r="C28" s="268"/>
      <c r="D28" s="268"/>
      <c r="E28" s="268"/>
      <c r="F28" s="268"/>
      <c r="G28" s="268"/>
      <c r="H28" s="268"/>
      <c r="I28" s="268" t="s">
        <v>141</v>
      </c>
      <c r="J28" s="268"/>
      <c r="K28" s="269" t="s">
        <v>142</v>
      </c>
      <c r="L28" s="270"/>
      <c r="M28" s="270"/>
      <c r="N28" s="271"/>
      <c r="O28" s="150" t="s">
        <v>143</v>
      </c>
      <c r="P28" s="270" t="s">
        <v>144</v>
      </c>
      <c r="Q28" s="270"/>
      <c r="R28" s="270"/>
      <c r="S28" s="271"/>
      <c r="T28" s="128"/>
      <c r="V28" s="116"/>
      <c r="W28" s="116"/>
      <c r="X28" s="116"/>
      <c r="Y28" s="116"/>
      <c r="Z28" s="116"/>
      <c r="AA28" s="116"/>
      <c r="AB28" s="116"/>
      <c r="AC28" s="116"/>
    </row>
    <row r="29" spans="1:29">
      <c r="A29" s="120"/>
      <c r="B29" s="164" t="s">
        <v>145</v>
      </c>
      <c r="C29" s="123"/>
      <c r="D29" s="123"/>
      <c r="E29" s="123"/>
      <c r="F29" s="123"/>
      <c r="G29" s="123"/>
      <c r="H29" s="123"/>
      <c r="I29" s="275"/>
      <c r="J29" s="275"/>
      <c r="K29" s="275"/>
      <c r="L29" s="275"/>
      <c r="M29" s="275"/>
      <c r="N29" s="275"/>
      <c r="O29" s="165"/>
      <c r="P29" s="275"/>
      <c r="Q29" s="275"/>
      <c r="R29" s="275"/>
      <c r="S29" s="275"/>
      <c r="T29" s="120"/>
    </row>
    <row r="30" spans="1:29" s="33" customFormat="1">
      <c r="A30" s="120"/>
      <c r="B30" s="121"/>
      <c r="C30" s="124" t="s">
        <v>32</v>
      </c>
      <c r="D30" s="122" t="s">
        <v>146</v>
      </c>
      <c r="E30" s="123"/>
      <c r="F30" s="123"/>
      <c r="G30" s="123"/>
      <c r="H30" s="122" t="s">
        <v>0</v>
      </c>
      <c r="I30" s="274"/>
      <c r="J30" s="274"/>
      <c r="K30" s="275"/>
      <c r="L30" s="275"/>
      <c r="M30" s="275"/>
      <c r="N30" s="275"/>
      <c r="O30" s="165"/>
      <c r="P30" s="275"/>
      <c r="Q30" s="275"/>
      <c r="R30" s="275"/>
      <c r="S30" s="275"/>
      <c r="T30" s="120"/>
      <c r="V30" s="116"/>
      <c r="W30" s="116"/>
      <c r="X30" s="116"/>
      <c r="Y30" s="116"/>
      <c r="Z30" s="116"/>
      <c r="AA30" s="116"/>
      <c r="AB30" s="116"/>
      <c r="AC30" s="116"/>
    </row>
    <row r="31" spans="1:29" s="33" customFormat="1" ht="15" customHeight="1">
      <c r="A31" s="120"/>
      <c r="B31" s="121"/>
      <c r="C31" s="124" t="s">
        <v>33</v>
      </c>
      <c r="D31" s="122" t="s">
        <v>147</v>
      </c>
      <c r="E31" s="123"/>
      <c r="F31" s="123"/>
      <c r="G31" s="123"/>
      <c r="H31" s="124" t="s">
        <v>0</v>
      </c>
      <c r="I31" s="274">
        <f>2*250000</f>
        <v>500000</v>
      </c>
      <c r="J31" s="274"/>
      <c r="K31" s="275"/>
      <c r="L31" s="275"/>
      <c r="M31" s="275"/>
      <c r="N31" s="275"/>
      <c r="O31" s="165"/>
      <c r="P31" s="275"/>
      <c r="Q31" s="275"/>
      <c r="R31" s="275"/>
      <c r="S31" s="275"/>
      <c r="T31" s="120"/>
      <c r="V31" s="116"/>
      <c r="W31" s="116"/>
      <c r="X31" s="116"/>
      <c r="Y31" s="116"/>
      <c r="Z31" s="116"/>
      <c r="AA31" s="116"/>
      <c r="AB31" s="116"/>
      <c r="AC31" s="116"/>
    </row>
    <row r="32" spans="1:29" s="33" customFormat="1" ht="15" customHeight="1">
      <c r="A32" s="120"/>
      <c r="B32" s="276"/>
      <c r="C32" s="277"/>
      <c r="D32" s="277"/>
      <c r="E32" s="277"/>
      <c r="F32" s="277"/>
      <c r="G32" s="277"/>
      <c r="H32" s="278"/>
      <c r="I32" s="279"/>
      <c r="J32" s="279"/>
      <c r="K32" s="275"/>
      <c r="L32" s="275"/>
      <c r="M32" s="275"/>
      <c r="N32" s="275"/>
      <c r="O32" s="165"/>
      <c r="P32" s="275"/>
      <c r="Q32" s="275"/>
      <c r="R32" s="275"/>
      <c r="S32" s="275"/>
      <c r="T32" s="120"/>
      <c r="V32" s="116"/>
      <c r="W32" s="116"/>
      <c r="X32" s="116"/>
      <c r="Y32" s="116"/>
      <c r="Z32" s="116"/>
      <c r="AA32" s="116"/>
      <c r="AB32" s="116"/>
      <c r="AC32" s="116"/>
    </row>
    <row r="33" spans="1:29" s="33" customFormat="1" ht="15" customHeight="1">
      <c r="A33" s="120"/>
      <c r="B33" s="121"/>
      <c r="C33" s="124" t="s">
        <v>148</v>
      </c>
      <c r="D33" s="122" t="s">
        <v>149</v>
      </c>
      <c r="E33" s="123"/>
      <c r="F33" s="123"/>
      <c r="G33" s="123"/>
      <c r="H33" s="166"/>
      <c r="I33" s="279"/>
      <c r="J33" s="279"/>
      <c r="K33" s="275"/>
      <c r="L33" s="275"/>
      <c r="M33" s="275"/>
      <c r="N33" s="275"/>
      <c r="O33" s="165"/>
      <c r="P33" s="275"/>
      <c r="Q33" s="275"/>
      <c r="R33" s="275"/>
      <c r="S33" s="275"/>
      <c r="T33" s="120"/>
      <c r="V33" s="116"/>
      <c r="W33" s="116"/>
      <c r="X33" s="116"/>
      <c r="Y33" s="116"/>
      <c r="Z33" s="116"/>
      <c r="AA33" s="116"/>
      <c r="AB33" s="116"/>
      <c r="AC33" s="116"/>
    </row>
    <row r="34" spans="1:29" s="33" customFormat="1" ht="15" customHeight="1">
      <c r="A34" s="120"/>
      <c r="B34" s="121"/>
      <c r="C34" s="124"/>
      <c r="D34" s="167" t="s">
        <v>150</v>
      </c>
      <c r="E34" s="122"/>
      <c r="F34" s="123"/>
      <c r="G34" s="123"/>
      <c r="H34" s="168" t="s">
        <v>0</v>
      </c>
      <c r="I34" s="279"/>
      <c r="J34" s="279"/>
      <c r="K34" s="275"/>
      <c r="L34" s="275"/>
      <c r="M34" s="275"/>
      <c r="N34" s="275"/>
      <c r="O34" s="165"/>
      <c r="P34" s="275"/>
      <c r="Q34" s="275"/>
      <c r="R34" s="275"/>
      <c r="S34" s="275"/>
      <c r="T34" s="120"/>
      <c r="V34" s="116"/>
      <c r="W34" s="116"/>
      <c r="X34" s="116"/>
      <c r="Y34" s="116"/>
      <c r="Z34" s="116"/>
      <c r="AA34" s="116"/>
      <c r="AB34" s="116"/>
      <c r="AC34" s="116"/>
    </row>
    <row r="35" spans="1:29" s="33" customFormat="1" ht="15" customHeight="1">
      <c r="A35" s="120"/>
      <c r="B35" s="121"/>
      <c r="C35" s="134"/>
      <c r="D35" s="167" t="s">
        <v>151</v>
      </c>
      <c r="E35" s="122"/>
      <c r="F35" s="123"/>
      <c r="G35" s="123"/>
      <c r="H35" s="168" t="s">
        <v>0</v>
      </c>
      <c r="I35" s="279"/>
      <c r="J35" s="279"/>
      <c r="K35" s="275"/>
      <c r="L35" s="275"/>
      <c r="M35" s="275"/>
      <c r="N35" s="275"/>
      <c r="O35" s="165"/>
      <c r="P35" s="275"/>
      <c r="Q35" s="275"/>
      <c r="R35" s="275"/>
      <c r="S35" s="275"/>
      <c r="T35" s="120"/>
      <c r="V35" s="116"/>
      <c r="W35" s="116"/>
      <c r="X35" s="116"/>
      <c r="Y35" s="116"/>
      <c r="Z35" s="116"/>
      <c r="AA35" s="116"/>
      <c r="AB35" s="116"/>
      <c r="AC35" s="116"/>
    </row>
    <row r="36" spans="1:29" s="33" customFormat="1" ht="15" customHeight="1">
      <c r="A36" s="120"/>
      <c r="B36" s="121"/>
      <c r="C36" s="134"/>
      <c r="D36" s="167" t="s">
        <v>152</v>
      </c>
      <c r="E36" s="122"/>
      <c r="F36" s="123"/>
      <c r="G36" s="123"/>
      <c r="H36" s="168" t="s">
        <v>0</v>
      </c>
      <c r="I36" s="279"/>
      <c r="J36" s="279"/>
      <c r="K36" s="275"/>
      <c r="L36" s="275"/>
      <c r="M36" s="275"/>
      <c r="N36" s="275"/>
      <c r="O36" s="165"/>
      <c r="P36" s="275"/>
      <c r="Q36" s="275"/>
      <c r="R36" s="275"/>
      <c r="S36" s="275"/>
      <c r="T36" s="120"/>
      <c r="V36" s="116"/>
      <c r="W36" s="116"/>
      <c r="X36" s="116"/>
      <c r="Y36" s="116"/>
      <c r="Z36" s="116"/>
      <c r="AA36" s="116"/>
      <c r="AB36" s="116"/>
      <c r="AC36" s="116"/>
    </row>
    <row r="37" spans="1:29" s="33" customFormat="1" ht="15" customHeight="1">
      <c r="A37" s="120"/>
      <c r="B37" s="121"/>
      <c r="C37" s="124" t="s">
        <v>153</v>
      </c>
      <c r="D37" s="169" t="s">
        <v>154</v>
      </c>
      <c r="E37" s="123"/>
      <c r="F37" s="123"/>
      <c r="G37" s="123"/>
      <c r="H37" s="168" t="s">
        <v>0</v>
      </c>
      <c r="I37" s="279"/>
      <c r="J37" s="279"/>
      <c r="K37" s="275"/>
      <c r="L37" s="275"/>
      <c r="M37" s="275"/>
      <c r="N37" s="275"/>
      <c r="O37" s="165"/>
      <c r="P37" s="275"/>
      <c r="Q37" s="275"/>
      <c r="R37" s="275"/>
      <c r="S37" s="275"/>
      <c r="T37" s="120"/>
      <c r="V37" s="116"/>
      <c r="W37" s="116"/>
      <c r="X37" s="116"/>
      <c r="Y37" s="116"/>
      <c r="Z37" s="116"/>
      <c r="AA37" s="116"/>
      <c r="AB37" s="116"/>
      <c r="AC37" s="116"/>
    </row>
    <row r="38" spans="1:29" s="33" customFormat="1" ht="15" customHeight="1">
      <c r="A38" s="120"/>
      <c r="B38" s="121"/>
      <c r="C38" s="124" t="s">
        <v>155</v>
      </c>
      <c r="D38" s="169" t="s">
        <v>156</v>
      </c>
      <c r="E38" s="123"/>
      <c r="F38" s="123"/>
      <c r="G38" s="123"/>
      <c r="H38" s="168" t="s">
        <v>0</v>
      </c>
      <c r="I38" s="279"/>
      <c r="J38" s="279"/>
      <c r="K38" s="275"/>
      <c r="L38" s="275"/>
      <c r="M38" s="275"/>
      <c r="N38" s="275"/>
      <c r="O38" s="165"/>
      <c r="P38" s="275"/>
      <c r="Q38" s="275"/>
      <c r="R38" s="275"/>
      <c r="S38" s="275"/>
      <c r="T38" s="120"/>
      <c r="V38" s="116"/>
      <c r="W38" s="116"/>
      <c r="X38" s="116"/>
      <c r="Y38" s="116"/>
      <c r="Z38" s="116"/>
      <c r="AA38" s="116"/>
      <c r="AB38" s="116"/>
      <c r="AC38" s="116"/>
    </row>
    <row r="39" spans="1:29" s="33" customFormat="1" ht="15" customHeight="1">
      <c r="A39" s="120"/>
      <c r="B39" s="121"/>
      <c r="C39" s="124" t="s">
        <v>157</v>
      </c>
      <c r="D39" s="169" t="s">
        <v>158</v>
      </c>
      <c r="E39" s="123"/>
      <c r="F39" s="123"/>
      <c r="G39" s="123"/>
      <c r="H39" s="168" t="s">
        <v>0</v>
      </c>
      <c r="I39" s="274">
        <v>300000</v>
      </c>
      <c r="J39" s="274"/>
      <c r="K39" s="275"/>
      <c r="L39" s="275"/>
      <c r="M39" s="275"/>
      <c r="N39" s="275"/>
      <c r="O39" s="165"/>
      <c r="P39" s="275"/>
      <c r="Q39" s="275"/>
      <c r="R39" s="275"/>
      <c r="S39" s="275"/>
      <c r="T39" s="120"/>
      <c r="V39" s="116"/>
      <c r="W39" s="116"/>
      <c r="X39" s="116"/>
      <c r="Y39" s="116"/>
      <c r="Z39" s="116"/>
      <c r="AA39" s="116"/>
      <c r="AB39" s="116"/>
      <c r="AC39" s="116"/>
    </row>
    <row r="40" spans="1:29" s="33" customFormat="1" ht="15" customHeight="1">
      <c r="A40" s="120"/>
      <c r="B40" s="121"/>
      <c r="C40" s="134"/>
      <c r="D40" s="170" t="s">
        <v>159</v>
      </c>
      <c r="E40" s="171" t="s">
        <v>160</v>
      </c>
      <c r="F40" s="123"/>
      <c r="G40" s="123"/>
      <c r="H40" s="168" t="s">
        <v>0</v>
      </c>
      <c r="I40" s="279">
        <f>SUM(I30:J39)</f>
        <v>800000</v>
      </c>
      <c r="J40" s="279"/>
      <c r="K40" s="275"/>
      <c r="L40" s="275"/>
      <c r="M40" s="275"/>
      <c r="N40" s="275"/>
      <c r="O40" s="165"/>
      <c r="P40" s="275"/>
      <c r="Q40" s="275"/>
      <c r="R40" s="275"/>
      <c r="S40" s="275"/>
      <c r="T40" s="120"/>
      <c r="V40" s="116"/>
      <c r="W40" s="116"/>
      <c r="X40" s="116"/>
      <c r="Y40" s="116"/>
      <c r="Z40" s="116"/>
      <c r="AA40" s="116"/>
      <c r="AB40" s="116"/>
      <c r="AC40" s="116"/>
    </row>
    <row r="41" spans="1:29" s="33" customFormat="1" ht="15" customHeight="1">
      <c r="A41" s="120"/>
      <c r="B41" s="164" t="s">
        <v>161</v>
      </c>
      <c r="C41" s="130" t="s">
        <v>22</v>
      </c>
      <c r="D41" s="123"/>
      <c r="E41" s="123"/>
      <c r="F41" s="123"/>
      <c r="G41" s="123"/>
      <c r="H41" s="166"/>
      <c r="I41" s="275"/>
      <c r="J41" s="275"/>
      <c r="K41" s="275"/>
      <c r="L41" s="275"/>
      <c r="M41" s="275"/>
      <c r="N41" s="275"/>
      <c r="O41" s="165"/>
      <c r="P41" s="275"/>
      <c r="Q41" s="275"/>
      <c r="R41" s="275"/>
      <c r="S41" s="275"/>
      <c r="T41" s="120"/>
      <c r="V41" s="116"/>
      <c r="W41" s="116"/>
      <c r="X41" s="116"/>
      <c r="Y41" s="116"/>
      <c r="Z41" s="116"/>
      <c r="AA41" s="116"/>
      <c r="AB41" s="116"/>
      <c r="AC41" s="116"/>
    </row>
    <row r="42" spans="1:29" s="33" customFormat="1" ht="15" customHeight="1">
      <c r="A42" s="120"/>
      <c r="B42" s="121"/>
      <c r="C42" s="124" t="s">
        <v>32</v>
      </c>
      <c r="D42" s="123"/>
      <c r="E42" s="123"/>
      <c r="F42" s="123"/>
      <c r="G42" s="123"/>
      <c r="H42" s="166"/>
      <c r="I42" s="275"/>
      <c r="J42" s="275"/>
      <c r="K42" s="275"/>
      <c r="L42" s="275"/>
      <c r="M42" s="275"/>
      <c r="N42" s="275"/>
      <c r="O42" s="165"/>
      <c r="P42" s="275"/>
      <c r="Q42" s="275"/>
      <c r="R42" s="275"/>
      <c r="S42" s="275"/>
      <c r="T42" s="120"/>
      <c r="V42" s="116"/>
      <c r="W42" s="116"/>
      <c r="X42" s="116"/>
      <c r="Y42" s="116"/>
      <c r="Z42" s="116"/>
      <c r="AA42" s="116"/>
      <c r="AB42" s="116"/>
      <c r="AC42" s="116"/>
    </row>
    <row r="43" spans="1:29" s="33" customFormat="1">
      <c r="A43" s="120"/>
      <c r="B43" s="121"/>
      <c r="C43" s="172" t="s">
        <v>33</v>
      </c>
      <c r="D43" s="123"/>
      <c r="E43" s="123"/>
      <c r="F43" s="123"/>
      <c r="G43" s="123"/>
      <c r="H43" s="166"/>
      <c r="I43" s="275"/>
      <c r="J43" s="275"/>
      <c r="K43" s="275"/>
      <c r="L43" s="275"/>
      <c r="M43" s="275"/>
      <c r="N43" s="275"/>
      <c r="O43" s="165"/>
      <c r="P43" s="275"/>
      <c r="Q43" s="275"/>
      <c r="R43" s="275"/>
      <c r="S43" s="275"/>
      <c r="T43" s="120"/>
      <c r="V43" s="116"/>
      <c r="W43" s="116"/>
      <c r="X43" s="116"/>
      <c r="Y43" s="116"/>
      <c r="Z43" s="116"/>
      <c r="AA43" s="116"/>
      <c r="AB43" s="116"/>
      <c r="AC43" s="116"/>
    </row>
    <row r="44" spans="1:29">
      <c r="A44" s="120"/>
      <c r="B44" s="121"/>
      <c r="C44" s="172" t="s">
        <v>148</v>
      </c>
      <c r="D44" s="123"/>
      <c r="E44" s="123"/>
      <c r="F44" s="123"/>
      <c r="G44" s="123"/>
      <c r="H44" s="166"/>
      <c r="I44" s="275"/>
      <c r="J44" s="275"/>
      <c r="K44" s="275"/>
      <c r="L44" s="275"/>
      <c r="M44" s="275"/>
      <c r="N44" s="275"/>
      <c r="O44" s="165"/>
      <c r="P44" s="275"/>
      <c r="Q44" s="275"/>
      <c r="R44" s="275"/>
      <c r="S44" s="275"/>
      <c r="T44" s="120"/>
    </row>
    <row r="45" spans="1:29">
      <c r="A45" s="120"/>
      <c r="B45" s="121"/>
      <c r="C45" s="123"/>
      <c r="D45" s="171" t="s">
        <v>159</v>
      </c>
      <c r="E45" s="171" t="s">
        <v>162</v>
      </c>
      <c r="F45" s="123"/>
      <c r="G45" s="123"/>
      <c r="H45" s="168" t="s">
        <v>0</v>
      </c>
      <c r="I45" s="287">
        <v>0</v>
      </c>
      <c r="J45" s="287"/>
      <c r="K45" s="275"/>
      <c r="L45" s="275"/>
      <c r="M45" s="275"/>
      <c r="N45" s="275"/>
      <c r="O45" s="165"/>
      <c r="P45" s="275"/>
      <c r="Q45" s="275"/>
      <c r="R45" s="275"/>
      <c r="S45" s="275"/>
      <c r="T45" s="120"/>
    </row>
    <row r="46" spans="1:29">
      <c r="A46" s="120"/>
      <c r="B46" s="121"/>
      <c r="C46" s="123"/>
      <c r="D46" s="122" t="s">
        <v>163</v>
      </c>
      <c r="E46" s="171" t="s">
        <v>164</v>
      </c>
      <c r="F46" s="123"/>
      <c r="G46" s="123"/>
      <c r="H46" s="168" t="s">
        <v>0</v>
      </c>
      <c r="I46" s="288">
        <f>I40+I45</f>
        <v>800000</v>
      </c>
      <c r="J46" s="275"/>
      <c r="K46" s="275"/>
      <c r="L46" s="275"/>
      <c r="M46" s="275"/>
      <c r="N46" s="275"/>
      <c r="O46" s="165"/>
      <c r="P46" s="275"/>
      <c r="Q46" s="275"/>
      <c r="R46" s="275"/>
      <c r="S46" s="275"/>
      <c r="T46" s="120"/>
    </row>
    <row r="47" spans="1:29" s="33" customFormat="1" ht="15" customHeight="1">
      <c r="A47" s="120"/>
      <c r="B47" s="121"/>
      <c r="C47" s="169" t="s">
        <v>25</v>
      </c>
      <c r="D47" s="123"/>
      <c r="E47" s="123"/>
      <c r="F47" s="123"/>
      <c r="G47" s="123"/>
      <c r="H47" s="168" t="s">
        <v>0</v>
      </c>
      <c r="I47" s="276"/>
      <c r="J47" s="277"/>
      <c r="K47" s="277"/>
      <c r="L47" s="277"/>
      <c r="M47" s="277"/>
      <c r="N47" s="278"/>
      <c r="O47" s="280" t="s">
        <v>165</v>
      </c>
      <c r="P47" s="281"/>
      <c r="Q47" s="281"/>
      <c r="R47" s="281"/>
      <c r="S47" s="282"/>
      <c r="T47" s="120"/>
      <c r="V47" s="116"/>
      <c r="W47" s="116"/>
      <c r="X47" s="116"/>
      <c r="Y47" s="116"/>
      <c r="Z47" s="116"/>
      <c r="AA47" s="116"/>
      <c r="AB47" s="116"/>
      <c r="AC47" s="116"/>
    </row>
    <row r="48" spans="1:29" s="33" customFormat="1" ht="15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73"/>
      <c r="P48" s="120"/>
      <c r="Q48" s="120"/>
      <c r="R48" s="173"/>
      <c r="S48" s="120"/>
      <c r="T48" s="120"/>
      <c r="V48" s="116"/>
      <c r="W48" s="116"/>
      <c r="X48" s="116"/>
      <c r="Y48" s="116"/>
      <c r="Z48" s="116"/>
      <c r="AA48" s="116"/>
      <c r="AB48" s="116"/>
      <c r="AC48" s="116"/>
    </row>
    <row r="49" spans="1:29" s="33" customFormat="1" ht="15" customHeight="1">
      <c r="A49" s="120"/>
      <c r="B49" s="141" t="s">
        <v>166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73"/>
      <c r="P49" s="120"/>
      <c r="Q49" s="120"/>
      <c r="R49" s="173"/>
      <c r="S49" s="120"/>
      <c r="T49" s="120"/>
      <c r="V49" s="116"/>
      <c r="W49" s="116"/>
      <c r="X49" s="116"/>
      <c r="Y49" s="116"/>
      <c r="Z49" s="116"/>
      <c r="AA49" s="116"/>
      <c r="AB49" s="116"/>
      <c r="AC49" s="116"/>
    </row>
    <row r="50" spans="1:29" s="33" customFormat="1" ht="75.599999999999994" customHeight="1">
      <c r="A50" s="120"/>
      <c r="B50" s="283" t="s">
        <v>167</v>
      </c>
      <c r="C50" s="284"/>
      <c r="D50" s="284"/>
      <c r="E50" s="284"/>
      <c r="F50" s="284"/>
      <c r="G50" s="285"/>
      <c r="H50" s="283" t="s">
        <v>168</v>
      </c>
      <c r="I50" s="284"/>
      <c r="J50" s="284"/>
      <c r="K50" s="284"/>
      <c r="L50" s="284"/>
      <c r="M50" s="284"/>
      <c r="N50" s="285"/>
      <c r="O50" s="286" t="s">
        <v>181</v>
      </c>
      <c r="P50" s="286"/>
      <c r="Q50" s="286"/>
      <c r="R50" s="286"/>
      <c r="S50" s="286"/>
      <c r="T50" s="120"/>
      <c r="V50" s="116"/>
      <c r="W50" s="116"/>
      <c r="X50" s="116"/>
      <c r="Y50" s="116"/>
      <c r="Z50" s="116"/>
      <c r="AA50" s="116"/>
      <c r="AB50" s="116"/>
      <c r="AC50" s="116"/>
    </row>
    <row r="51" spans="1:29" s="33" customFormat="1" ht="15" customHeight="1">
      <c r="A51" s="120"/>
      <c r="B51" s="164" t="s">
        <v>169</v>
      </c>
      <c r="C51" s="123"/>
      <c r="D51" s="174"/>
      <c r="E51" s="159" t="s">
        <v>0</v>
      </c>
      <c r="F51" s="159" t="str">
        <f>J7</f>
        <v>Mochamad Waskito Adi</v>
      </c>
      <c r="G51" s="125"/>
      <c r="H51" s="164" t="s">
        <v>170</v>
      </c>
      <c r="I51" s="174"/>
      <c r="J51" s="174"/>
      <c r="K51" s="159" t="str">
        <f>J12</f>
        <v>Yudha Perwira</v>
      </c>
      <c r="L51" s="208"/>
      <c r="M51" s="208"/>
      <c r="N51" s="209"/>
      <c r="O51" s="164" t="s">
        <v>170</v>
      </c>
      <c r="P51" s="135" t="s">
        <v>178</v>
      </c>
      <c r="Q51" s="159"/>
      <c r="R51" s="159"/>
      <c r="S51" s="175"/>
      <c r="T51" s="120"/>
      <c r="V51" s="116"/>
      <c r="W51" s="116"/>
      <c r="X51" s="116"/>
      <c r="Y51" s="116"/>
      <c r="Z51" s="116"/>
      <c r="AA51" s="116"/>
      <c r="AB51" s="116"/>
      <c r="AC51" s="116"/>
    </row>
    <row r="52" spans="1:29" s="33" customFormat="1" ht="15" customHeight="1">
      <c r="A52" s="120"/>
      <c r="B52" s="164" t="s">
        <v>171</v>
      </c>
      <c r="C52" s="123"/>
      <c r="D52" s="174"/>
      <c r="E52" s="122" t="s">
        <v>0</v>
      </c>
      <c r="F52" s="272">
        <f>J18</f>
        <v>43491</v>
      </c>
      <c r="G52" s="272"/>
      <c r="H52" s="164" t="s">
        <v>172</v>
      </c>
      <c r="I52" s="174"/>
      <c r="J52" s="174"/>
      <c r="K52" s="272">
        <f>F52</f>
        <v>43491</v>
      </c>
      <c r="L52" s="272"/>
      <c r="M52" s="272"/>
      <c r="N52" s="273"/>
      <c r="O52" s="164" t="s">
        <v>172</v>
      </c>
      <c r="P52" s="272">
        <f>K52</f>
        <v>43491</v>
      </c>
      <c r="Q52" s="272"/>
      <c r="R52" s="272"/>
      <c r="S52" s="273"/>
      <c r="T52" s="120"/>
      <c r="V52" s="116"/>
      <c r="W52" s="116"/>
      <c r="X52" s="116"/>
      <c r="Y52" s="116"/>
      <c r="Z52" s="116"/>
      <c r="AA52" s="116"/>
      <c r="AB52" s="116"/>
      <c r="AC52" s="116"/>
    </row>
    <row r="53" spans="1:29" s="33" customFormat="1" ht="15" customHeight="1">
      <c r="A53" s="120"/>
      <c r="B53" s="129"/>
      <c r="C53" s="120"/>
      <c r="D53" s="176"/>
      <c r="E53" s="129"/>
      <c r="F53" s="120"/>
      <c r="G53" s="120"/>
      <c r="H53" s="129"/>
      <c r="I53" s="176"/>
      <c r="J53" s="176"/>
      <c r="K53" s="129"/>
      <c r="L53" s="177"/>
      <c r="M53" s="177"/>
      <c r="N53" s="177"/>
      <c r="O53" s="129"/>
      <c r="P53" s="129"/>
      <c r="Q53" s="128"/>
      <c r="R53" s="128"/>
      <c r="S53" s="128"/>
      <c r="T53" s="120"/>
      <c r="V53" s="116"/>
      <c r="W53" s="116"/>
      <c r="X53" s="116"/>
      <c r="Y53" s="116"/>
      <c r="Z53" s="116"/>
      <c r="AA53" s="116"/>
      <c r="AB53" s="116"/>
      <c r="AC53" s="116"/>
    </row>
    <row r="54" spans="1:29" s="33" customFormat="1" ht="15" customHeight="1">
      <c r="A54" s="120"/>
      <c r="B54" s="141" t="s">
        <v>173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8"/>
      <c r="N54" s="128"/>
      <c r="O54" s="128"/>
      <c r="P54" s="128"/>
      <c r="Q54" s="128"/>
      <c r="R54" s="128"/>
      <c r="S54" s="128"/>
      <c r="T54" s="120"/>
      <c r="V54" s="116"/>
      <c r="W54" s="116"/>
      <c r="X54" s="116"/>
      <c r="Y54" s="116"/>
      <c r="Z54" s="116"/>
      <c r="AA54" s="116"/>
      <c r="AB54" s="116"/>
      <c r="AC54" s="116"/>
    </row>
    <row r="55" spans="1:29" s="33" customFormat="1" ht="15" customHeight="1">
      <c r="A55" s="120"/>
      <c r="B55" s="164" t="s">
        <v>169</v>
      </c>
      <c r="C55" s="123"/>
      <c r="D55" s="123"/>
      <c r="E55" s="159" t="s">
        <v>0</v>
      </c>
      <c r="F55" s="123" t="str">
        <f>K51</f>
        <v>Yudha Perwira</v>
      </c>
      <c r="G55" s="123"/>
      <c r="H55" s="123"/>
      <c r="I55" s="123"/>
      <c r="J55" s="123"/>
      <c r="K55" s="123"/>
      <c r="L55" s="122" t="s">
        <v>169</v>
      </c>
      <c r="M55" s="123"/>
      <c r="N55" s="159" t="s">
        <v>0</v>
      </c>
      <c r="O55" s="159" t="str">
        <f>F55</f>
        <v>Yudha Perwira</v>
      </c>
      <c r="P55" s="134"/>
      <c r="Q55" s="134"/>
      <c r="R55" s="134"/>
      <c r="S55" s="166"/>
      <c r="T55" s="120"/>
      <c r="V55" s="116"/>
      <c r="W55" s="116"/>
      <c r="X55" s="116"/>
      <c r="Y55" s="116"/>
      <c r="Z55" s="116"/>
      <c r="AA55" s="116"/>
      <c r="AB55" s="116"/>
      <c r="AC55" s="116"/>
    </row>
    <row r="56" spans="1:29" s="33" customFormat="1" ht="15" customHeight="1">
      <c r="A56" s="120"/>
      <c r="B56" s="178" t="s">
        <v>174</v>
      </c>
      <c r="C56" s="145"/>
      <c r="D56" s="145"/>
      <c r="E56" s="179" t="s">
        <v>0</v>
      </c>
      <c r="F56" s="145"/>
      <c r="G56" s="145"/>
      <c r="H56" s="145"/>
      <c r="I56" s="145"/>
      <c r="J56" s="145"/>
      <c r="K56" s="145"/>
      <c r="L56" s="180" t="s">
        <v>174</v>
      </c>
      <c r="M56" s="145"/>
      <c r="N56" s="179" t="s">
        <v>0</v>
      </c>
      <c r="O56" s="179"/>
      <c r="P56" s="146"/>
      <c r="Q56" s="146"/>
      <c r="R56" s="146"/>
      <c r="S56" s="181"/>
      <c r="T56" s="120"/>
      <c r="V56" s="116"/>
      <c r="W56" s="116"/>
      <c r="X56" s="116"/>
      <c r="Y56" s="116"/>
      <c r="Z56" s="116"/>
      <c r="AA56" s="116"/>
      <c r="AB56" s="116"/>
      <c r="AC56" s="116"/>
    </row>
    <row r="57" spans="1:29" s="33" customFormat="1" ht="15" customHeight="1">
      <c r="A57" s="120"/>
      <c r="B57" s="149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298"/>
      <c r="N57" s="298"/>
      <c r="O57" s="298"/>
      <c r="P57" s="298"/>
      <c r="Q57" s="298"/>
      <c r="R57" s="298"/>
      <c r="S57" s="299"/>
      <c r="T57" s="120"/>
      <c r="V57" s="116"/>
      <c r="W57" s="116"/>
      <c r="X57" s="116"/>
      <c r="Y57" s="116"/>
      <c r="Z57" s="116"/>
      <c r="AA57" s="116"/>
      <c r="AB57" s="116"/>
      <c r="AC57" s="116"/>
    </row>
    <row r="58" spans="1:29" s="33" customFormat="1" ht="15" customHeight="1">
      <c r="A58" s="120"/>
      <c r="B58" s="149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53"/>
      <c r="T58" s="120"/>
      <c r="V58" s="116"/>
      <c r="W58" s="116"/>
      <c r="X58" s="116"/>
      <c r="Y58" s="116"/>
      <c r="Z58" s="116"/>
      <c r="AA58" s="116"/>
      <c r="AB58" s="116"/>
      <c r="AC58" s="116"/>
    </row>
    <row r="59" spans="1:29" s="33" customFormat="1" ht="15" customHeight="1">
      <c r="A59" s="120"/>
      <c r="B59" s="300"/>
      <c r="C59" s="301"/>
      <c r="D59" s="301"/>
      <c r="E59" s="301"/>
      <c r="F59" s="301"/>
      <c r="G59" s="157"/>
      <c r="H59" s="182"/>
      <c r="I59" s="182"/>
      <c r="J59" s="157"/>
      <c r="K59" s="157"/>
      <c r="L59" s="157"/>
      <c r="M59" s="183"/>
      <c r="N59" s="302"/>
      <c r="O59" s="302"/>
      <c r="P59" s="183"/>
      <c r="Q59" s="302"/>
      <c r="R59" s="302"/>
      <c r="S59" s="184"/>
      <c r="T59" s="120"/>
      <c r="V59" s="116"/>
      <c r="W59" s="116"/>
      <c r="X59" s="116"/>
      <c r="Y59" s="116"/>
      <c r="Z59" s="116"/>
      <c r="AA59" s="116"/>
      <c r="AB59" s="116"/>
      <c r="AC59" s="116"/>
    </row>
    <row r="60" spans="1:29" s="33" customFormat="1" ht="15" customHeight="1">
      <c r="A60" s="116"/>
      <c r="B60" s="289"/>
      <c r="C60" s="289"/>
      <c r="D60" s="289"/>
      <c r="E60" s="289"/>
      <c r="F60" s="289"/>
      <c r="G60" s="116"/>
      <c r="H60" s="116"/>
      <c r="I60" s="116"/>
      <c r="J60" s="116"/>
      <c r="K60" s="116"/>
      <c r="L60" s="116"/>
      <c r="M60" s="290"/>
      <c r="N60" s="290"/>
      <c r="O60" s="290"/>
      <c r="P60" s="290"/>
      <c r="Q60" s="290"/>
      <c r="R60" s="290"/>
      <c r="S60" s="290"/>
      <c r="T60" s="116"/>
      <c r="V60" s="116"/>
      <c r="W60" s="116"/>
      <c r="X60" s="116"/>
      <c r="Y60" s="116"/>
      <c r="Z60" s="116"/>
      <c r="AA60" s="116"/>
      <c r="AB60" s="116"/>
      <c r="AC60" s="116"/>
    </row>
    <row r="61" spans="1:29" s="33" customFormat="1" ht="15">
      <c r="A61" s="116"/>
      <c r="B61" s="185"/>
      <c r="C61" s="185"/>
      <c r="D61" s="185"/>
      <c r="E61" s="185"/>
      <c r="F61" s="185"/>
      <c r="G61" s="116"/>
      <c r="H61" s="116"/>
      <c r="I61" s="116"/>
      <c r="J61" s="116"/>
      <c r="K61" s="116"/>
      <c r="L61" s="116"/>
      <c r="M61" s="186"/>
      <c r="N61" s="186"/>
      <c r="O61" s="186"/>
      <c r="P61" s="186"/>
      <c r="Q61" s="186"/>
      <c r="R61" s="186"/>
      <c r="S61" s="186"/>
      <c r="T61" s="116"/>
      <c r="V61" s="116"/>
      <c r="W61" s="116"/>
      <c r="X61" s="116"/>
      <c r="Y61" s="116"/>
      <c r="Z61" s="116"/>
      <c r="AA61" s="116"/>
      <c r="AB61" s="116"/>
      <c r="AC61" s="116"/>
    </row>
    <row r="62" spans="1:29" s="33" customFormat="1" ht="15.75">
      <c r="A62" s="291" t="s">
        <v>54</v>
      </c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V62" s="116"/>
      <c r="W62" s="116"/>
      <c r="X62" s="116"/>
      <c r="Y62" s="116"/>
      <c r="Z62" s="116"/>
      <c r="AA62" s="116"/>
      <c r="AB62" s="116"/>
      <c r="AC62" s="116"/>
    </row>
    <row r="64" spans="1:29">
      <c r="A64" s="292" t="s">
        <v>55</v>
      </c>
      <c r="B64" s="293"/>
      <c r="C64" s="292" t="s">
        <v>56</v>
      </c>
      <c r="D64" s="296"/>
      <c r="E64" s="296"/>
      <c r="F64" s="296"/>
      <c r="G64" s="296"/>
      <c r="H64" s="296"/>
      <c r="I64" s="293"/>
      <c r="J64" s="292" t="s">
        <v>57</v>
      </c>
      <c r="K64" s="296"/>
      <c r="L64" s="296"/>
      <c r="M64" s="296"/>
      <c r="N64" s="293"/>
      <c r="O64" s="292" t="s">
        <v>2</v>
      </c>
      <c r="P64" s="296"/>
      <c r="Q64" s="296"/>
      <c r="R64" s="296"/>
      <c r="S64" s="296"/>
      <c r="T64" s="293"/>
    </row>
    <row r="65" spans="1:22" ht="13.5" thickBot="1">
      <c r="A65" s="294"/>
      <c r="B65" s="295"/>
      <c r="C65" s="294"/>
      <c r="D65" s="297"/>
      <c r="E65" s="297"/>
      <c r="F65" s="297"/>
      <c r="G65" s="297"/>
      <c r="H65" s="297"/>
      <c r="I65" s="295"/>
      <c r="J65" s="294"/>
      <c r="K65" s="297"/>
      <c r="L65" s="297"/>
      <c r="M65" s="297"/>
      <c r="N65" s="295"/>
      <c r="O65" s="294"/>
      <c r="P65" s="297"/>
      <c r="Q65" s="297"/>
      <c r="R65" s="297"/>
      <c r="S65" s="297"/>
      <c r="T65" s="295"/>
    </row>
    <row r="66" spans="1:22" ht="9" customHeight="1" thickTop="1">
      <c r="A66" s="187"/>
      <c r="B66" s="188"/>
      <c r="C66" s="189"/>
      <c r="D66" s="189"/>
      <c r="E66" s="189"/>
      <c r="F66" s="189"/>
      <c r="G66" s="189"/>
      <c r="H66" s="189"/>
      <c r="I66" s="189"/>
      <c r="J66" s="187"/>
      <c r="K66" s="189"/>
      <c r="L66" s="189"/>
      <c r="M66" s="189"/>
      <c r="N66" s="188"/>
      <c r="O66" s="189"/>
      <c r="P66" s="189"/>
      <c r="Q66" s="188"/>
      <c r="R66" s="189"/>
      <c r="S66" s="189"/>
      <c r="T66" s="188"/>
    </row>
    <row r="67" spans="1:22" ht="15" customHeight="1">
      <c r="A67" s="305">
        <v>1</v>
      </c>
      <c r="B67" s="299"/>
      <c r="C67" s="190" t="s">
        <v>58</v>
      </c>
      <c r="D67" s="120"/>
      <c r="E67" s="120"/>
      <c r="F67" s="120"/>
      <c r="G67" s="120"/>
      <c r="H67" s="120"/>
      <c r="I67" s="120"/>
      <c r="J67" s="149"/>
      <c r="K67" s="120"/>
      <c r="L67" s="23"/>
      <c r="M67" s="120"/>
      <c r="N67" s="24"/>
      <c r="O67" s="120"/>
      <c r="P67" s="120"/>
      <c r="Q67" s="24"/>
      <c r="R67" s="120"/>
      <c r="S67" s="120"/>
      <c r="T67" s="153"/>
    </row>
    <row r="68" spans="1:22" ht="15" customHeight="1">
      <c r="A68" s="191"/>
      <c r="B68" s="192"/>
      <c r="C68" s="193" t="s">
        <v>32</v>
      </c>
      <c r="D68" s="120" t="s">
        <v>59</v>
      </c>
      <c r="E68" s="120"/>
      <c r="F68" s="120"/>
      <c r="G68" s="120"/>
      <c r="H68" s="120"/>
      <c r="I68" s="120"/>
      <c r="J68" s="191">
        <v>0</v>
      </c>
      <c r="K68" s="128" t="s">
        <v>60</v>
      </c>
      <c r="L68" s="23">
        <v>350000</v>
      </c>
      <c r="M68" s="120" t="s">
        <v>61</v>
      </c>
      <c r="N68" s="24">
        <f>+L68*J68</f>
        <v>0</v>
      </c>
      <c r="O68" s="303">
        <f>+N68</f>
        <v>0</v>
      </c>
      <c r="P68" s="304"/>
      <c r="Q68" s="304"/>
      <c r="R68" s="304"/>
      <c r="S68" s="298"/>
      <c r="T68" s="299"/>
    </row>
    <row r="69" spans="1:22" ht="15" customHeight="1">
      <c r="A69" s="149"/>
      <c r="B69" s="192" t="s">
        <v>62</v>
      </c>
      <c r="C69" s="193" t="s">
        <v>33</v>
      </c>
      <c r="D69" s="120" t="s">
        <v>63</v>
      </c>
      <c r="E69" s="120"/>
      <c r="F69" s="120"/>
      <c r="G69" s="120"/>
      <c r="H69" s="120"/>
      <c r="I69" s="120"/>
      <c r="J69" s="191">
        <v>3</v>
      </c>
      <c r="K69" s="128" t="s">
        <v>60</v>
      </c>
      <c r="L69" s="23">
        <v>250000</v>
      </c>
      <c r="M69" s="120" t="s">
        <v>61</v>
      </c>
      <c r="N69" s="24">
        <f>+L69*J69</f>
        <v>750000</v>
      </c>
      <c r="O69" s="303">
        <f>+N69</f>
        <v>750000</v>
      </c>
      <c r="P69" s="304"/>
      <c r="Q69" s="304"/>
      <c r="R69" s="304"/>
      <c r="S69" s="298"/>
      <c r="T69" s="299"/>
      <c r="U69" s="33">
        <v>1200000</v>
      </c>
      <c r="V69" s="116" t="s">
        <v>97</v>
      </c>
    </row>
    <row r="70" spans="1:22" ht="15" customHeight="1">
      <c r="A70" s="149"/>
      <c r="B70" s="192"/>
      <c r="C70" s="190"/>
      <c r="D70" s="120"/>
      <c r="E70" s="120"/>
      <c r="F70" s="120"/>
      <c r="G70" s="120"/>
      <c r="H70" s="120"/>
      <c r="I70" s="120"/>
      <c r="J70" s="149"/>
      <c r="K70" s="120"/>
      <c r="L70" s="23"/>
      <c r="M70" s="120"/>
      <c r="N70" s="24"/>
      <c r="O70" s="120"/>
      <c r="P70" s="120"/>
      <c r="Q70" s="24"/>
      <c r="R70" s="120"/>
      <c r="S70" s="120"/>
      <c r="T70" s="153"/>
      <c r="U70" s="33">
        <v>2000000</v>
      </c>
      <c r="V70" s="116" t="s">
        <v>98</v>
      </c>
    </row>
    <row r="71" spans="1:22" ht="15" customHeight="1">
      <c r="A71" s="305">
        <v>2</v>
      </c>
      <c r="B71" s="299"/>
      <c r="C71" s="190" t="s">
        <v>64</v>
      </c>
      <c r="D71" s="120"/>
      <c r="E71" s="120"/>
      <c r="F71" s="120"/>
      <c r="G71" s="120"/>
      <c r="H71" s="120"/>
      <c r="I71" s="120"/>
      <c r="J71" s="149"/>
      <c r="K71" s="120"/>
      <c r="L71" s="23"/>
      <c r="M71" s="120"/>
      <c r="N71" s="24"/>
      <c r="O71" s="120"/>
      <c r="P71" s="120"/>
      <c r="Q71" s="24"/>
      <c r="R71" s="120"/>
      <c r="S71" s="120"/>
      <c r="T71" s="153"/>
      <c r="U71" s="33">
        <f>SUM(U69:U70)</f>
        <v>3200000</v>
      </c>
    </row>
    <row r="72" spans="1:22" ht="15" customHeight="1">
      <c r="A72" s="149"/>
      <c r="B72" s="153"/>
      <c r="C72" s="194" t="s">
        <v>23</v>
      </c>
      <c r="D72" s="129" t="s">
        <v>85</v>
      </c>
      <c r="E72" s="120"/>
      <c r="F72" s="120"/>
      <c r="G72" s="120"/>
      <c r="H72" s="120"/>
      <c r="I72" s="120"/>
      <c r="J72" s="191">
        <v>1</v>
      </c>
      <c r="K72" s="128" t="s">
        <v>60</v>
      </c>
      <c r="L72" s="23"/>
      <c r="M72" s="120" t="s">
        <v>61</v>
      </c>
      <c r="N72" s="24">
        <f>J72*L72</f>
        <v>0</v>
      </c>
      <c r="O72" s="303">
        <f>+N72</f>
        <v>0</v>
      </c>
      <c r="P72" s="304"/>
      <c r="Q72" s="304"/>
      <c r="R72" s="304"/>
      <c r="S72" s="298"/>
      <c r="T72" s="299"/>
    </row>
    <row r="73" spans="1:22" ht="15" customHeight="1">
      <c r="A73" s="149"/>
      <c r="B73" s="153"/>
      <c r="C73" s="194" t="s">
        <v>23</v>
      </c>
      <c r="D73" s="129" t="s">
        <v>85</v>
      </c>
      <c r="E73" s="120"/>
      <c r="F73" s="120"/>
      <c r="G73" s="120"/>
      <c r="H73" s="120"/>
      <c r="I73" s="120"/>
      <c r="J73" s="191">
        <v>1</v>
      </c>
      <c r="K73" s="128" t="s">
        <v>60</v>
      </c>
      <c r="L73" s="23">
        <v>0</v>
      </c>
      <c r="M73" s="120" t="s">
        <v>61</v>
      </c>
      <c r="N73" s="24">
        <f>J73*L73</f>
        <v>0</v>
      </c>
      <c r="O73" s="303">
        <f>+N73</f>
        <v>0</v>
      </c>
      <c r="P73" s="304"/>
      <c r="Q73" s="304"/>
      <c r="R73" s="304"/>
      <c r="S73" s="298"/>
      <c r="T73" s="299"/>
    </row>
    <row r="74" spans="1:22" ht="15" customHeight="1">
      <c r="A74" s="149"/>
      <c r="B74" s="153"/>
      <c r="C74" s="194"/>
      <c r="D74" s="129"/>
      <c r="E74" s="120"/>
      <c r="F74" s="120"/>
      <c r="G74" s="120"/>
      <c r="H74" s="120"/>
      <c r="I74" s="120"/>
      <c r="J74" s="191"/>
      <c r="K74" s="128"/>
      <c r="L74" s="23"/>
      <c r="M74" s="120"/>
      <c r="N74" s="24"/>
      <c r="O74" s="303"/>
      <c r="P74" s="304"/>
      <c r="Q74" s="304"/>
      <c r="R74" s="304"/>
      <c r="S74" s="298"/>
      <c r="T74" s="299"/>
      <c r="U74" s="33">
        <v>1110000</v>
      </c>
    </row>
    <row r="75" spans="1:22" ht="15" customHeight="1">
      <c r="A75" s="149"/>
      <c r="B75" s="153"/>
      <c r="C75" s="194"/>
      <c r="D75" s="129"/>
      <c r="E75" s="120"/>
      <c r="F75" s="120"/>
      <c r="G75" s="120"/>
      <c r="H75" s="120"/>
      <c r="I75" s="120"/>
      <c r="J75" s="191"/>
      <c r="K75" s="128"/>
      <c r="L75" s="23"/>
      <c r="M75" s="120"/>
      <c r="N75" s="24"/>
      <c r="O75" s="195"/>
      <c r="P75" s="120"/>
      <c r="Q75" s="24"/>
      <c r="R75" s="195"/>
      <c r="S75" s="128"/>
      <c r="T75" s="192"/>
      <c r="U75" s="33">
        <v>345000</v>
      </c>
    </row>
    <row r="76" spans="1:22" ht="15" customHeight="1">
      <c r="A76" s="149"/>
      <c r="B76" s="153"/>
      <c r="C76" s="194" t="s">
        <v>23</v>
      </c>
      <c r="D76" s="120" t="s">
        <v>70</v>
      </c>
      <c r="E76" s="120"/>
      <c r="F76" s="120"/>
      <c r="G76" s="120"/>
      <c r="H76" s="120"/>
      <c r="I76" s="120"/>
      <c r="J76" s="191">
        <v>2</v>
      </c>
      <c r="K76" s="128" t="s">
        <v>60</v>
      </c>
      <c r="L76" s="23">
        <v>150000</v>
      </c>
      <c r="M76" s="120" t="s">
        <v>61</v>
      </c>
      <c r="N76" s="24">
        <f>J76*L76</f>
        <v>300000</v>
      </c>
      <c r="O76" s="303">
        <f>N76</f>
        <v>300000</v>
      </c>
      <c r="P76" s="304"/>
      <c r="Q76" s="304"/>
      <c r="R76" s="304"/>
      <c r="S76" s="298"/>
      <c r="T76" s="299"/>
      <c r="U76" s="33">
        <f>SUM(U74:U75)</f>
        <v>1455000</v>
      </c>
    </row>
    <row r="77" spans="1:22" ht="15" customHeight="1">
      <c r="A77" s="149"/>
      <c r="B77" s="153"/>
      <c r="C77" s="194" t="s">
        <v>23</v>
      </c>
      <c r="D77" s="129" t="s">
        <v>69</v>
      </c>
      <c r="E77" s="120"/>
      <c r="F77" s="120"/>
      <c r="G77" s="120"/>
      <c r="H77" s="120"/>
      <c r="I77" s="120"/>
      <c r="J77" s="191">
        <v>0</v>
      </c>
      <c r="K77" s="196" t="s">
        <v>60</v>
      </c>
      <c r="L77" s="23"/>
      <c r="M77" s="120" t="s">
        <v>61</v>
      </c>
      <c r="N77" s="24">
        <f>J77*L77</f>
        <v>0</v>
      </c>
      <c r="O77" s="303">
        <f>N77</f>
        <v>0</v>
      </c>
      <c r="P77" s="304"/>
      <c r="Q77" s="304"/>
      <c r="R77" s="304"/>
      <c r="S77" s="298"/>
      <c r="T77" s="299"/>
    </row>
    <row r="78" spans="1:22" ht="9" customHeight="1">
      <c r="A78" s="149"/>
      <c r="B78" s="153"/>
      <c r="C78" s="120"/>
      <c r="D78" s="120"/>
      <c r="E78" s="120"/>
      <c r="F78" s="120"/>
      <c r="G78" s="120"/>
      <c r="H78" s="120"/>
      <c r="I78" s="120"/>
      <c r="J78" s="149"/>
      <c r="K78" s="120"/>
      <c r="L78" s="23"/>
      <c r="M78" s="120"/>
      <c r="N78" s="24"/>
      <c r="O78" s="120"/>
      <c r="P78" s="120"/>
      <c r="Q78" s="24"/>
      <c r="R78" s="120"/>
      <c r="S78" s="120"/>
      <c r="T78" s="153"/>
    </row>
    <row r="79" spans="1:22" ht="22.5" customHeight="1">
      <c r="A79" s="197"/>
      <c r="B79" s="198"/>
      <c r="C79" s="199"/>
      <c r="D79" s="199"/>
      <c r="E79" s="199"/>
      <c r="F79" s="199"/>
      <c r="G79" s="199"/>
      <c r="H79" s="199"/>
      <c r="I79" s="199"/>
      <c r="J79" s="197"/>
      <c r="K79" s="199"/>
      <c r="L79" s="199"/>
      <c r="M79" s="199"/>
      <c r="N79" s="198"/>
      <c r="O79" s="227">
        <f>SUM(O67:T78)</f>
        <v>1050000</v>
      </c>
      <c r="P79" s="228"/>
      <c r="Q79" s="228"/>
      <c r="R79" s="228"/>
      <c r="S79" s="228"/>
      <c r="T79" s="229"/>
    </row>
    <row r="81" spans="1:29" ht="15" customHeight="1">
      <c r="M81" s="116" t="s">
        <v>46</v>
      </c>
      <c r="O81" s="116" t="str">
        <f>O47</f>
        <v>Dibayar Di : Jakarta</v>
      </c>
      <c r="P81" s="116" t="s">
        <v>46</v>
      </c>
      <c r="R81" s="116">
        <f>R47</f>
        <v>0</v>
      </c>
    </row>
    <row r="82" spans="1:29" ht="15" customHeight="1">
      <c r="M82" s="116" t="s">
        <v>49</v>
      </c>
      <c r="O82" s="200">
        <f>O48</f>
        <v>0</v>
      </c>
      <c r="P82" s="116" t="s">
        <v>49</v>
      </c>
      <c r="R82" s="200">
        <f>R48</f>
        <v>0</v>
      </c>
    </row>
    <row r="83" spans="1:29" ht="15" customHeight="1">
      <c r="M83" s="289" t="s">
        <v>51</v>
      </c>
      <c r="N83" s="289"/>
      <c r="O83" s="289"/>
      <c r="P83" s="289"/>
      <c r="Q83" s="289"/>
      <c r="R83" s="289"/>
      <c r="S83" s="289"/>
      <c r="U83" s="33">
        <f>SUM(U92:U95)</f>
        <v>4655000</v>
      </c>
    </row>
    <row r="84" spans="1:29" ht="15" customHeight="1">
      <c r="M84" s="289">
        <f>+I34</f>
        <v>0</v>
      </c>
      <c r="N84" s="289"/>
      <c r="O84" s="289"/>
      <c r="P84" s="289"/>
      <c r="Q84" s="289"/>
      <c r="R84" s="289"/>
      <c r="S84" s="289"/>
    </row>
    <row r="85" spans="1:29" ht="15" customHeight="1"/>
    <row r="86" spans="1:29" ht="15" customHeight="1"/>
    <row r="87" spans="1:29" ht="15" customHeight="1">
      <c r="M87" s="290">
        <f>+I32</f>
        <v>0</v>
      </c>
      <c r="N87" s="290"/>
      <c r="O87" s="290"/>
      <c r="P87" s="290"/>
      <c r="Q87" s="290"/>
      <c r="R87" s="290"/>
      <c r="S87" s="290"/>
    </row>
    <row r="88" spans="1:29">
      <c r="A88" s="306" t="s">
        <v>86</v>
      </c>
      <c r="B88" s="289"/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</row>
    <row r="90" spans="1:29">
      <c r="A90" s="201"/>
      <c r="B90" s="145"/>
      <c r="C90" s="145"/>
      <c r="D90" s="145"/>
      <c r="E90" s="145"/>
      <c r="F90" s="145"/>
      <c r="G90" s="148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8"/>
      <c r="AA90" s="116" t="s">
        <v>71</v>
      </c>
    </row>
    <row r="91" spans="1:29" ht="15">
      <c r="A91" s="149"/>
      <c r="B91" s="120"/>
      <c r="C91" s="126" t="s">
        <v>4</v>
      </c>
      <c r="D91" s="120"/>
      <c r="E91" s="120"/>
      <c r="F91" s="120"/>
      <c r="G91" s="153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53"/>
    </row>
    <row r="92" spans="1:29">
      <c r="A92" s="149"/>
      <c r="B92" s="120"/>
      <c r="C92" s="128" t="s">
        <v>5</v>
      </c>
      <c r="D92" s="120" t="s">
        <v>6</v>
      </c>
      <c r="E92" s="120"/>
      <c r="F92" s="120"/>
      <c r="G92" s="153"/>
      <c r="H92" s="128" t="s">
        <v>0</v>
      </c>
      <c r="I92" s="129" t="s">
        <v>101</v>
      </c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53"/>
      <c r="U92" s="33">
        <v>1110000</v>
      </c>
      <c r="AC92" s="33">
        <v>54269600</v>
      </c>
    </row>
    <row r="93" spans="1:29">
      <c r="A93" s="149"/>
      <c r="B93" s="120"/>
      <c r="C93" s="128" t="s">
        <v>7</v>
      </c>
      <c r="D93" s="120" t="s">
        <v>8</v>
      </c>
      <c r="E93" s="120"/>
      <c r="F93" s="120"/>
      <c r="G93" s="153"/>
      <c r="H93" s="128" t="s">
        <v>0</v>
      </c>
      <c r="I93" s="202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53"/>
      <c r="U93" s="33">
        <v>345000</v>
      </c>
      <c r="AC93" s="33"/>
    </row>
    <row r="94" spans="1:29">
      <c r="A94" s="149"/>
      <c r="B94" s="120"/>
      <c r="C94" s="128" t="s">
        <v>9</v>
      </c>
      <c r="D94" s="120" t="s">
        <v>10</v>
      </c>
      <c r="E94" s="120"/>
      <c r="F94" s="120"/>
      <c r="G94" s="153"/>
      <c r="H94" s="128" t="s">
        <v>0</v>
      </c>
      <c r="I94" s="129" t="s">
        <v>102</v>
      </c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53"/>
      <c r="U94" s="33">
        <v>1200000</v>
      </c>
      <c r="X94" s="116" t="s">
        <v>72</v>
      </c>
      <c r="AC94" s="33">
        <v>-15000000</v>
      </c>
    </row>
    <row r="95" spans="1:29">
      <c r="A95" s="149"/>
      <c r="B95" s="120"/>
      <c r="C95" s="120"/>
      <c r="D95" s="120"/>
      <c r="E95" s="120"/>
      <c r="F95" s="120"/>
      <c r="G95" s="153"/>
      <c r="H95" s="128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53"/>
      <c r="U95" s="33">
        <v>2000000</v>
      </c>
      <c r="X95" s="116" t="s">
        <v>73</v>
      </c>
      <c r="AC95" s="34">
        <f>+AC92+AC94</f>
        <v>39269600</v>
      </c>
    </row>
    <row r="96" spans="1:29" ht="15">
      <c r="A96" s="149"/>
      <c r="B96" s="120"/>
      <c r="C96" s="126" t="s">
        <v>11</v>
      </c>
      <c r="D96" s="120"/>
      <c r="E96" s="120"/>
      <c r="F96" s="120"/>
      <c r="G96" s="153"/>
      <c r="H96" s="128" t="s">
        <v>0</v>
      </c>
      <c r="I96" s="117" t="s">
        <v>95</v>
      </c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53"/>
      <c r="X96" s="117" t="s">
        <v>74</v>
      </c>
      <c r="AA96" s="117" t="s">
        <v>75</v>
      </c>
      <c r="AC96" s="33">
        <f>-1320000-1320000-1320000-1200000</f>
        <v>-5160000</v>
      </c>
    </row>
    <row r="97" spans="1:29">
      <c r="A97" s="149"/>
      <c r="B97" s="120"/>
      <c r="C97" s="120"/>
      <c r="D97" s="120"/>
      <c r="E97" s="120"/>
      <c r="F97" s="120"/>
      <c r="G97" s="153"/>
      <c r="H97" s="128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53"/>
      <c r="X97" s="117" t="s">
        <v>76</v>
      </c>
      <c r="AC97" s="33">
        <v>-825000</v>
      </c>
    </row>
    <row r="98" spans="1:29" ht="15">
      <c r="A98" s="149"/>
      <c r="B98" s="120"/>
      <c r="C98" s="126" t="s">
        <v>12</v>
      </c>
      <c r="D98" s="120"/>
      <c r="E98" s="120"/>
      <c r="F98" s="120"/>
      <c r="G98" s="153"/>
      <c r="H98" s="128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53"/>
      <c r="X98" s="117" t="s">
        <v>77</v>
      </c>
      <c r="AC98" s="33">
        <f>-29500-30400-154800-138950</f>
        <v>-353650</v>
      </c>
    </row>
    <row r="99" spans="1:29">
      <c r="A99" s="149"/>
      <c r="B99" s="120"/>
      <c r="C99" s="128" t="s">
        <v>5</v>
      </c>
      <c r="D99" s="120" t="s">
        <v>13</v>
      </c>
      <c r="E99" s="120"/>
      <c r="F99" s="120"/>
      <c r="G99" s="153"/>
      <c r="H99" s="128" t="s">
        <v>0</v>
      </c>
      <c r="I99" s="120" t="s">
        <v>14</v>
      </c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53"/>
      <c r="AC99" s="33"/>
    </row>
    <row r="100" spans="1:29">
      <c r="A100" s="149"/>
      <c r="B100" s="120"/>
      <c r="C100" s="128" t="s">
        <v>7</v>
      </c>
      <c r="D100" s="120" t="s">
        <v>15</v>
      </c>
      <c r="E100" s="120"/>
      <c r="F100" s="120"/>
      <c r="G100" s="153"/>
      <c r="H100" s="128" t="s">
        <v>0</v>
      </c>
      <c r="I100" s="129" t="s">
        <v>96</v>
      </c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53"/>
      <c r="AC100" s="33"/>
    </row>
    <row r="101" spans="1:29">
      <c r="A101" s="149"/>
      <c r="B101" s="120"/>
      <c r="C101" s="128" t="s">
        <v>9</v>
      </c>
      <c r="D101" s="120" t="s">
        <v>16</v>
      </c>
      <c r="E101" s="120"/>
      <c r="F101" s="120"/>
      <c r="G101" s="153"/>
      <c r="H101" s="128" t="s">
        <v>0</v>
      </c>
      <c r="I101" s="203" t="s">
        <v>99</v>
      </c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53"/>
      <c r="X101" s="117"/>
      <c r="AC101" s="33"/>
    </row>
    <row r="102" spans="1:29">
      <c r="A102" s="149"/>
      <c r="B102" s="120"/>
      <c r="C102" s="128" t="s">
        <v>17</v>
      </c>
      <c r="D102" s="120" t="s">
        <v>18</v>
      </c>
      <c r="E102" s="120"/>
      <c r="F102" s="120"/>
      <c r="G102" s="153"/>
      <c r="H102" s="128" t="s">
        <v>0</v>
      </c>
      <c r="I102" s="203" t="s">
        <v>100</v>
      </c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53"/>
      <c r="AC102" s="33">
        <f>+AC95+AC97+AC98</f>
        <v>38090950</v>
      </c>
    </row>
    <row r="103" spans="1:29">
      <c r="A103" s="149"/>
      <c r="B103" s="120"/>
      <c r="C103" s="128" t="s">
        <v>19</v>
      </c>
      <c r="D103" s="120" t="s">
        <v>20</v>
      </c>
      <c r="E103" s="120"/>
      <c r="F103" s="120"/>
      <c r="G103" s="153"/>
      <c r="H103" s="128" t="s">
        <v>0</v>
      </c>
      <c r="I103" s="140" t="s">
        <v>85</v>
      </c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53"/>
      <c r="AC103" s="33"/>
    </row>
    <row r="104" spans="1:29">
      <c r="A104" s="149"/>
      <c r="B104" s="120"/>
      <c r="C104" s="128" t="s">
        <v>21</v>
      </c>
      <c r="D104" s="120" t="s">
        <v>22</v>
      </c>
      <c r="E104" s="120"/>
      <c r="F104" s="120"/>
      <c r="G104" s="153"/>
      <c r="H104" s="128" t="s">
        <v>0</v>
      </c>
      <c r="I104" s="142" t="s">
        <v>23</v>
      </c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53"/>
      <c r="AC104" s="33"/>
    </row>
    <row r="105" spans="1:29">
      <c r="A105" s="149"/>
      <c r="B105" s="120"/>
      <c r="C105" s="128" t="s">
        <v>24</v>
      </c>
      <c r="D105" s="120" t="s">
        <v>25</v>
      </c>
      <c r="E105" s="120"/>
      <c r="F105" s="120"/>
      <c r="G105" s="153"/>
      <c r="H105" s="128" t="s">
        <v>0</v>
      </c>
      <c r="I105" s="142" t="s">
        <v>26</v>
      </c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53"/>
      <c r="AC105" s="33"/>
    </row>
    <row r="106" spans="1:29">
      <c r="A106" s="149"/>
      <c r="B106" s="120"/>
      <c r="C106" s="128" t="s">
        <v>27</v>
      </c>
      <c r="D106" s="120" t="s">
        <v>28</v>
      </c>
      <c r="E106" s="120"/>
      <c r="F106" s="120"/>
      <c r="G106" s="153"/>
      <c r="H106" s="128" t="s">
        <v>0</v>
      </c>
      <c r="I106" s="142" t="s">
        <v>93</v>
      </c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53"/>
      <c r="AC106" s="33"/>
    </row>
    <row r="107" spans="1:29">
      <c r="A107" s="154"/>
      <c r="B107" s="157"/>
      <c r="C107" s="157"/>
      <c r="D107" s="157"/>
      <c r="E107" s="157"/>
      <c r="F107" s="157"/>
      <c r="G107" s="158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8"/>
      <c r="X107" s="117" t="s">
        <v>78</v>
      </c>
      <c r="AC107" s="33">
        <v>72499241</v>
      </c>
    </row>
    <row r="108" spans="1:29">
      <c r="X108" s="117" t="s">
        <v>79</v>
      </c>
      <c r="AC108" s="33">
        <v>-3750000</v>
      </c>
    </row>
    <row r="109" spans="1:29" ht="15.75">
      <c r="A109" s="307" t="s">
        <v>29</v>
      </c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X109" s="117" t="s">
        <v>80</v>
      </c>
      <c r="AC109" s="33">
        <v>-1250000</v>
      </c>
    </row>
    <row r="110" spans="1:29">
      <c r="A110" s="306" t="s">
        <v>87</v>
      </c>
      <c r="B110" s="289"/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89"/>
      <c r="O110" s="289"/>
      <c r="P110" s="289"/>
      <c r="Q110" s="289"/>
      <c r="R110" s="289"/>
      <c r="S110" s="289"/>
      <c r="T110" s="289"/>
      <c r="X110" s="117" t="s">
        <v>81</v>
      </c>
      <c r="AC110" s="33">
        <v>-38090950</v>
      </c>
    </row>
    <row r="111" spans="1:29">
      <c r="X111" s="117" t="s">
        <v>82</v>
      </c>
      <c r="AC111" s="33">
        <v>-250000</v>
      </c>
    </row>
    <row r="112" spans="1:29">
      <c r="A112" s="201"/>
      <c r="B112" s="145"/>
      <c r="C112" s="145"/>
      <c r="D112" s="145"/>
      <c r="E112" s="145"/>
      <c r="F112" s="145"/>
      <c r="G112" s="145"/>
      <c r="H112" s="201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8"/>
      <c r="AC112" s="33"/>
    </row>
    <row r="113" spans="1:29">
      <c r="A113" s="149"/>
      <c r="B113" s="120"/>
      <c r="C113" s="128" t="s">
        <v>5</v>
      </c>
      <c r="D113" s="120" t="s">
        <v>30</v>
      </c>
      <c r="E113" s="120"/>
      <c r="F113" s="120"/>
      <c r="G113" s="120"/>
      <c r="H113" s="191" t="s">
        <v>0</v>
      </c>
      <c r="I113" s="120" t="s">
        <v>66</v>
      </c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53"/>
      <c r="AC113" s="33">
        <f>SUM(AC107:AC112)</f>
        <v>29158291</v>
      </c>
    </row>
    <row r="114" spans="1:29">
      <c r="A114" s="149"/>
      <c r="B114" s="120"/>
      <c r="C114" s="128" t="s">
        <v>7</v>
      </c>
      <c r="D114" s="120" t="s">
        <v>31</v>
      </c>
      <c r="E114" s="120"/>
      <c r="F114" s="120"/>
      <c r="G114" s="120"/>
      <c r="H114" s="191" t="s">
        <v>0</v>
      </c>
      <c r="I114" s="120" t="str">
        <f>+I92</f>
        <v xml:space="preserve">Victor Anton, ST </v>
      </c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53"/>
      <c r="AC114" s="33"/>
    </row>
    <row r="115" spans="1:29">
      <c r="A115" s="149"/>
      <c r="B115" s="120"/>
      <c r="C115" s="128" t="s">
        <v>9</v>
      </c>
      <c r="D115" s="120" t="s">
        <v>32</v>
      </c>
      <c r="E115" s="120" t="s">
        <v>8</v>
      </c>
      <c r="F115" s="120"/>
      <c r="G115" s="120"/>
      <c r="H115" s="191" t="s">
        <v>0</v>
      </c>
      <c r="I115" s="204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53"/>
    </row>
    <row r="116" spans="1:29">
      <c r="A116" s="149"/>
      <c r="B116" s="120"/>
      <c r="C116" s="128"/>
      <c r="D116" s="120" t="s">
        <v>33</v>
      </c>
      <c r="E116" s="120" t="s">
        <v>34</v>
      </c>
      <c r="F116" s="120"/>
      <c r="G116" s="120"/>
      <c r="H116" s="191" t="s">
        <v>0</v>
      </c>
      <c r="I116" s="142" t="str">
        <f>+I94</f>
        <v>Kasi TAK</v>
      </c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53"/>
    </row>
    <row r="117" spans="1:29">
      <c r="A117" s="149"/>
      <c r="B117" s="120"/>
      <c r="C117" s="128" t="s">
        <v>17</v>
      </c>
      <c r="D117" s="120" t="s">
        <v>35</v>
      </c>
      <c r="E117" s="120"/>
      <c r="F117" s="120"/>
      <c r="G117" s="120"/>
      <c r="H117" s="191" t="s">
        <v>0</v>
      </c>
      <c r="I117" s="142" t="str">
        <f>I96</f>
        <v>Rakor Divisi 2</v>
      </c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53"/>
    </row>
    <row r="118" spans="1:29">
      <c r="A118" s="149"/>
      <c r="B118" s="120"/>
      <c r="C118" s="128" t="s">
        <v>19</v>
      </c>
      <c r="D118" s="120" t="s">
        <v>36</v>
      </c>
      <c r="E118" s="120"/>
      <c r="F118" s="120"/>
      <c r="G118" s="120"/>
      <c r="H118" s="191" t="s">
        <v>0</v>
      </c>
      <c r="I118" s="142" t="str">
        <f>I100</f>
        <v>Jakarta</v>
      </c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53"/>
    </row>
    <row r="119" spans="1:29">
      <c r="A119" s="149"/>
      <c r="B119" s="120"/>
      <c r="C119" s="128" t="s">
        <v>21</v>
      </c>
      <c r="D119" s="120" t="s">
        <v>32</v>
      </c>
      <c r="E119" s="120" t="s">
        <v>37</v>
      </c>
      <c r="F119" s="120"/>
      <c r="G119" s="120"/>
      <c r="H119" s="191" t="s">
        <v>0</v>
      </c>
      <c r="I119" s="203" t="str">
        <f>+I101</f>
        <v>31/5/2012</v>
      </c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53"/>
    </row>
    <row r="120" spans="1:29">
      <c r="A120" s="149"/>
      <c r="B120" s="120"/>
      <c r="C120" s="128"/>
      <c r="D120" s="120" t="s">
        <v>33</v>
      </c>
      <c r="E120" s="120" t="s">
        <v>38</v>
      </c>
      <c r="F120" s="120"/>
      <c r="G120" s="120"/>
      <c r="H120" s="191" t="s">
        <v>0</v>
      </c>
      <c r="I120" s="203" t="str">
        <f>+I102</f>
        <v>06/6/2012</v>
      </c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53"/>
    </row>
    <row r="121" spans="1:29">
      <c r="A121" s="149"/>
      <c r="B121" s="120"/>
      <c r="C121" s="128" t="s">
        <v>24</v>
      </c>
      <c r="D121" s="120" t="s">
        <v>39</v>
      </c>
      <c r="E121" s="120"/>
      <c r="F121" s="120"/>
      <c r="G121" s="120"/>
      <c r="H121" s="191" t="s">
        <v>0</v>
      </c>
      <c r="I121" s="142" t="str">
        <f>I103</f>
        <v>Pesawat Udara</v>
      </c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53"/>
    </row>
    <row r="122" spans="1:29">
      <c r="A122" s="149"/>
      <c r="B122" s="120"/>
      <c r="C122" s="128" t="s">
        <v>27</v>
      </c>
      <c r="D122" s="120" t="s">
        <v>22</v>
      </c>
      <c r="E122" s="120"/>
      <c r="F122" s="120"/>
      <c r="G122" s="120"/>
      <c r="H122" s="191" t="s">
        <v>0</v>
      </c>
      <c r="I122" s="142" t="s">
        <v>23</v>
      </c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53"/>
    </row>
    <row r="123" spans="1:29">
      <c r="A123" s="149"/>
      <c r="B123" s="120"/>
      <c r="C123" s="128" t="s">
        <v>40</v>
      </c>
      <c r="D123" s="120" t="s">
        <v>41</v>
      </c>
      <c r="E123" s="120"/>
      <c r="F123" s="120"/>
      <c r="G123" s="120"/>
      <c r="H123" s="191" t="s">
        <v>0</v>
      </c>
      <c r="I123" s="142" t="str">
        <f>I105</f>
        <v>BAU Proyek</v>
      </c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53"/>
    </row>
    <row r="124" spans="1:29">
      <c r="A124" s="149"/>
      <c r="B124" s="120"/>
      <c r="C124" s="128" t="s">
        <v>42</v>
      </c>
      <c r="D124" s="120" t="s">
        <v>43</v>
      </c>
      <c r="E124" s="120"/>
      <c r="F124" s="120"/>
      <c r="G124" s="120"/>
      <c r="H124" s="191" t="s">
        <v>0</v>
      </c>
      <c r="I124" s="142" t="str">
        <f>I106</f>
        <v>Benoa 2</v>
      </c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53"/>
    </row>
    <row r="125" spans="1:29">
      <c r="A125" s="154"/>
      <c r="B125" s="157"/>
      <c r="C125" s="157"/>
      <c r="D125" s="157"/>
      <c r="E125" s="157"/>
      <c r="F125" s="157"/>
      <c r="G125" s="157"/>
      <c r="H125" s="154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8"/>
    </row>
    <row r="127" spans="1:29" s="33" customFormat="1">
      <c r="A127" s="116" t="s">
        <v>44</v>
      </c>
      <c r="B127" s="116"/>
      <c r="C127" s="116"/>
      <c r="D127" s="116"/>
      <c r="E127" s="116"/>
      <c r="F127" s="116" t="s">
        <v>45</v>
      </c>
      <c r="G127" s="116"/>
      <c r="H127" s="116"/>
      <c r="I127" s="116"/>
      <c r="J127" s="116"/>
      <c r="K127" s="116"/>
      <c r="L127" s="116"/>
      <c r="M127" s="116" t="s">
        <v>46</v>
      </c>
      <c r="N127" s="116"/>
      <c r="O127" s="116" t="s">
        <v>92</v>
      </c>
      <c r="P127" s="116" t="s">
        <v>46</v>
      </c>
      <c r="Q127" s="116"/>
      <c r="R127" s="116" t="s">
        <v>92</v>
      </c>
      <c r="S127" s="116"/>
      <c r="T127" s="116"/>
      <c r="V127" s="116"/>
      <c r="W127" s="116"/>
      <c r="X127" s="116"/>
      <c r="Y127" s="116"/>
      <c r="Z127" s="116"/>
      <c r="AA127" s="116"/>
      <c r="AB127" s="116"/>
      <c r="AC127" s="116"/>
    </row>
    <row r="128" spans="1:29" s="33" customFormat="1">
      <c r="A128" s="116" t="s">
        <v>47</v>
      </c>
      <c r="B128" s="116"/>
      <c r="C128" s="116"/>
      <c r="D128" s="116"/>
      <c r="E128" s="116"/>
      <c r="F128" s="116" t="s">
        <v>48</v>
      </c>
      <c r="G128" s="116"/>
      <c r="H128" s="116"/>
      <c r="I128" s="116"/>
      <c r="J128" s="116"/>
      <c r="K128" s="116"/>
      <c r="L128" s="116"/>
      <c r="M128" s="116" t="s">
        <v>49</v>
      </c>
      <c r="N128" s="116"/>
      <c r="O128" s="205">
        <v>41032</v>
      </c>
      <c r="P128" s="116" t="s">
        <v>49</v>
      </c>
      <c r="Q128" s="116"/>
      <c r="R128" s="205">
        <v>41032</v>
      </c>
      <c r="S128" s="116"/>
      <c r="T128" s="116"/>
      <c r="V128" s="116"/>
      <c r="W128" s="116"/>
      <c r="X128" s="116"/>
      <c r="Y128" s="116"/>
      <c r="Z128" s="116"/>
      <c r="AA128" s="116"/>
      <c r="AB128" s="116"/>
      <c r="AC128" s="116"/>
    </row>
    <row r="130" spans="1:29" s="33" customFormat="1">
      <c r="A130" s="116"/>
      <c r="B130" s="289" t="s">
        <v>50</v>
      </c>
      <c r="C130" s="289"/>
      <c r="D130" s="289"/>
      <c r="E130" s="289"/>
      <c r="F130" s="289"/>
      <c r="G130" s="116"/>
      <c r="H130" s="116"/>
      <c r="I130" s="116"/>
      <c r="J130" s="116"/>
      <c r="K130" s="116"/>
      <c r="L130" s="116"/>
      <c r="M130" s="289" t="s">
        <v>51</v>
      </c>
      <c r="N130" s="289"/>
      <c r="O130" s="289"/>
      <c r="P130" s="289"/>
      <c r="Q130" s="289"/>
      <c r="R130" s="289"/>
      <c r="S130" s="289"/>
      <c r="T130" s="116"/>
      <c r="V130" s="116"/>
      <c r="W130" s="116"/>
      <c r="X130" s="116"/>
      <c r="Y130" s="116"/>
      <c r="Z130" s="116"/>
      <c r="AA130" s="116"/>
      <c r="AB130" s="116"/>
      <c r="AC130" s="116"/>
    </row>
    <row r="131" spans="1:29" s="33" customForma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289" t="s">
        <v>52</v>
      </c>
      <c r="N131" s="289"/>
      <c r="O131" s="289"/>
      <c r="P131" s="289"/>
      <c r="Q131" s="289"/>
      <c r="R131" s="289"/>
      <c r="S131" s="289"/>
      <c r="T131" s="116"/>
      <c r="V131" s="116"/>
      <c r="W131" s="116"/>
      <c r="X131" s="116"/>
      <c r="Y131" s="116"/>
      <c r="Z131" s="116"/>
      <c r="AA131" s="116"/>
      <c r="AB131" s="116"/>
      <c r="AC131" s="116"/>
    </row>
    <row r="134" spans="1:29" s="33" customFormat="1" ht="15">
      <c r="A134" s="116"/>
      <c r="B134" s="289" t="s">
        <v>53</v>
      </c>
      <c r="C134" s="289"/>
      <c r="D134" s="289"/>
      <c r="E134" s="289"/>
      <c r="F134" s="289"/>
      <c r="G134" s="116"/>
      <c r="H134" s="116"/>
      <c r="I134" s="116"/>
      <c r="J134" s="116"/>
      <c r="K134" s="116"/>
      <c r="L134" s="116"/>
      <c r="M134" s="290" t="str">
        <f>+I113</f>
        <v>Ir Anugrianto</v>
      </c>
      <c r="N134" s="290"/>
      <c r="O134" s="290"/>
      <c r="P134" s="290"/>
      <c r="Q134" s="290"/>
      <c r="R134" s="290"/>
      <c r="S134" s="290"/>
      <c r="T134" s="116"/>
      <c r="V134" s="116"/>
      <c r="W134" s="116"/>
      <c r="X134" s="116"/>
      <c r="Y134" s="116"/>
      <c r="Z134" s="116"/>
      <c r="AA134" s="116"/>
      <c r="AB134" s="116"/>
      <c r="AC134" s="116"/>
    </row>
    <row r="135" spans="1:29" s="33" customFormat="1" ht="15">
      <c r="A135" s="116"/>
      <c r="B135" s="185"/>
      <c r="C135" s="185"/>
      <c r="D135" s="185"/>
      <c r="E135" s="185"/>
      <c r="F135" s="185"/>
      <c r="G135" s="116"/>
      <c r="H135" s="116"/>
      <c r="I135" s="116"/>
      <c r="J135" s="116"/>
      <c r="K135" s="116"/>
      <c r="L135" s="116"/>
      <c r="M135" s="186"/>
      <c r="N135" s="186"/>
      <c r="O135" s="186"/>
      <c r="P135" s="186"/>
      <c r="Q135" s="186"/>
      <c r="R135" s="186"/>
      <c r="S135" s="186"/>
      <c r="T135" s="116"/>
      <c r="V135" s="116"/>
      <c r="W135" s="116"/>
      <c r="X135" s="116"/>
      <c r="Y135" s="116"/>
      <c r="Z135" s="116"/>
      <c r="AA135" s="116"/>
      <c r="AB135" s="116"/>
      <c r="AC135" s="116"/>
    </row>
    <row r="136" spans="1:29" s="33" customFormat="1" ht="15.75">
      <c r="A136" s="291" t="s">
        <v>54</v>
      </c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  <c r="P136" s="291"/>
      <c r="Q136" s="291"/>
      <c r="R136" s="291"/>
      <c r="S136" s="291"/>
      <c r="T136" s="291"/>
      <c r="V136" s="116"/>
      <c r="W136" s="116"/>
      <c r="X136" s="116"/>
      <c r="Y136" s="116"/>
      <c r="Z136" s="116"/>
      <c r="AA136" s="116"/>
      <c r="AB136" s="116"/>
      <c r="AC136" s="116"/>
    </row>
    <row r="138" spans="1:29" s="33" customFormat="1">
      <c r="A138" s="292" t="s">
        <v>55</v>
      </c>
      <c r="B138" s="293"/>
      <c r="C138" s="292" t="s">
        <v>56</v>
      </c>
      <c r="D138" s="296"/>
      <c r="E138" s="296"/>
      <c r="F138" s="296"/>
      <c r="G138" s="296"/>
      <c r="H138" s="296"/>
      <c r="I138" s="293"/>
      <c r="J138" s="292" t="s">
        <v>57</v>
      </c>
      <c r="K138" s="296"/>
      <c r="L138" s="296"/>
      <c r="M138" s="296"/>
      <c r="N138" s="293"/>
      <c r="O138" s="292" t="s">
        <v>2</v>
      </c>
      <c r="P138" s="296"/>
      <c r="Q138" s="296"/>
      <c r="R138" s="296"/>
      <c r="S138" s="296"/>
      <c r="T138" s="293"/>
      <c r="V138" s="116"/>
      <c r="W138" s="116"/>
      <c r="X138" s="116"/>
      <c r="Y138" s="116"/>
      <c r="Z138" s="116"/>
      <c r="AA138" s="116"/>
      <c r="AB138" s="116"/>
      <c r="AC138" s="116"/>
    </row>
    <row r="139" spans="1:29" s="33" customFormat="1" ht="13.5" thickBot="1">
      <c r="A139" s="294"/>
      <c r="B139" s="295"/>
      <c r="C139" s="294"/>
      <c r="D139" s="297"/>
      <c r="E139" s="297"/>
      <c r="F139" s="297"/>
      <c r="G139" s="297"/>
      <c r="H139" s="297"/>
      <c r="I139" s="295"/>
      <c r="J139" s="294"/>
      <c r="K139" s="297"/>
      <c r="L139" s="297"/>
      <c r="M139" s="297"/>
      <c r="N139" s="295"/>
      <c r="O139" s="294"/>
      <c r="P139" s="297"/>
      <c r="Q139" s="297"/>
      <c r="R139" s="297"/>
      <c r="S139" s="297"/>
      <c r="T139" s="295"/>
      <c r="V139" s="116"/>
      <c r="W139" s="116"/>
      <c r="X139" s="116"/>
      <c r="Y139" s="116"/>
      <c r="Z139" s="116"/>
      <c r="AA139" s="116"/>
      <c r="AB139" s="116"/>
      <c r="AC139" s="116"/>
    </row>
    <row r="140" spans="1:29" s="33" customFormat="1" ht="13.5" thickTop="1">
      <c r="A140" s="187"/>
      <c r="B140" s="188"/>
      <c r="C140" s="189"/>
      <c r="D140" s="189"/>
      <c r="E140" s="189"/>
      <c r="F140" s="189"/>
      <c r="G140" s="189"/>
      <c r="H140" s="189"/>
      <c r="I140" s="189"/>
      <c r="J140" s="187"/>
      <c r="K140" s="189"/>
      <c r="L140" s="189"/>
      <c r="M140" s="189"/>
      <c r="N140" s="188"/>
      <c r="O140" s="189"/>
      <c r="P140" s="189"/>
      <c r="Q140" s="188"/>
      <c r="R140" s="189"/>
      <c r="S140" s="189"/>
      <c r="T140" s="188"/>
      <c r="V140" s="116"/>
      <c r="W140" s="116"/>
      <c r="X140" s="116"/>
      <c r="Y140" s="116"/>
      <c r="Z140" s="116"/>
      <c r="AA140" s="116"/>
      <c r="AB140" s="116"/>
      <c r="AC140" s="116"/>
    </row>
    <row r="141" spans="1:29" s="33" customFormat="1">
      <c r="A141" s="305">
        <v>1</v>
      </c>
      <c r="B141" s="299"/>
      <c r="C141" s="190" t="s">
        <v>58</v>
      </c>
      <c r="D141" s="120"/>
      <c r="E141" s="120"/>
      <c r="F141" s="120"/>
      <c r="G141" s="120"/>
      <c r="H141" s="120"/>
      <c r="I141" s="120"/>
      <c r="J141" s="149"/>
      <c r="K141" s="120"/>
      <c r="L141" s="23"/>
      <c r="M141" s="120"/>
      <c r="N141" s="24"/>
      <c r="O141" s="120"/>
      <c r="P141" s="120"/>
      <c r="Q141" s="24"/>
      <c r="R141" s="120"/>
      <c r="S141" s="120"/>
      <c r="T141" s="153"/>
      <c r="V141" s="116"/>
      <c r="W141" s="116"/>
      <c r="X141" s="116"/>
      <c r="Y141" s="116"/>
      <c r="Z141" s="116"/>
      <c r="AA141" s="116"/>
      <c r="AB141" s="116"/>
      <c r="AC141" s="116"/>
    </row>
    <row r="142" spans="1:29" s="33" customFormat="1">
      <c r="A142" s="191"/>
      <c r="B142" s="192"/>
      <c r="C142" s="193" t="s">
        <v>32</v>
      </c>
      <c r="D142" s="120" t="s">
        <v>59</v>
      </c>
      <c r="E142" s="120"/>
      <c r="F142" s="120"/>
      <c r="G142" s="120"/>
      <c r="H142" s="120"/>
      <c r="I142" s="120"/>
      <c r="J142" s="191">
        <v>2</v>
      </c>
      <c r="K142" s="128" t="s">
        <v>60</v>
      </c>
      <c r="L142" s="23">
        <v>500000</v>
      </c>
      <c r="M142" s="120" t="s">
        <v>61</v>
      </c>
      <c r="N142" s="24">
        <f>J142*L142</f>
        <v>1000000</v>
      </c>
      <c r="O142" s="303">
        <f>N142</f>
        <v>1000000</v>
      </c>
      <c r="P142" s="304"/>
      <c r="Q142" s="304"/>
      <c r="R142" s="304"/>
      <c r="S142" s="298"/>
      <c r="T142" s="299"/>
      <c r="V142" s="116"/>
      <c r="W142" s="116"/>
      <c r="X142" s="116"/>
      <c r="Y142" s="116"/>
      <c r="Z142" s="116"/>
      <c r="AA142" s="116"/>
      <c r="AB142" s="116"/>
      <c r="AC142" s="116"/>
    </row>
    <row r="143" spans="1:29" s="33" customFormat="1">
      <c r="A143" s="149"/>
      <c r="B143" s="192" t="s">
        <v>62</v>
      </c>
      <c r="C143" s="193" t="s">
        <v>33</v>
      </c>
      <c r="D143" s="120" t="s">
        <v>63</v>
      </c>
      <c r="E143" s="120"/>
      <c r="F143" s="120"/>
      <c r="G143" s="120"/>
      <c r="H143" s="120"/>
      <c r="I143" s="120"/>
      <c r="J143" s="191">
        <v>3</v>
      </c>
      <c r="K143" s="128" t="s">
        <v>60</v>
      </c>
      <c r="L143" s="23">
        <v>350000</v>
      </c>
      <c r="M143" s="120" t="s">
        <v>61</v>
      </c>
      <c r="N143" s="24">
        <f>J143*L143</f>
        <v>1050000</v>
      </c>
      <c r="O143" s="303">
        <f>N143</f>
        <v>1050000</v>
      </c>
      <c r="P143" s="304"/>
      <c r="Q143" s="304"/>
      <c r="R143" s="304"/>
      <c r="S143" s="298"/>
      <c r="T143" s="299"/>
      <c r="V143" s="116"/>
      <c r="W143" s="116"/>
      <c r="X143" s="116"/>
      <c r="Y143" s="116"/>
      <c r="Z143" s="116"/>
      <c r="AA143" s="116"/>
      <c r="AB143" s="116"/>
      <c r="AC143" s="116"/>
    </row>
    <row r="144" spans="1:29" s="33" customFormat="1">
      <c r="A144" s="149"/>
      <c r="B144" s="192"/>
      <c r="C144" s="190"/>
      <c r="D144" s="120"/>
      <c r="E144" s="120"/>
      <c r="F144" s="120"/>
      <c r="G144" s="120"/>
      <c r="H144" s="120"/>
      <c r="I144" s="120"/>
      <c r="J144" s="149"/>
      <c r="K144" s="120"/>
      <c r="L144" s="23"/>
      <c r="M144" s="120"/>
      <c r="N144" s="24"/>
      <c r="O144" s="120"/>
      <c r="P144" s="120"/>
      <c r="Q144" s="24"/>
      <c r="R144" s="120"/>
      <c r="S144" s="120"/>
      <c r="T144" s="153"/>
      <c r="V144" s="116"/>
      <c r="W144" s="116"/>
      <c r="X144" s="116"/>
      <c r="Y144" s="116"/>
      <c r="Z144" s="116"/>
      <c r="AA144" s="116"/>
      <c r="AB144" s="116"/>
      <c r="AC144" s="116"/>
    </row>
    <row r="145" spans="1:29" s="33" customFormat="1">
      <c r="A145" s="305">
        <v>2</v>
      </c>
      <c r="B145" s="299"/>
      <c r="C145" s="190" t="s">
        <v>64</v>
      </c>
      <c r="D145" s="120"/>
      <c r="E145" s="120"/>
      <c r="F145" s="120"/>
      <c r="G145" s="120"/>
      <c r="H145" s="120"/>
      <c r="I145" s="120"/>
      <c r="J145" s="149"/>
      <c r="K145" s="120"/>
      <c r="L145" s="23"/>
      <c r="M145" s="120"/>
      <c r="N145" s="24"/>
      <c r="O145" s="120"/>
      <c r="P145" s="120"/>
      <c r="Q145" s="24"/>
      <c r="R145" s="120"/>
      <c r="S145" s="120"/>
      <c r="T145" s="153"/>
      <c r="V145" s="116"/>
      <c r="W145" s="116"/>
      <c r="X145" s="116"/>
      <c r="Y145" s="116"/>
      <c r="Z145" s="116"/>
      <c r="AA145" s="116"/>
      <c r="AB145" s="116"/>
      <c r="AC145" s="116"/>
    </row>
    <row r="146" spans="1:29" s="33" customFormat="1">
      <c r="A146" s="149"/>
      <c r="B146" s="153"/>
      <c r="C146" s="194" t="s">
        <v>23</v>
      </c>
      <c r="D146" s="129" t="s">
        <v>85</v>
      </c>
      <c r="E146" s="120"/>
      <c r="F146" s="120" t="s">
        <v>94</v>
      </c>
      <c r="G146" s="120"/>
      <c r="H146" s="120"/>
      <c r="I146" s="120"/>
      <c r="J146" s="191">
        <v>2</v>
      </c>
      <c r="K146" s="128" t="s">
        <v>60</v>
      </c>
      <c r="L146" s="23">
        <v>840780</v>
      </c>
      <c r="M146" s="120" t="s">
        <v>61</v>
      </c>
      <c r="N146" s="24">
        <f>J146*L146</f>
        <v>1681560</v>
      </c>
      <c r="O146" s="303">
        <f>N146</f>
        <v>1681560</v>
      </c>
      <c r="P146" s="304"/>
      <c r="Q146" s="304"/>
      <c r="R146" s="304"/>
      <c r="S146" s="298"/>
      <c r="T146" s="299"/>
      <c r="V146" s="116"/>
      <c r="W146" s="116"/>
      <c r="X146" s="116"/>
      <c r="Y146" s="116"/>
      <c r="Z146" s="116"/>
      <c r="AA146" s="116"/>
      <c r="AB146" s="116"/>
      <c r="AC146" s="116"/>
    </row>
    <row r="147" spans="1:29" s="33" customFormat="1">
      <c r="A147" s="149"/>
      <c r="B147" s="153"/>
      <c r="C147" s="194" t="s">
        <v>23</v>
      </c>
      <c r="D147" s="129"/>
      <c r="E147" s="120"/>
      <c r="F147" s="120"/>
      <c r="G147" s="120"/>
      <c r="H147" s="120"/>
      <c r="I147" s="120"/>
      <c r="J147" s="191"/>
      <c r="K147" s="128"/>
      <c r="L147" s="23"/>
      <c r="M147" s="120"/>
      <c r="N147" s="24"/>
      <c r="O147" s="303"/>
      <c r="P147" s="304"/>
      <c r="Q147" s="304"/>
      <c r="R147" s="304"/>
      <c r="S147" s="298"/>
      <c r="T147" s="299"/>
      <c r="V147" s="116"/>
      <c r="W147" s="116"/>
      <c r="X147" s="116"/>
      <c r="Y147" s="116"/>
      <c r="Z147" s="116"/>
      <c r="AA147" s="116"/>
      <c r="AB147" s="116"/>
      <c r="AC147" s="116"/>
    </row>
    <row r="148" spans="1:29" s="33" customFormat="1">
      <c r="A148" s="149"/>
      <c r="B148" s="153"/>
      <c r="C148" s="194"/>
      <c r="D148" s="129"/>
      <c r="E148" s="120"/>
      <c r="F148" s="120"/>
      <c r="G148" s="120"/>
      <c r="H148" s="120"/>
      <c r="I148" s="120"/>
      <c r="J148" s="191"/>
      <c r="K148" s="128"/>
      <c r="L148" s="23"/>
      <c r="M148" s="120"/>
      <c r="N148" s="24"/>
      <c r="O148" s="195"/>
      <c r="P148" s="120"/>
      <c r="Q148" s="24"/>
      <c r="R148" s="195"/>
      <c r="S148" s="128"/>
      <c r="T148" s="192"/>
      <c r="V148" s="116"/>
      <c r="W148" s="116"/>
      <c r="X148" s="116"/>
      <c r="Y148" s="116"/>
      <c r="Z148" s="116"/>
      <c r="AA148" s="116"/>
      <c r="AB148" s="116"/>
      <c r="AC148" s="116"/>
    </row>
    <row r="149" spans="1:29" s="33" customFormat="1">
      <c r="A149" s="149"/>
      <c r="B149" s="153"/>
      <c r="C149" s="194" t="s">
        <v>23</v>
      </c>
      <c r="D149" s="120" t="s">
        <v>70</v>
      </c>
      <c r="E149" s="120"/>
      <c r="F149" s="120"/>
      <c r="G149" s="120"/>
      <c r="H149" s="120"/>
      <c r="I149" s="120"/>
      <c r="J149" s="191">
        <v>2</v>
      </c>
      <c r="K149" s="128" t="s">
        <v>60</v>
      </c>
      <c r="L149" s="23">
        <v>250000</v>
      </c>
      <c r="M149" s="120" t="s">
        <v>61</v>
      </c>
      <c r="N149" s="24">
        <f>J149*L149</f>
        <v>500000</v>
      </c>
      <c r="O149" s="303">
        <f>N149</f>
        <v>500000</v>
      </c>
      <c r="P149" s="304"/>
      <c r="Q149" s="304"/>
      <c r="R149" s="304"/>
      <c r="S149" s="298"/>
      <c r="T149" s="299"/>
      <c r="V149" s="116"/>
      <c r="W149" s="116"/>
      <c r="X149" s="116"/>
      <c r="Y149" s="116"/>
      <c r="Z149" s="116"/>
      <c r="AA149" s="116"/>
      <c r="AB149" s="116"/>
      <c r="AC149" s="116"/>
    </row>
    <row r="150" spans="1:29" s="33" customFormat="1">
      <c r="A150" s="149"/>
      <c r="B150" s="153"/>
      <c r="C150" s="194" t="s">
        <v>23</v>
      </c>
      <c r="D150" s="129" t="s">
        <v>69</v>
      </c>
      <c r="E150" s="120"/>
      <c r="F150" s="120"/>
      <c r="G150" s="120"/>
      <c r="H150" s="120"/>
      <c r="I150" s="120"/>
      <c r="J150" s="191">
        <v>2</v>
      </c>
      <c r="K150" s="196" t="s">
        <v>60</v>
      </c>
      <c r="L150" s="23">
        <v>40000</v>
      </c>
      <c r="M150" s="120" t="s">
        <v>61</v>
      </c>
      <c r="N150" s="24">
        <f>J150*L150</f>
        <v>80000</v>
      </c>
      <c r="O150" s="303">
        <f>N150</f>
        <v>80000</v>
      </c>
      <c r="P150" s="304"/>
      <c r="Q150" s="304"/>
      <c r="R150" s="304"/>
      <c r="S150" s="298"/>
      <c r="T150" s="299"/>
      <c r="V150" s="116"/>
      <c r="W150" s="116"/>
      <c r="X150" s="116"/>
      <c r="Y150" s="116"/>
      <c r="Z150" s="116"/>
      <c r="AA150" s="116"/>
      <c r="AB150" s="116"/>
      <c r="AC150" s="116"/>
    </row>
    <row r="151" spans="1:29" s="33" customFormat="1">
      <c r="A151" s="149"/>
      <c r="B151" s="153"/>
      <c r="C151" s="120"/>
      <c r="D151" s="120"/>
      <c r="E151" s="120"/>
      <c r="F151" s="120"/>
      <c r="G151" s="120"/>
      <c r="H151" s="120"/>
      <c r="I151" s="120"/>
      <c r="J151" s="149"/>
      <c r="K151" s="120"/>
      <c r="L151" s="23"/>
      <c r="M151" s="120"/>
      <c r="N151" s="24"/>
      <c r="O151" s="120"/>
      <c r="P151" s="120"/>
      <c r="Q151" s="24"/>
      <c r="R151" s="120"/>
      <c r="S151" s="120"/>
      <c r="T151" s="153"/>
      <c r="V151" s="116"/>
      <c r="W151" s="116"/>
      <c r="X151" s="116"/>
      <c r="Y151" s="116"/>
      <c r="Z151" s="116"/>
      <c r="AA151" s="116"/>
      <c r="AB151" s="116"/>
      <c r="AC151" s="116"/>
    </row>
    <row r="152" spans="1:29" s="33" customFormat="1" ht="15">
      <c r="A152" s="197"/>
      <c r="B152" s="198"/>
      <c r="C152" s="199"/>
      <c r="D152" s="199"/>
      <c r="E152" s="199"/>
      <c r="F152" s="199"/>
      <c r="G152" s="199"/>
      <c r="H152" s="199"/>
      <c r="I152" s="199"/>
      <c r="J152" s="197"/>
      <c r="K152" s="199"/>
      <c r="L152" s="199"/>
      <c r="M152" s="199"/>
      <c r="N152" s="198"/>
      <c r="O152" s="227">
        <f>SUM(O141:T151)</f>
        <v>4311560</v>
      </c>
      <c r="P152" s="228"/>
      <c r="Q152" s="228"/>
      <c r="R152" s="228"/>
      <c r="S152" s="228"/>
      <c r="T152" s="229"/>
      <c r="V152" s="116"/>
      <c r="W152" s="116"/>
      <c r="X152" s="116"/>
      <c r="Y152" s="116"/>
      <c r="Z152" s="116"/>
      <c r="AA152" s="116"/>
      <c r="AB152" s="116"/>
      <c r="AC152" s="116"/>
    </row>
    <row r="154" spans="1:29" s="33" customForma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 t="s">
        <v>46</v>
      </c>
      <c r="N154" s="116"/>
      <c r="O154" s="116" t="s">
        <v>67</v>
      </c>
      <c r="P154" s="116" t="s">
        <v>46</v>
      </c>
      <c r="Q154" s="116"/>
      <c r="R154" s="116" t="s">
        <v>67</v>
      </c>
      <c r="S154" s="116"/>
      <c r="T154" s="116"/>
      <c r="V154" s="116"/>
      <c r="W154" s="116"/>
      <c r="X154" s="116"/>
      <c r="Y154" s="116"/>
      <c r="Z154" s="116"/>
      <c r="AA154" s="116"/>
      <c r="AB154" s="116"/>
      <c r="AC154" s="116"/>
    </row>
    <row r="155" spans="1:29" s="33" customForma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 t="s">
        <v>49</v>
      </c>
      <c r="N155" s="116"/>
      <c r="O155" s="200">
        <f>+O128</f>
        <v>41032</v>
      </c>
      <c r="P155" s="116" t="s">
        <v>49</v>
      </c>
      <c r="Q155" s="116"/>
      <c r="R155" s="200">
        <f>+R128</f>
        <v>41032</v>
      </c>
      <c r="S155" s="116"/>
      <c r="T155" s="116"/>
      <c r="V155" s="116"/>
      <c r="W155" s="116"/>
      <c r="X155" s="116"/>
      <c r="Y155" s="116"/>
      <c r="Z155" s="116"/>
      <c r="AA155" s="116"/>
      <c r="AB155" s="116"/>
      <c r="AC155" s="116"/>
    </row>
    <row r="157" spans="1:29" s="33" customForma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289" t="s">
        <v>51</v>
      </c>
      <c r="N157" s="289"/>
      <c r="O157" s="289"/>
      <c r="P157" s="289"/>
      <c r="Q157" s="289"/>
      <c r="R157" s="289"/>
      <c r="S157" s="289"/>
      <c r="T157" s="116"/>
      <c r="V157" s="116"/>
      <c r="W157" s="116"/>
      <c r="X157" s="116"/>
      <c r="Y157" s="116"/>
      <c r="Z157" s="116"/>
      <c r="AA157" s="116"/>
      <c r="AB157" s="116"/>
      <c r="AC157" s="116"/>
    </row>
    <row r="158" spans="1:29" s="33" customForma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289" t="str">
        <f>+I116</f>
        <v>Kasi TAK</v>
      </c>
      <c r="N158" s="289"/>
      <c r="O158" s="289"/>
      <c r="P158" s="289"/>
      <c r="Q158" s="289"/>
      <c r="R158" s="289"/>
      <c r="S158" s="289"/>
      <c r="T158" s="116"/>
      <c r="V158" s="116"/>
      <c r="W158" s="116"/>
      <c r="X158" s="116"/>
      <c r="Y158" s="116"/>
      <c r="Z158" s="116"/>
      <c r="AA158" s="116"/>
      <c r="AB158" s="116"/>
      <c r="AC158" s="116"/>
    </row>
    <row r="161" spans="1:29" s="33" customFormat="1" ht="15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290" t="str">
        <f>+I114</f>
        <v xml:space="preserve">Victor Anton, ST </v>
      </c>
      <c r="N161" s="290"/>
      <c r="O161" s="290"/>
      <c r="P161" s="290"/>
      <c r="Q161" s="290"/>
      <c r="R161" s="290"/>
      <c r="S161" s="290"/>
      <c r="T161" s="116"/>
      <c r="V161" s="116"/>
      <c r="W161" s="116"/>
      <c r="X161" s="116"/>
      <c r="Y161" s="116"/>
      <c r="Z161" s="116"/>
      <c r="AA161" s="116"/>
      <c r="AB161" s="116"/>
      <c r="AC161" s="116"/>
    </row>
    <row r="162" spans="1:29" s="33" customFormat="1" ht="15.75">
      <c r="A162" s="307" t="s">
        <v>3</v>
      </c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V162" s="116"/>
      <c r="W162" s="116"/>
      <c r="X162" s="116"/>
      <c r="Y162" s="116"/>
      <c r="Z162" s="116"/>
      <c r="AA162" s="116"/>
      <c r="AB162" s="116"/>
      <c r="AC162" s="116"/>
    </row>
    <row r="163" spans="1:29" s="33" customFormat="1">
      <c r="A163" s="306" t="s">
        <v>86</v>
      </c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289"/>
      <c r="M163" s="289"/>
      <c r="N163" s="289"/>
      <c r="O163" s="289"/>
      <c r="P163" s="289"/>
      <c r="Q163" s="289"/>
      <c r="R163" s="289"/>
      <c r="S163" s="289"/>
      <c r="T163" s="289"/>
      <c r="V163" s="116"/>
      <c r="W163" s="116"/>
      <c r="X163" s="116"/>
      <c r="Y163" s="116"/>
      <c r="Z163" s="116"/>
      <c r="AA163" s="116"/>
      <c r="AB163" s="116"/>
      <c r="AC163" s="116"/>
    </row>
    <row r="165" spans="1:29" s="33" customFormat="1">
      <c r="A165" s="201"/>
      <c r="B165" s="145"/>
      <c r="C165" s="145"/>
      <c r="D165" s="145"/>
      <c r="E165" s="145"/>
      <c r="F165" s="145"/>
      <c r="G165" s="148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8"/>
      <c r="V165" s="116"/>
      <c r="W165" s="116"/>
      <c r="X165" s="116"/>
      <c r="Y165" s="116"/>
      <c r="Z165" s="116"/>
      <c r="AA165" s="116"/>
      <c r="AB165" s="116"/>
      <c r="AC165" s="116"/>
    </row>
    <row r="166" spans="1:29" s="33" customFormat="1" ht="15">
      <c r="A166" s="149"/>
      <c r="B166" s="120"/>
      <c r="C166" s="126" t="s">
        <v>4</v>
      </c>
      <c r="D166" s="120"/>
      <c r="E166" s="120"/>
      <c r="F166" s="120"/>
      <c r="G166" s="153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53"/>
      <c r="V166" s="116"/>
      <c r="W166" s="116"/>
      <c r="X166" s="116"/>
      <c r="Y166" s="116"/>
      <c r="Z166" s="116"/>
      <c r="AA166" s="116"/>
      <c r="AB166" s="116"/>
      <c r="AC166" s="116"/>
    </row>
    <row r="167" spans="1:29" s="33" customFormat="1">
      <c r="A167" s="149"/>
      <c r="B167" s="120"/>
      <c r="C167" s="128" t="s">
        <v>5</v>
      </c>
      <c r="D167" s="120" t="s">
        <v>6</v>
      </c>
      <c r="E167" s="120"/>
      <c r="F167" s="120"/>
      <c r="G167" s="153"/>
      <c r="H167" s="128" t="s">
        <v>0</v>
      </c>
      <c r="I167" s="129" t="s">
        <v>89</v>
      </c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53"/>
      <c r="V167" s="116"/>
      <c r="W167" s="116"/>
      <c r="X167" s="116"/>
      <c r="Y167" s="116"/>
      <c r="Z167" s="116"/>
      <c r="AA167" s="116"/>
      <c r="AB167" s="116"/>
      <c r="AC167" s="116"/>
    </row>
    <row r="168" spans="1:29" s="33" customFormat="1">
      <c r="A168" s="149"/>
      <c r="B168" s="120"/>
      <c r="C168" s="128" t="s">
        <v>7</v>
      </c>
      <c r="D168" s="120" t="s">
        <v>8</v>
      </c>
      <c r="E168" s="120"/>
      <c r="F168" s="120"/>
      <c r="G168" s="153"/>
      <c r="H168" s="128" t="s">
        <v>0</v>
      </c>
      <c r="I168" s="202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53"/>
      <c r="V168" s="116"/>
      <c r="W168" s="116"/>
      <c r="X168" s="116"/>
      <c r="Y168" s="116"/>
      <c r="Z168" s="116"/>
      <c r="AA168" s="116"/>
      <c r="AB168" s="116"/>
      <c r="AC168" s="116"/>
    </row>
    <row r="169" spans="1:29" s="33" customFormat="1">
      <c r="A169" s="149"/>
      <c r="B169" s="120"/>
      <c r="C169" s="128" t="s">
        <v>9</v>
      </c>
      <c r="D169" s="120" t="s">
        <v>10</v>
      </c>
      <c r="E169" s="120"/>
      <c r="F169" s="120"/>
      <c r="G169" s="153"/>
      <c r="H169" s="128" t="s">
        <v>0</v>
      </c>
      <c r="I169" s="129" t="s">
        <v>90</v>
      </c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53"/>
      <c r="V169" s="116"/>
      <c r="W169" s="116"/>
      <c r="X169" s="116"/>
      <c r="Y169" s="116"/>
      <c r="Z169" s="116"/>
      <c r="AA169" s="116"/>
      <c r="AB169" s="116"/>
      <c r="AC169" s="116"/>
    </row>
    <row r="170" spans="1:29" s="33" customFormat="1">
      <c r="A170" s="149"/>
      <c r="B170" s="120"/>
      <c r="C170" s="120"/>
      <c r="D170" s="120"/>
      <c r="E170" s="120"/>
      <c r="F170" s="120"/>
      <c r="G170" s="153"/>
      <c r="H170" s="128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53"/>
      <c r="V170" s="116"/>
      <c r="W170" s="116"/>
      <c r="X170" s="116"/>
      <c r="Y170" s="116"/>
      <c r="Z170" s="116"/>
      <c r="AA170" s="116"/>
      <c r="AB170" s="116"/>
      <c r="AC170" s="116"/>
    </row>
    <row r="171" spans="1:29" s="33" customFormat="1" ht="15">
      <c r="A171" s="149"/>
      <c r="B171" s="120"/>
      <c r="C171" s="126" t="s">
        <v>11</v>
      </c>
      <c r="D171" s="120"/>
      <c r="E171" s="120"/>
      <c r="F171" s="120"/>
      <c r="G171" s="153"/>
      <c r="H171" s="128" t="s">
        <v>0</v>
      </c>
      <c r="I171" s="117" t="s">
        <v>83</v>
      </c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53"/>
      <c r="V171" s="116"/>
      <c r="W171" s="116"/>
      <c r="X171" s="116"/>
      <c r="Y171" s="116"/>
      <c r="Z171" s="116"/>
      <c r="AA171" s="116"/>
      <c r="AB171" s="116"/>
      <c r="AC171" s="116"/>
    </row>
    <row r="172" spans="1:29" s="33" customFormat="1">
      <c r="A172" s="149"/>
      <c r="B172" s="120"/>
      <c r="C172" s="120"/>
      <c r="D172" s="120"/>
      <c r="E172" s="120"/>
      <c r="F172" s="120"/>
      <c r="G172" s="153"/>
      <c r="H172" s="128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53"/>
      <c r="V172" s="116"/>
      <c r="W172" s="116"/>
      <c r="X172" s="116"/>
      <c r="Y172" s="116"/>
      <c r="Z172" s="116"/>
      <c r="AA172" s="116"/>
      <c r="AB172" s="116"/>
      <c r="AC172" s="116"/>
    </row>
    <row r="173" spans="1:29" s="33" customFormat="1" ht="15">
      <c r="A173" s="149"/>
      <c r="B173" s="120"/>
      <c r="C173" s="126" t="s">
        <v>12</v>
      </c>
      <c r="D173" s="120"/>
      <c r="E173" s="120"/>
      <c r="F173" s="120"/>
      <c r="G173" s="153"/>
      <c r="H173" s="128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53"/>
      <c r="V173" s="116"/>
      <c r="W173" s="116"/>
      <c r="X173" s="116"/>
      <c r="Y173" s="116"/>
      <c r="Z173" s="116"/>
      <c r="AA173" s="116"/>
      <c r="AB173" s="116"/>
      <c r="AC173" s="116"/>
    </row>
    <row r="174" spans="1:29" s="33" customFormat="1">
      <c r="A174" s="149"/>
      <c r="B174" s="120"/>
      <c r="C174" s="128" t="s">
        <v>5</v>
      </c>
      <c r="D174" s="120" t="s">
        <v>13</v>
      </c>
      <c r="E174" s="120"/>
      <c r="F174" s="120"/>
      <c r="G174" s="153"/>
      <c r="H174" s="128" t="s">
        <v>0</v>
      </c>
      <c r="I174" s="120" t="s">
        <v>14</v>
      </c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53"/>
      <c r="V174" s="116"/>
      <c r="W174" s="116"/>
      <c r="X174" s="116"/>
      <c r="Y174" s="116"/>
      <c r="Z174" s="116"/>
      <c r="AA174" s="116"/>
      <c r="AB174" s="116"/>
      <c r="AC174" s="116"/>
    </row>
    <row r="175" spans="1:29" s="33" customFormat="1">
      <c r="A175" s="149"/>
      <c r="B175" s="120"/>
      <c r="C175" s="128" t="s">
        <v>7</v>
      </c>
      <c r="D175" s="120" t="s">
        <v>15</v>
      </c>
      <c r="E175" s="120"/>
      <c r="F175" s="120"/>
      <c r="G175" s="153"/>
      <c r="H175" s="128" t="s">
        <v>0</v>
      </c>
      <c r="I175" s="129" t="s">
        <v>84</v>
      </c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53"/>
      <c r="V175" s="116"/>
      <c r="W175" s="116"/>
      <c r="X175" s="116"/>
      <c r="Y175" s="116"/>
      <c r="Z175" s="116"/>
      <c r="AA175" s="116"/>
      <c r="AB175" s="116"/>
      <c r="AC175" s="116"/>
    </row>
    <row r="176" spans="1:29" s="33" customFormat="1">
      <c r="A176" s="149"/>
      <c r="B176" s="120"/>
      <c r="C176" s="128" t="s">
        <v>9</v>
      </c>
      <c r="D176" s="120" t="s">
        <v>16</v>
      </c>
      <c r="E176" s="120"/>
      <c r="F176" s="120"/>
      <c r="G176" s="153"/>
      <c r="H176" s="128" t="s">
        <v>0</v>
      </c>
      <c r="I176" s="203" t="s">
        <v>91</v>
      </c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53"/>
      <c r="V176" s="116"/>
      <c r="W176" s="116"/>
      <c r="X176" s="116"/>
      <c r="Y176" s="116"/>
      <c r="Z176" s="116"/>
      <c r="AA176" s="116"/>
      <c r="AB176" s="116"/>
      <c r="AC176" s="116"/>
    </row>
    <row r="177" spans="1:29" s="33" customFormat="1">
      <c r="A177" s="149"/>
      <c r="B177" s="120"/>
      <c r="C177" s="128" t="s">
        <v>17</v>
      </c>
      <c r="D177" s="120" t="s">
        <v>18</v>
      </c>
      <c r="E177" s="120"/>
      <c r="F177" s="120"/>
      <c r="G177" s="153"/>
      <c r="H177" s="128" t="s">
        <v>0</v>
      </c>
      <c r="I177" s="203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53"/>
      <c r="V177" s="116"/>
      <c r="W177" s="116"/>
      <c r="X177" s="116"/>
      <c r="Y177" s="116"/>
      <c r="Z177" s="116"/>
      <c r="AA177" s="116"/>
      <c r="AB177" s="116"/>
      <c r="AC177" s="116"/>
    </row>
    <row r="178" spans="1:29" s="33" customFormat="1">
      <c r="A178" s="149"/>
      <c r="B178" s="120"/>
      <c r="C178" s="128" t="s">
        <v>19</v>
      </c>
      <c r="D178" s="120" t="s">
        <v>20</v>
      </c>
      <c r="E178" s="120"/>
      <c r="F178" s="120"/>
      <c r="G178" s="153"/>
      <c r="H178" s="128" t="s">
        <v>0</v>
      </c>
      <c r="I178" s="140" t="s">
        <v>85</v>
      </c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53"/>
      <c r="V178" s="116"/>
      <c r="W178" s="116"/>
      <c r="X178" s="116"/>
      <c r="Y178" s="116"/>
      <c r="Z178" s="116"/>
      <c r="AA178" s="116"/>
      <c r="AB178" s="116"/>
      <c r="AC178" s="116"/>
    </row>
    <row r="179" spans="1:29" s="33" customFormat="1">
      <c r="A179" s="149"/>
      <c r="B179" s="120"/>
      <c r="C179" s="128" t="s">
        <v>21</v>
      </c>
      <c r="D179" s="120" t="s">
        <v>22</v>
      </c>
      <c r="E179" s="120"/>
      <c r="F179" s="120"/>
      <c r="G179" s="153"/>
      <c r="H179" s="128" t="s">
        <v>0</v>
      </c>
      <c r="I179" s="142" t="s">
        <v>23</v>
      </c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53"/>
      <c r="V179" s="116"/>
      <c r="W179" s="116"/>
      <c r="X179" s="116"/>
      <c r="Y179" s="116"/>
      <c r="Z179" s="116"/>
      <c r="AA179" s="116"/>
      <c r="AB179" s="116"/>
      <c r="AC179" s="116"/>
    </row>
    <row r="180" spans="1:29" s="33" customFormat="1">
      <c r="A180" s="149"/>
      <c r="B180" s="120"/>
      <c r="C180" s="128" t="s">
        <v>24</v>
      </c>
      <c r="D180" s="120" t="s">
        <v>25</v>
      </c>
      <c r="E180" s="120"/>
      <c r="F180" s="120"/>
      <c r="G180" s="153"/>
      <c r="H180" s="128" t="s">
        <v>0</v>
      </c>
      <c r="I180" s="142" t="s">
        <v>26</v>
      </c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53"/>
      <c r="V180" s="116"/>
      <c r="W180" s="116"/>
      <c r="X180" s="116"/>
      <c r="Y180" s="116"/>
      <c r="Z180" s="116"/>
      <c r="AA180" s="116"/>
      <c r="AB180" s="116"/>
      <c r="AC180" s="116"/>
    </row>
    <row r="181" spans="1:29" s="33" customFormat="1">
      <c r="A181" s="149"/>
      <c r="B181" s="120"/>
      <c r="C181" s="128" t="s">
        <v>27</v>
      </c>
      <c r="D181" s="120" t="s">
        <v>28</v>
      </c>
      <c r="E181" s="120"/>
      <c r="F181" s="120"/>
      <c r="G181" s="153"/>
      <c r="H181" s="128" t="s">
        <v>0</v>
      </c>
      <c r="I181" s="142" t="s">
        <v>65</v>
      </c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53"/>
      <c r="V181" s="116"/>
      <c r="W181" s="116"/>
      <c r="X181" s="116"/>
      <c r="Y181" s="116"/>
      <c r="Z181" s="116"/>
      <c r="AA181" s="116"/>
      <c r="AB181" s="116"/>
      <c r="AC181" s="116"/>
    </row>
    <row r="182" spans="1:29" s="33" customFormat="1">
      <c r="A182" s="154"/>
      <c r="B182" s="157"/>
      <c r="C182" s="157"/>
      <c r="D182" s="157"/>
      <c r="E182" s="157"/>
      <c r="F182" s="157"/>
      <c r="G182" s="158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8"/>
      <c r="V182" s="116"/>
      <c r="W182" s="116"/>
      <c r="X182" s="116"/>
      <c r="Y182" s="116"/>
      <c r="Z182" s="116"/>
      <c r="AA182" s="116"/>
      <c r="AB182" s="116"/>
      <c r="AC182" s="116"/>
    </row>
    <row r="184" spans="1:29" s="33" customFormat="1" ht="15.75">
      <c r="A184" s="307" t="s">
        <v>29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V184" s="116"/>
      <c r="W184" s="116"/>
      <c r="X184" s="116"/>
      <c r="Y184" s="116"/>
      <c r="Z184" s="116"/>
      <c r="AA184" s="116"/>
      <c r="AB184" s="116"/>
      <c r="AC184" s="116"/>
    </row>
    <row r="185" spans="1:29" s="33" customFormat="1">
      <c r="A185" s="306" t="s">
        <v>87</v>
      </c>
      <c r="B185" s="289"/>
      <c r="C185" s="289"/>
      <c r="D185" s="289"/>
      <c r="E185" s="289"/>
      <c r="F185" s="289"/>
      <c r="G185" s="289"/>
      <c r="H185" s="289"/>
      <c r="I185" s="289"/>
      <c r="J185" s="289"/>
      <c r="K185" s="289"/>
      <c r="L185" s="289"/>
      <c r="M185" s="289"/>
      <c r="N185" s="289"/>
      <c r="O185" s="289"/>
      <c r="P185" s="289"/>
      <c r="Q185" s="289"/>
      <c r="R185" s="289"/>
      <c r="S185" s="289"/>
      <c r="T185" s="289"/>
      <c r="V185" s="116"/>
      <c r="W185" s="116"/>
      <c r="X185" s="116"/>
      <c r="Y185" s="116"/>
      <c r="Z185" s="116"/>
      <c r="AA185" s="116"/>
      <c r="AB185" s="116"/>
      <c r="AC185" s="116"/>
    </row>
    <row r="187" spans="1:29" s="33" customFormat="1">
      <c r="A187" s="201"/>
      <c r="B187" s="145"/>
      <c r="C187" s="145"/>
      <c r="D187" s="145"/>
      <c r="E187" s="145"/>
      <c r="F187" s="145"/>
      <c r="G187" s="145"/>
      <c r="H187" s="201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8"/>
      <c r="V187" s="116"/>
      <c r="W187" s="116"/>
      <c r="X187" s="116"/>
      <c r="Y187" s="116"/>
      <c r="Z187" s="116"/>
      <c r="AA187" s="116"/>
      <c r="AB187" s="116"/>
      <c r="AC187" s="116"/>
    </row>
    <row r="188" spans="1:29" s="33" customFormat="1">
      <c r="A188" s="149"/>
      <c r="B188" s="120"/>
      <c r="C188" s="128" t="s">
        <v>5</v>
      </c>
      <c r="D188" s="120" t="s">
        <v>30</v>
      </c>
      <c r="E188" s="120"/>
      <c r="F188" s="120"/>
      <c r="G188" s="120"/>
      <c r="H188" s="191" t="s">
        <v>0</v>
      </c>
      <c r="I188" s="120" t="s">
        <v>66</v>
      </c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53"/>
      <c r="V188" s="116"/>
      <c r="W188" s="116"/>
      <c r="X188" s="116"/>
      <c r="Y188" s="116"/>
      <c r="Z188" s="116"/>
      <c r="AA188" s="116"/>
      <c r="AB188" s="116"/>
      <c r="AC188" s="116"/>
    </row>
    <row r="189" spans="1:29" s="33" customFormat="1">
      <c r="A189" s="149"/>
      <c r="B189" s="120"/>
      <c r="C189" s="128" t="s">
        <v>7</v>
      </c>
      <c r="D189" s="120" t="s">
        <v>31</v>
      </c>
      <c r="E189" s="120"/>
      <c r="F189" s="120"/>
      <c r="G189" s="120"/>
      <c r="H189" s="191" t="s">
        <v>0</v>
      </c>
      <c r="I189" s="120" t="str">
        <f>+I167</f>
        <v>Wijiono</v>
      </c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53"/>
      <c r="V189" s="116"/>
      <c r="W189" s="116"/>
      <c r="X189" s="116"/>
      <c r="Y189" s="116"/>
      <c r="Z189" s="116"/>
      <c r="AA189" s="116"/>
      <c r="AB189" s="116"/>
      <c r="AC189" s="116"/>
    </row>
    <row r="190" spans="1:29" s="33" customFormat="1">
      <c r="A190" s="149"/>
      <c r="B190" s="120"/>
      <c r="C190" s="128" t="s">
        <v>9</v>
      </c>
      <c r="D190" s="120" t="s">
        <v>32</v>
      </c>
      <c r="E190" s="120" t="s">
        <v>8</v>
      </c>
      <c r="F190" s="120"/>
      <c r="G190" s="120"/>
      <c r="H190" s="191" t="s">
        <v>0</v>
      </c>
      <c r="I190" s="204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53"/>
      <c r="V190" s="116"/>
      <c r="W190" s="116"/>
      <c r="X190" s="116"/>
      <c r="Y190" s="116"/>
      <c r="Z190" s="116"/>
      <c r="AA190" s="116"/>
      <c r="AB190" s="116"/>
      <c r="AC190" s="116"/>
    </row>
    <row r="191" spans="1:29" s="33" customFormat="1">
      <c r="A191" s="149"/>
      <c r="B191" s="120"/>
      <c r="C191" s="128"/>
      <c r="D191" s="120" t="s">
        <v>33</v>
      </c>
      <c r="E191" s="120" t="s">
        <v>34</v>
      </c>
      <c r="F191" s="120"/>
      <c r="G191" s="120"/>
      <c r="H191" s="191" t="s">
        <v>0</v>
      </c>
      <c r="I191" s="142" t="str">
        <f>+I169</f>
        <v>Surveyor</v>
      </c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53"/>
      <c r="V191" s="116"/>
      <c r="W191" s="116"/>
      <c r="X191" s="116"/>
      <c r="Y191" s="116"/>
      <c r="Z191" s="116"/>
      <c r="AA191" s="116"/>
      <c r="AB191" s="116"/>
      <c r="AC191" s="116"/>
    </row>
    <row r="192" spans="1:29" s="33" customFormat="1">
      <c r="A192" s="149"/>
      <c r="B192" s="120"/>
      <c r="C192" s="128" t="s">
        <v>17</v>
      </c>
      <c r="D192" s="120" t="s">
        <v>35</v>
      </c>
      <c r="E192" s="120"/>
      <c r="F192" s="120"/>
      <c r="G192" s="120"/>
      <c r="H192" s="191" t="s">
        <v>0</v>
      </c>
      <c r="I192" s="142" t="str">
        <f>I171</f>
        <v>Pindah Tugas ke Denpasar Bali</v>
      </c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53"/>
      <c r="V192" s="116"/>
      <c r="W192" s="116"/>
      <c r="X192" s="116"/>
      <c r="Y192" s="116"/>
      <c r="Z192" s="116"/>
      <c r="AA192" s="116"/>
      <c r="AB192" s="116"/>
      <c r="AC192" s="116"/>
    </row>
    <row r="193" spans="1:29" s="33" customFormat="1">
      <c r="A193" s="149"/>
      <c r="B193" s="120"/>
      <c r="C193" s="128" t="s">
        <v>19</v>
      </c>
      <c r="D193" s="120" t="s">
        <v>36</v>
      </c>
      <c r="E193" s="120"/>
      <c r="F193" s="120"/>
      <c r="G193" s="120"/>
      <c r="H193" s="191" t="s">
        <v>0</v>
      </c>
      <c r="I193" s="142" t="str">
        <f>I175</f>
        <v>Proyek TOL Benoa - Nusa Dua Bali</v>
      </c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53"/>
      <c r="V193" s="116"/>
      <c r="W193" s="116"/>
      <c r="X193" s="116"/>
      <c r="Y193" s="116"/>
      <c r="Z193" s="116"/>
      <c r="AA193" s="116"/>
      <c r="AB193" s="116"/>
      <c r="AC193" s="116"/>
    </row>
    <row r="194" spans="1:29" s="33" customFormat="1">
      <c r="A194" s="149"/>
      <c r="B194" s="120"/>
      <c r="C194" s="128" t="s">
        <v>21</v>
      </c>
      <c r="D194" s="120" t="s">
        <v>32</v>
      </c>
      <c r="E194" s="120" t="s">
        <v>37</v>
      </c>
      <c r="F194" s="120"/>
      <c r="G194" s="120"/>
      <c r="H194" s="191" t="s">
        <v>0</v>
      </c>
      <c r="I194" s="206" t="str">
        <f>I176</f>
        <v>14/02/2011</v>
      </c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53"/>
      <c r="V194" s="116"/>
      <c r="W194" s="116"/>
      <c r="X194" s="116"/>
      <c r="Y194" s="116"/>
      <c r="Z194" s="116"/>
      <c r="AA194" s="116"/>
      <c r="AB194" s="116"/>
      <c r="AC194" s="116"/>
    </row>
    <row r="195" spans="1:29" s="33" customFormat="1">
      <c r="A195" s="149"/>
      <c r="B195" s="120"/>
      <c r="C195" s="128"/>
      <c r="D195" s="120" t="s">
        <v>33</v>
      </c>
      <c r="E195" s="120" t="s">
        <v>38</v>
      </c>
      <c r="F195" s="120"/>
      <c r="G195" s="120"/>
      <c r="H195" s="191" t="s">
        <v>0</v>
      </c>
      <c r="I195" s="206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53"/>
      <c r="V195" s="116"/>
      <c r="W195" s="116"/>
      <c r="X195" s="116"/>
      <c r="Y195" s="116"/>
      <c r="Z195" s="116"/>
      <c r="AA195" s="116"/>
      <c r="AB195" s="116"/>
      <c r="AC195" s="116"/>
    </row>
    <row r="196" spans="1:29" s="33" customFormat="1">
      <c r="A196" s="149"/>
      <c r="B196" s="120"/>
      <c r="C196" s="128" t="s">
        <v>24</v>
      </c>
      <c r="D196" s="120" t="s">
        <v>39</v>
      </c>
      <c r="E196" s="120"/>
      <c r="F196" s="120"/>
      <c r="G196" s="120"/>
      <c r="H196" s="191" t="s">
        <v>0</v>
      </c>
      <c r="I196" s="142" t="str">
        <f>I178</f>
        <v>Pesawat Udara</v>
      </c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53"/>
      <c r="V196" s="116"/>
      <c r="W196" s="116"/>
      <c r="X196" s="116"/>
      <c r="Y196" s="116"/>
      <c r="Z196" s="116"/>
      <c r="AA196" s="116"/>
      <c r="AB196" s="116"/>
      <c r="AC196" s="116"/>
    </row>
    <row r="197" spans="1:29" s="33" customFormat="1">
      <c r="A197" s="149"/>
      <c r="B197" s="120"/>
      <c r="C197" s="128" t="s">
        <v>27</v>
      </c>
      <c r="D197" s="120" t="s">
        <v>22</v>
      </c>
      <c r="E197" s="120"/>
      <c r="F197" s="120"/>
      <c r="G197" s="120"/>
      <c r="H197" s="191" t="s">
        <v>0</v>
      </c>
      <c r="I197" s="142" t="s">
        <v>23</v>
      </c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53"/>
      <c r="V197" s="116"/>
      <c r="W197" s="116"/>
      <c r="X197" s="116"/>
      <c r="Y197" s="116"/>
      <c r="Z197" s="116"/>
      <c r="AA197" s="116"/>
      <c r="AB197" s="116"/>
      <c r="AC197" s="116"/>
    </row>
    <row r="198" spans="1:29" s="33" customFormat="1">
      <c r="A198" s="149"/>
      <c r="B198" s="120"/>
      <c r="C198" s="128" t="s">
        <v>40</v>
      </c>
      <c r="D198" s="120" t="s">
        <v>41</v>
      </c>
      <c r="E198" s="120"/>
      <c r="F198" s="120"/>
      <c r="G198" s="120"/>
      <c r="H198" s="191" t="s">
        <v>0</v>
      </c>
      <c r="I198" s="142" t="str">
        <f>I180</f>
        <v>BAU Proyek</v>
      </c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53"/>
      <c r="V198" s="116"/>
      <c r="W198" s="116"/>
      <c r="X198" s="116"/>
      <c r="Y198" s="116"/>
      <c r="Z198" s="116"/>
      <c r="AA198" s="116"/>
      <c r="AB198" s="116"/>
      <c r="AC198" s="116"/>
    </row>
    <row r="199" spans="1:29" s="33" customFormat="1">
      <c r="A199" s="149"/>
      <c r="B199" s="120"/>
      <c r="C199" s="128" t="s">
        <v>42</v>
      </c>
      <c r="D199" s="120" t="s">
        <v>43</v>
      </c>
      <c r="E199" s="120"/>
      <c r="F199" s="120"/>
      <c r="G199" s="120"/>
      <c r="H199" s="191" t="s">
        <v>0</v>
      </c>
      <c r="I199" s="142" t="str">
        <f>I181</f>
        <v>Proyek Bojonegoro Barrage</v>
      </c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53"/>
      <c r="V199" s="116"/>
      <c r="W199" s="116"/>
      <c r="X199" s="116"/>
      <c r="Y199" s="116"/>
      <c r="Z199" s="116"/>
      <c r="AA199" s="116"/>
      <c r="AB199" s="116"/>
      <c r="AC199" s="116"/>
    </row>
    <row r="200" spans="1:29" s="33" customFormat="1">
      <c r="A200" s="154"/>
      <c r="B200" s="157"/>
      <c r="C200" s="157"/>
      <c r="D200" s="157"/>
      <c r="E200" s="157"/>
      <c r="F200" s="157"/>
      <c r="G200" s="157"/>
      <c r="H200" s="154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8"/>
      <c r="V200" s="116"/>
      <c r="W200" s="116"/>
      <c r="X200" s="116"/>
      <c r="Y200" s="116"/>
      <c r="Z200" s="116"/>
      <c r="AA200" s="116"/>
      <c r="AB200" s="116"/>
      <c r="AC200" s="116"/>
    </row>
    <row r="202" spans="1:29" s="33" customFormat="1">
      <c r="A202" s="116" t="s">
        <v>44</v>
      </c>
      <c r="B202" s="116"/>
      <c r="C202" s="116"/>
      <c r="D202" s="116"/>
      <c r="E202" s="116"/>
      <c r="F202" s="116" t="s">
        <v>45</v>
      </c>
      <c r="G202" s="116"/>
      <c r="H202" s="116"/>
      <c r="I202" s="116"/>
      <c r="J202" s="116"/>
      <c r="K202" s="116"/>
      <c r="L202" s="116"/>
      <c r="M202" s="116" t="s">
        <v>46</v>
      </c>
      <c r="N202" s="116"/>
      <c r="O202" s="116" t="s">
        <v>67</v>
      </c>
      <c r="P202" s="116" t="s">
        <v>46</v>
      </c>
      <c r="Q202" s="116"/>
      <c r="R202" s="116" t="s">
        <v>67</v>
      </c>
      <c r="S202" s="116"/>
      <c r="T202" s="116"/>
      <c r="V202" s="116"/>
      <c r="W202" s="116"/>
      <c r="X202" s="116"/>
      <c r="Y202" s="116"/>
      <c r="Z202" s="116"/>
      <c r="AA202" s="116"/>
      <c r="AB202" s="116"/>
      <c r="AC202" s="116"/>
    </row>
    <row r="203" spans="1:29" s="33" customFormat="1">
      <c r="A203" s="116" t="s">
        <v>47</v>
      </c>
      <c r="B203" s="116"/>
      <c r="C203" s="116"/>
      <c r="D203" s="116"/>
      <c r="E203" s="116"/>
      <c r="F203" s="116" t="s">
        <v>48</v>
      </c>
      <c r="G203" s="116"/>
      <c r="H203" s="116"/>
      <c r="I203" s="116"/>
      <c r="J203" s="116"/>
      <c r="K203" s="116"/>
      <c r="L203" s="116"/>
      <c r="M203" s="116" t="s">
        <v>49</v>
      </c>
      <c r="N203" s="116"/>
      <c r="O203" s="117" t="s">
        <v>88</v>
      </c>
      <c r="P203" s="116" t="s">
        <v>49</v>
      </c>
      <c r="Q203" s="116"/>
      <c r="R203" s="117" t="s">
        <v>88</v>
      </c>
      <c r="S203" s="116"/>
      <c r="T203" s="116"/>
      <c r="V203" s="116"/>
      <c r="W203" s="116"/>
      <c r="X203" s="116"/>
      <c r="Y203" s="116"/>
      <c r="Z203" s="116"/>
      <c r="AA203" s="116"/>
      <c r="AB203" s="116"/>
      <c r="AC203" s="116"/>
    </row>
    <row r="205" spans="1:29" s="33" customFormat="1">
      <c r="A205" s="116"/>
      <c r="B205" s="289" t="s">
        <v>50</v>
      </c>
      <c r="C205" s="289"/>
      <c r="D205" s="289"/>
      <c r="E205" s="289"/>
      <c r="F205" s="289"/>
      <c r="G205" s="116"/>
      <c r="H205" s="116"/>
      <c r="I205" s="116"/>
      <c r="J205" s="116"/>
      <c r="K205" s="116"/>
      <c r="L205" s="116"/>
      <c r="M205" s="289" t="s">
        <v>51</v>
      </c>
      <c r="N205" s="289"/>
      <c r="O205" s="289"/>
      <c r="P205" s="289"/>
      <c r="Q205" s="289"/>
      <c r="R205" s="289"/>
      <c r="S205" s="289"/>
      <c r="T205" s="116"/>
      <c r="V205" s="116"/>
      <c r="W205" s="116"/>
      <c r="X205" s="116"/>
      <c r="Y205" s="116"/>
      <c r="Z205" s="116"/>
      <c r="AA205" s="116"/>
      <c r="AB205" s="116"/>
      <c r="AC205" s="116"/>
    </row>
    <row r="206" spans="1:29" s="33" customForma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289" t="s">
        <v>52</v>
      </c>
      <c r="N206" s="289"/>
      <c r="O206" s="289"/>
      <c r="P206" s="289"/>
      <c r="Q206" s="289"/>
      <c r="R206" s="289"/>
      <c r="S206" s="289"/>
      <c r="T206" s="116"/>
      <c r="V206" s="116"/>
      <c r="W206" s="116"/>
      <c r="X206" s="116"/>
      <c r="Y206" s="116"/>
      <c r="Z206" s="116"/>
      <c r="AA206" s="116"/>
      <c r="AB206" s="116"/>
      <c r="AC206" s="116"/>
    </row>
    <row r="209" spans="1:29" s="33" customFormat="1" ht="15">
      <c r="A209" s="116"/>
      <c r="B209" s="289" t="s">
        <v>53</v>
      </c>
      <c r="C209" s="289"/>
      <c r="D209" s="289"/>
      <c r="E209" s="289"/>
      <c r="F209" s="289"/>
      <c r="G209" s="116"/>
      <c r="H209" s="116"/>
      <c r="I209" s="116"/>
      <c r="J209" s="116"/>
      <c r="K209" s="116"/>
      <c r="L209" s="116"/>
      <c r="M209" s="290" t="str">
        <f>+I188</f>
        <v>Ir Anugrianto</v>
      </c>
      <c r="N209" s="290"/>
      <c r="O209" s="290"/>
      <c r="P209" s="290"/>
      <c r="Q209" s="290"/>
      <c r="R209" s="290"/>
      <c r="S209" s="290"/>
      <c r="T209" s="116"/>
      <c r="V209" s="116"/>
      <c r="W209" s="116"/>
      <c r="X209" s="116"/>
      <c r="Y209" s="116"/>
      <c r="Z209" s="116"/>
      <c r="AA209" s="116"/>
      <c r="AB209" s="116"/>
      <c r="AC209" s="116"/>
    </row>
    <row r="210" spans="1:29" s="33" customFormat="1" ht="15">
      <c r="A210" s="116"/>
      <c r="B210" s="185"/>
      <c r="C210" s="185"/>
      <c r="D210" s="185"/>
      <c r="E210" s="185"/>
      <c r="F210" s="185"/>
      <c r="G210" s="116"/>
      <c r="H210" s="116"/>
      <c r="I210" s="116"/>
      <c r="J210" s="116"/>
      <c r="K210" s="116"/>
      <c r="L210" s="116"/>
      <c r="M210" s="186"/>
      <c r="N210" s="186"/>
      <c r="O210" s="186"/>
      <c r="P210" s="186"/>
      <c r="Q210" s="186"/>
      <c r="R210" s="186"/>
      <c r="S210" s="186"/>
      <c r="T210" s="116"/>
      <c r="V210" s="116"/>
      <c r="W210" s="116"/>
      <c r="X210" s="116"/>
      <c r="Y210" s="116"/>
      <c r="Z210" s="116"/>
      <c r="AA210" s="116"/>
      <c r="AB210" s="116"/>
      <c r="AC210" s="116"/>
    </row>
    <row r="211" spans="1:29" s="33" customFormat="1" ht="15.75">
      <c r="A211" s="291" t="s">
        <v>54</v>
      </c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1"/>
      <c r="P211" s="291"/>
      <c r="Q211" s="291"/>
      <c r="R211" s="291"/>
      <c r="S211" s="291"/>
      <c r="T211" s="291"/>
      <c r="V211" s="116"/>
      <c r="W211" s="116"/>
      <c r="X211" s="116"/>
      <c r="Y211" s="116"/>
      <c r="Z211" s="116"/>
      <c r="AA211" s="116"/>
      <c r="AB211" s="116"/>
      <c r="AC211" s="116"/>
    </row>
    <row r="213" spans="1:29" s="33" customFormat="1">
      <c r="A213" s="292" t="s">
        <v>55</v>
      </c>
      <c r="B213" s="293"/>
      <c r="C213" s="292" t="s">
        <v>56</v>
      </c>
      <c r="D213" s="296"/>
      <c r="E213" s="296"/>
      <c r="F213" s="296"/>
      <c r="G213" s="296"/>
      <c r="H213" s="296"/>
      <c r="I213" s="293"/>
      <c r="J213" s="292" t="s">
        <v>57</v>
      </c>
      <c r="K213" s="296"/>
      <c r="L213" s="296"/>
      <c r="M213" s="296"/>
      <c r="N213" s="293"/>
      <c r="O213" s="292" t="s">
        <v>2</v>
      </c>
      <c r="P213" s="296"/>
      <c r="Q213" s="296"/>
      <c r="R213" s="296"/>
      <c r="S213" s="296"/>
      <c r="T213" s="293"/>
      <c r="V213" s="116"/>
      <c r="W213" s="116"/>
      <c r="X213" s="116"/>
      <c r="Y213" s="116"/>
      <c r="Z213" s="116"/>
      <c r="AA213" s="116"/>
      <c r="AB213" s="116"/>
      <c r="AC213" s="116"/>
    </row>
    <row r="214" spans="1:29" s="33" customFormat="1" ht="13.5" thickBot="1">
      <c r="A214" s="294"/>
      <c r="B214" s="295"/>
      <c r="C214" s="294"/>
      <c r="D214" s="297"/>
      <c r="E214" s="297"/>
      <c r="F214" s="297"/>
      <c r="G214" s="297"/>
      <c r="H214" s="297"/>
      <c r="I214" s="295"/>
      <c r="J214" s="294"/>
      <c r="K214" s="297"/>
      <c r="L214" s="297"/>
      <c r="M214" s="297"/>
      <c r="N214" s="295"/>
      <c r="O214" s="294"/>
      <c r="P214" s="297"/>
      <c r="Q214" s="297"/>
      <c r="R214" s="297"/>
      <c r="S214" s="297"/>
      <c r="T214" s="295"/>
      <c r="V214" s="116"/>
      <c r="W214" s="116"/>
      <c r="X214" s="116"/>
      <c r="Y214" s="116"/>
      <c r="Z214" s="116"/>
      <c r="AA214" s="116"/>
      <c r="AB214" s="116"/>
      <c r="AC214" s="116"/>
    </row>
    <row r="215" spans="1:29" s="33" customFormat="1" ht="13.5" thickTop="1">
      <c r="A215" s="187"/>
      <c r="B215" s="188"/>
      <c r="C215" s="189"/>
      <c r="D215" s="189"/>
      <c r="E215" s="189"/>
      <c r="F215" s="189"/>
      <c r="G215" s="189"/>
      <c r="H215" s="189"/>
      <c r="I215" s="189"/>
      <c r="J215" s="187"/>
      <c r="K215" s="189"/>
      <c r="L215" s="189"/>
      <c r="M215" s="189"/>
      <c r="N215" s="188"/>
      <c r="O215" s="189"/>
      <c r="P215" s="189"/>
      <c r="Q215" s="188"/>
      <c r="R215" s="189"/>
      <c r="S215" s="189"/>
      <c r="T215" s="188"/>
      <c r="V215" s="116"/>
      <c r="W215" s="116"/>
      <c r="X215" s="116"/>
      <c r="Y215" s="116"/>
      <c r="Z215" s="116"/>
      <c r="AA215" s="116"/>
      <c r="AB215" s="116"/>
      <c r="AC215" s="116"/>
    </row>
    <row r="216" spans="1:29" s="33" customFormat="1">
      <c r="A216" s="305">
        <v>1</v>
      </c>
      <c r="B216" s="299"/>
      <c r="C216" s="190" t="s">
        <v>58</v>
      </c>
      <c r="D216" s="120"/>
      <c r="E216" s="120"/>
      <c r="F216" s="120"/>
      <c r="G216" s="120"/>
      <c r="H216" s="120"/>
      <c r="I216" s="120"/>
      <c r="J216" s="149"/>
      <c r="K216" s="120"/>
      <c r="L216" s="23"/>
      <c r="M216" s="120"/>
      <c r="N216" s="24"/>
      <c r="O216" s="120"/>
      <c r="P216" s="120"/>
      <c r="Q216" s="24"/>
      <c r="R216" s="120"/>
      <c r="S216" s="120"/>
      <c r="T216" s="153"/>
      <c r="V216" s="116"/>
      <c r="W216" s="116"/>
      <c r="X216" s="116"/>
      <c r="Y216" s="116"/>
      <c r="Z216" s="116"/>
      <c r="AA216" s="116"/>
      <c r="AB216" s="116"/>
      <c r="AC216" s="116"/>
    </row>
    <row r="217" spans="1:29" s="33" customFormat="1">
      <c r="A217" s="191"/>
      <c r="B217" s="192"/>
      <c r="C217" s="193" t="s">
        <v>32</v>
      </c>
      <c r="D217" s="120" t="s">
        <v>59</v>
      </c>
      <c r="E217" s="120"/>
      <c r="F217" s="120"/>
      <c r="G217" s="120"/>
      <c r="H217" s="120"/>
      <c r="I217" s="120"/>
      <c r="J217" s="191">
        <v>2</v>
      </c>
      <c r="K217" s="128" t="s">
        <v>60</v>
      </c>
      <c r="L217" s="23">
        <v>500000</v>
      </c>
      <c r="M217" s="120" t="s">
        <v>61</v>
      </c>
      <c r="N217" s="24">
        <f>J217*L217</f>
        <v>1000000</v>
      </c>
      <c r="O217" s="303">
        <f>N217</f>
        <v>1000000</v>
      </c>
      <c r="P217" s="304"/>
      <c r="Q217" s="304"/>
      <c r="R217" s="304"/>
      <c r="S217" s="298"/>
      <c r="T217" s="299"/>
      <c r="V217" s="116"/>
      <c r="W217" s="116"/>
      <c r="X217" s="116"/>
      <c r="Y217" s="116"/>
      <c r="Z217" s="116"/>
      <c r="AA217" s="116"/>
      <c r="AB217" s="116"/>
      <c r="AC217" s="116"/>
    </row>
    <row r="218" spans="1:29" s="33" customFormat="1">
      <c r="A218" s="149"/>
      <c r="B218" s="192" t="s">
        <v>62</v>
      </c>
      <c r="C218" s="193" t="s">
        <v>33</v>
      </c>
      <c r="D218" s="120" t="s">
        <v>63</v>
      </c>
      <c r="E218" s="120"/>
      <c r="F218" s="120"/>
      <c r="G218" s="120"/>
      <c r="H218" s="120"/>
      <c r="I218" s="120"/>
      <c r="J218" s="191">
        <v>3</v>
      </c>
      <c r="K218" s="128" t="s">
        <v>60</v>
      </c>
      <c r="L218" s="23">
        <v>100000</v>
      </c>
      <c r="M218" s="120" t="s">
        <v>61</v>
      </c>
      <c r="N218" s="24">
        <f>J218*L218</f>
        <v>300000</v>
      </c>
      <c r="O218" s="303">
        <f>N218</f>
        <v>300000</v>
      </c>
      <c r="P218" s="304"/>
      <c r="Q218" s="304"/>
      <c r="R218" s="304"/>
      <c r="S218" s="298"/>
      <c r="T218" s="299"/>
      <c r="V218" s="116"/>
      <c r="W218" s="116"/>
      <c r="X218" s="116"/>
      <c r="Y218" s="116"/>
      <c r="Z218" s="116"/>
      <c r="AA218" s="116"/>
      <c r="AB218" s="116"/>
      <c r="AC218" s="116"/>
    </row>
    <row r="219" spans="1:29" s="33" customFormat="1">
      <c r="A219" s="149"/>
      <c r="B219" s="192"/>
      <c r="C219" s="190"/>
      <c r="D219" s="120"/>
      <c r="E219" s="120"/>
      <c r="F219" s="120"/>
      <c r="G219" s="120"/>
      <c r="H219" s="120"/>
      <c r="I219" s="120"/>
      <c r="J219" s="149"/>
      <c r="K219" s="120"/>
      <c r="L219" s="23"/>
      <c r="M219" s="120"/>
      <c r="N219" s="24"/>
      <c r="O219" s="120"/>
      <c r="P219" s="120"/>
      <c r="Q219" s="24"/>
      <c r="R219" s="120"/>
      <c r="S219" s="120"/>
      <c r="T219" s="153"/>
      <c r="V219" s="116"/>
      <c r="W219" s="116"/>
      <c r="X219" s="116"/>
      <c r="Y219" s="116"/>
      <c r="Z219" s="116"/>
      <c r="AA219" s="116"/>
      <c r="AB219" s="116"/>
      <c r="AC219" s="116"/>
    </row>
    <row r="220" spans="1:29" s="33" customFormat="1">
      <c r="A220" s="305">
        <v>2</v>
      </c>
      <c r="B220" s="299"/>
      <c r="C220" s="190" t="s">
        <v>64</v>
      </c>
      <c r="D220" s="120"/>
      <c r="E220" s="120"/>
      <c r="F220" s="120"/>
      <c r="G220" s="120"/>
      <c r="H220" s="120"/>
      <c r="I220" s="120"/>
      <c r="J220" s="149"/>
      <c r="K220" s="120"/>
      <c r="L220" s="23"/>
      <c r="M220" s="120"/>
      <c r="N220" s="24"/>
      <c r="O220" s="120"/>
      <c r="P220" s="120"/>
      <c r="Q220" s="24"/>
      <c r="R220" s="120"/>
      <c r="S220" s="120"/>
      <c r="T220" s="153"/>
      <c r="V220" s="116"/>
      <c r="W220" s="116"/>
      <c r="X220" s="116"/>
      <c r="Y220" s="116"/>
      <c r="Z220" s="116"/>
      <c r="AA220" s="116"/>
      <c r="AB220" s="116"/>
      <c r="AC220" s="116"/>
    </row>
    <row r="221" spans="1:29" s="33" customFormat="1">
      <c r="A221" s="149"/>
      <c r="B221" s="153"/>
      <c r="C221" s="194" t="s">
        <v>23</v>
      </c>
      <c r="D221" s="129" t="s">
        <v>85</v>
      </c>
      <c r="E221" s="120"/>
      <c r="F221" s="120"/>
      <c r="G221" s="120"/>
      <c r="H221" s="120"/>
      <c r="I221" s="120"/>
      <c r="J221" s="191">
        <v>1</v>
      </c>
      <c r="K221" s="128" t="s">
        <v>60</v>
      </c>
      <c r="L221" s="23">
        <v>600000</v>
      </c>
      <c r="M221" s="120" t="s">
        <v>61</v>
      </c>
      <c r="N221" s="24">
        <f>J221*L221</f>
        <v>600000</v>
      </c>
      <c r="O221" s="303">
        <f>N221</f>
        <v>600000</v>
      </c>
      <c r="P221" s="304"/>
      <c r="Q221" s="304"/>
      <c r="R221" s="304"/>
      <c r="S221" s="298"/>
      <c r="T221" s="299"/>
      <c r="V221" s="116"/>
      <c r="W221" s="116"/>
      <c r="X221" s="116"/>
      <c r="Y221" s="116"/>
      <c r="Z221" s="116"/>
      <c r="AA221" s="116"/>
      <c r="AB221" s="116"/>
      <c r="AC221" s="116"/>
    </row>
    <row r="222" spans="1:29" s="33" customFormat="1">
      <c r="A222" s="149"/>
      <c r="B222" s="153"/>
      <c r="C222" s="194" t="s">
        <v>23</v>
      </c>
      <c r="D222" s="120" t="s">
        <v>70</v>
      </c>
      <c r="E222" s="120"/>
      <c r="F222" s="120"/>
      <c r="G222" s="120"/>
      <c r="H222" s="120"/>
      <c r="I222" s="120"/>
      <c r="J222" s="191">
        <v>1</v>
      </c>
      <c r="K222" s="128" t="s">
        <v>60</v>
      </c>
      <c r="L222" s="23">
        <v>50000</v>
      </c>
      <c r="M222" s="120" t="s">
        <v>61</v>
      </c>
      <c r="N222" s="24">
        <v>150000</v>
      </c>
      <c r="O222" s="303">
        <f>N222</f>
        <v>150000</v>
      </c>
      <c r="P222" s="304"/>
      <c r="Q222" s="304"/>
      <c r="R222" s="304"/>
      <c r="S222" s="298"/>
      <c r="T222" s="299"/>
      <c r="V222" s="116"/>
      <c r="W222" s="116"/>
      <c r="X222" s="116"/>
      <c r="Y222" s="116"/>
      <c r="Z222" s="116"/>
      <c r="AA222" s="116"/>
      <c r="AB222" s="116"/>
      <c r="AC222" s="116"/>
    </row>
    <row r="223" spans="1:29" s="33" customFormat="1">
      <c r="A223" s="149"/>
      <c r="B223" s="153"/>
      <c r="C223" s="194" t="s">
        <v>23</v>
      </c>
      <c r="D223" s="129" t="s">
        <v>69</v>
      </c>
      <c r="E223" s="120"/>
      <c r="F223" s="120"/>
      <c r="G223" s="120"/>
      <c r="H223" s="120"/>
      <c r="I223" s="120"/>
      <c r="J223" s="149"/>
      <c r="K223" s="120"/>
      <c r="L223" s="23"/>
      <c r="M223" s="120"/>
      <c r="N223" s="24"/>
      <c r="O223" s="303">
        <v>40000</v>
      </c>
      <c r="P223" s="304"/>
      <c r="Q223" s="304"/>
      <c r="R223" s="304"/>
      <c r="S223" s="298"/>
      <c r="T223" s="299"/>
      <c r="V223" s="116"/>
      <c r="W223" s="116"/>
      <c r="X223" s="116"/>
      <c r="Y223" s="116"/>
      <c r="Z223" s="116"/>
      <c r="AA223" s="116"/>
      <c r="AB223" s="116"/>
      <c r="AC223" s="116"/>
    </row>
    <row r="224" spans="1:29" s="33" customFormat="1">
      <c r="A224" s="149"/>
      <c r="B224" s="153"/>
      <c r="C224" s="120"/>
      <c r="D224" s="120"/>
      <c r="E224" s="120"/>
      <c r="F224" s="120"/>
      <c r="G224" s="120"/>
      <c r="H224" s="120"/>
      <c r="I224" s="120"/>
      <c r="J224" s="149"/>
      <c r="K224" s="120"/>
      <c r="L224" s="23"/>
      <c r="M224" s="120"/>
      <c r="N224" s="24"/>
      <c r="O224" s="120"/>
      <c r="P224" s="120"/>
      <c r="Q224" s="24"/>
      <c r="R224" s="120"/>
      <c r="S224" s="120"/>
      <c r="T224" s="153"/>
      <c r="V224" s="116"/>
      <c r="W224" s="116"/>
      <c r="X224" s="116"/>
      <c r="Y224" s="116"/>
      <c r="Z224" s="116"/>
      <c r="AA224" s="116"/>
      <c r="AB224" s="116"/>
      <c r="AC224" s="116"/>
    </row>
    <row r="225" spans="1:29" s="33" customFormat="1" ht="15">
      <c r="A225" s="197"/>
      <c r="B225" s="198"/>
      <c r="C225" s="199"/>
      <c r="D225" s="199"/>
      <c r="E225" s="199"/>
      <c r="F225" s="199"/>
      <c r="G225" s="199"/>
      <c r="H225" s="199"/>
      <c r="I225" s="199"/>
      <c r="J225" s="197"/>
      <c r="K225" s="199"/>
      <c r="L225" s="199"/>
      <c r="M225" s="199"/>
      <c r="N225" s="198"/>
      <c r="O225" s="227">
        <f>SUM(O216:T224)</f>
        <v>2090000</v>
      </c>
      <c r="P225" s="228"/>
      <c r="Q225" s="228"/>
      <c r="R225" s="228"/>
      <c r="S225" s="228"/>
      <c r="T225" s="229"/>
      <c r="V225" s="116"/>
      <c r="W225" s="116"/>
      <c r="X225" s="116"/>
      <c r="Y225" s="116"/>
      <c r="Z225" s="116"/>
      <c r="AA225" s="116"/>
      <c r="AB225" s="116"/>
      <c r="AC225" s="116"/>
    </row>
    <row r="227" spans="1:29" s="33" customForma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 t="s">
        <v>46</v>
      </c>
      <c r="N227" s="116"/>
      <c r="O227" s="116" t="s">
        <v>67</v>
      </c>
      <c r="P227" s="116" t="s">
        <v>46</v>
      </c>
      <c r="Q227" s="116"/>
      <c r="R227" s="116" t="s">
        <v>67</v>
      </c>
      <c r="S227" s="116"/>
      <c r="T227" s="116"/>
      <c r="V227" s="116"/>
      <c r="W227" s="116"/>
      <c r="X227" s="116"/>
      <c r="Y227" s="116"/>
      <c r="Z227" s="116"/>
      <c r="AA227" s="116"/>
      <c r="AB227" s="116"/>
      <c r="AC227" s="116"/>
    </row>
    <row r="228" spans="1:29" s="33" customForma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 t="s">
        <v>49</v>
      </c>
      <c r="N228" s="116"/>
      <c r="O228" s="116" t="str">
        <f>O203</f>
        <v>14 Pebruari 2012</v>
      </c>
      <c r="P228" s="116" t="s">
        <v>49</v>
      </c>
      <c r="Q228" s="116"/>
      <c r="R228" s="116" t="str">
        <f>R203</f>
        <v>14 Pebruari 2012</v>
      </c>
      <c r="S228" s="116"/>
      <c r="T228" s="116"/>
      <c r="V228" s="116"/>
      <c r="W228" s="116"/>
      <c r="X228" s="116"/>
      <c r="Y228" s="116"/>
      <c r="Z228" s="116"/>
      <c r="AA228" s="116"/>
      <c r="AB228" s="116"/>
      <c r="AC228" s="116"/>
    </row>
    <row r="230" spans="1:29" s="33" customForma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289" t="s">
        <v>51</v>
      </c>
      <c r="N230" s="289"/>
      <c r="O230" s="289"/>
      <c r="P230" s="289"/>
      <c r="Q230" s="289"/>
      <c r="R230" s="289"/>
      <c r="S230" s="289"/>
      <c r="T230" s="116"/>
      <c r="V230" s="116"/>
      <c r="W230" s="116"/>
      <c r="X230" s="116"/>
      <c r="Y230" s="116"/>
      <c r="Z230" s="116"/>
      <c r="AA230" s="116"/>
      <c r="AB230" s="116"/>
      <c r="AC230" s="116"/>
    </row>
    <row r="231" spans="1:29" s="33" customForma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289" t="s">
        <v>1</v>
      </c>
      <c r="N231" s="289"/>
      <c r="O231" s="289"/>
      <c r="P231" s="289"/>
      <c r="Q231" s="289"/>
      <c r="R231" s="289"/>
      <c r="S231" s="289"/>
      <c r="T231" s="116"/>
      <c r="V231" s="116"/>
      <c r="W231" s="116"/>
      <c r="X231" s="116"/>
      <c r="Y231" s="116"/>
      <c r="Z231" s="116"/>
      <c r="AA231" s="116"/>
      <c r="AB231" s="116"/>
      <c r="AC231" s="116"/>
    </row>
    <row r="234" spans="1:29" s="33" customFormat="1" ht="15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290" t="s">
        <v>68</v>
      </c>
      <c r="N234" s="290"/>
      <c r="O234" s="290"/>
      <c r="P234" s="290"/>
      <c r="Q234" s="290"/>
      <c r="R234" s="290"/>
      <c r="S234" s="290"/>
      <c r="T234" s="116"/>
      <c r="V234" s="116"/>
      <c r="W234" s="116"/>
      <c r="X234" s="116"/>
      <c r="Y234" s="116"/>
      <c r="Z234" s="116"/>
      <c r="AA234" s="116"/>
      <c r="AB234" s="116"/>
      <c r="AC234" s="116"/>
    </row>
  </sheetData>
  <mergeCells count="143">
    <mergeCell ref="O223:T223"/>
    <mergeCell ref="O225:T225"/>
    <mergeCell ref="M230:S230"/>
    <mergeCell ref="M231:S231"/>
    <mergeCell ref="M234:S234"/>
    <mergeCell ref="A216:B216"/>
    <mergeCell ref="O217:T217"/>
    <mergeCell ref="O218:T218"/>
    <mergeCell ref="A220:B220"/>
    <mergeCell ref="O221:T221"/>
    <mergeCell ref="O222:T222"/>
    <mergeCell ref="M206:S206"/>
    <mergeCell ref="B209:F209"/>
    <mergeCell ref="M209:S209"/>
    <mergeCell ref="A211:T211"/>
    <mergeCell ref="A213:B214"/>
    <mergeCell ref="C213:I214"/>
    <mergeCell ref="J213:N214"/>
    <mergeCell ref="O213:T214"/>
    <mergeCell ref="A162:T162"/>
    <mergeCell ref="A163:T163"/>
    <mergeCell ref="A184:T184"/>
    <mergeCell ref="A185:T185"/>
    <mergeCell ref="B205:F205"/>
    <mergeCell ref="M205:S205"/>
    <mergeCell ref="O149:T149"/>
    <mergeCell ref="O150:T150"/>
    <mergeCell ref="O152:T152"/>
    <mergeCell ref="M157:S157"/>
    <mergeCell ref="M158:S158"/>
    <mergeCell ref="M161:S161"/>
    <mergeCell ref="A141:B141"/>
    <mergeCell ref="O142:T142"/>
    <mergeCell ref="O143:T143"/>
    <mergeCell ref="A145:B145"/>
    <mergeCell ref="O146:T146"/>
    <mergeCell ref="O147:T147"/>
    <mergeCell ref="M131:S131"/>
    <mergeCell ref="B134:F134"/>
    <mergeCell ref="M134:S134"/>
    <mergeCell ref="A136:T136"/>
    <mergeCell ref="A138:B139"/>
    <mergeCell ref="C138:I139"/>
    <mergeCell ref="J138:N139"/>
    <mergeCell ref="O138:T139"/>
    <mergeCell ref="M87:S87"/>
    <mergeCell ref="A88:T88"/>
    <mergeCell ref="A109:T109"/>
    <mergeCell ref="A110:T110"/>
    <mergeCell ref="B130:F130"/>
    <mergeCell ref="M130:S130"/>
    <mergeCell ref="O74:T74"/>
    <mergeCell ref="O76:T76"/>
    <mergeCell ref="O77:T77"/>
    <mergeCell ref="O79:T79"/>
    <mergeCell ref="M83:S83"/>
    <mergeCell ref="M84:S84"/>
    <mergeCell ref="A67:B67"/>
    <mergeCell ref="O68:T68"/>
    <mergeCell ref="O69:T69"/>
    <mergeCell ref="A71:B71"/>
    <mergeCell ref="O72:T72"/>
    <mergeCell ref="O73:T73"/>
    <mergeCell ref="B60:F60"/>
    <mergeCell ref="M60:S60"/>
    <mergeCell ref="A62:T62"/>
    <mergeCell ref="A64:B65"/>
    <mergeCell ref="C64:I65"/>
    <mergeCell ref="J64:N65"/>
    <mergeCell ref="O64:T65"/>
    <mergeCell ref="P52:S52"/>
    <mergeCell ref="M57:S57"/>
    <mergeCell ref="B59:F59"/>
    <mergeCell ref="N59:O59"/>
    <mergeCell ref="Q59:R59"/>
    <mergeCell ref="I47:N47"/>
    <mergeCell ref="O47:S47"/>
    <mergeCell ref="B50:G50"/>
    <mergeCell ref="H50:N50"/>
    <mergeCell ref="O50:S50"/>
    <mergeCell ref="I45:J45"/>
    <mergeCell ref="K45:N45"/>
    <mergeCell ref="P45:S45"/>
    <mergeCell ref="I46:J46"/>
    <mergeCell ref="K46:N46"/>
    <mergeCell ref="P46:S46"/>
    <mergeCell ref="I43:J43"/>
    <mergeCell ref="K43:N43"/>
    <mergeCell ref="P43:S43"/>
    <mergeCell ref="I44:J44"/>
    <mergeCell ref="K44:N44"/>
    <mergeCell ref="P44:S44"/>
    <mergeCell ref="I41:J41"/>
    <mergeCell ref="K41:N41"/>
    <mergeCell ref="P41:S41"/>
    <mergeCell ref="I42:J42"/>
    <mergeCell ref="K42:N42"/>
    <mergeCell ref="P42:S42"/>
    <mergeCell ref="I39:J39"/>
    <mergeCell ref="K39:N39"/>
    <mergeCell ref="P39:S39"/>
    <mergeCell ref="I40:J40"/>
    <mergeCell ref="K40:N40"/>
    <mergeCell ref="P40:S40"/>
    <mergeCell ref="I37:J37"/>
    <mergeCell ref="K37:N37"/>
    <mergeCell ref="P37:S37"/>
    <mergeCell ref="I38:J38"/>
    <mergeCell ref="K38:N38"/>
    <mergeCell ref="P38:S38"/>
    <mergeCell ref="I36:J36"/>
    <mergeCell ref="K36:N36"/>
    <mergeCell ref="P36:S36"/>
    <mergeCell ref="I33:J33"/>
    <mergeCell ref="K33:N33"/>
    <mergeCell ref="P33:S33"/>
    <mergeCell ref="I34:J34"/>
    <mergeCell ref="K34:N34"/>
    <mergeCell ref="P34:S34"/>
    <mergeCell ref="A5:T5"/>
    <mergeCell ref="I19:J19"/>
    <mergeCell ref="B28:H28"/>
    <mergeCell ref="I28:J28"/>
    <mergeCell ref="K28:N28"/>
    <mergeCell ref="P28:S28"/>
    <mergeCell ref="F52:G52"/>
    <mergeCell ref="K52:N52"/>
    <mergeCell ref="I31:J31"/>
    <mergeCell ref="K31:N31"/>
    <mergeCell ref="P31:S31"/>
    <mergeCell ref="B32:H32"/>
    <mergeCell ref="I32:J32"/>
    <mergeCell ref="K32:N32"/>
    <mergeCell ref="P32:S32"/>
    <mergeCell ref="I29:J29"/>
    <mergeCell ref="K29:N29"/>
    <mergeCell ref="P29:S29"/>
    <mergeCell ref="I30:J30"/>
    <mergeCell ref="K30:N30"/>
    <mergeCell ref="P30:S30"/>
    <mergeCell ref="I35:J35"/>
    <mergeCell ref="K35:N35"/>
    <mergeCell ref="P35:S35"/>
  </mergeCells>
  <printOptions horizontalCentered="1"/>
  <pageMargins left="0.19685039370078741" right="0.19685039370078741" top="0.47244094488188981" bottom="0" header="0.31496062992125984" footer="0.31496062992125984"/>
  <pageSetup paperSize="9" scale="81" orientation="portrait" r:id="rId1"/>
  <rowBreaks count="2" manualBreakCount="2">
    <brk id="87" max="16383" man="1"/>
    <brk id="161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SPJ</vt:lpstr>
      <vt:lpstr>Kwitansi</vt:lpstr>
      <vt:lpstr>Biaya</vt:lpstr>
      <vt:lpstr>SPJ (2)</vt:lpstr>
      <vt:lpstr>Biaya!Print_Area</vt:lpstr>
      <vt:lpstr>Kwitansi!Print_Area</vt:lpstr>
      <vt:lpstr>SPJ!Print_Area</vt:lpstr>
      <vt:lpstr>'SPJ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Acer</cp:lastModifiedBy>
  <cp:lastPrinted>2018-08-31T18:39:30Z</cp:lastPrinted>
  <dcterms:created xsi:type="dcterms:W3CDTF">2006-07-14T22:45:49Z</dcterms:created>
  <dcterms:modified xsi:type="dcterms:W3CDTF">2019-02-26T09:12:42Z</dcterms:modified>
</cp:coreProperties>
</file>