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020" firstSheet="55" activeTab="55"/>
  </bookViews>
  <sheets>
    <sheet name="Win (43)" sheetId="61" r:id="rId1"/>
    <sheet name="Win (44)" sheetId="62" r:id="rId2"/>
    <sheet name="Win (45)" sheetId="63" r:id="rId3"/>
    <sheet name="Win (31)" sheetId="49" r:id="rId4"/>
    <sheet name="Win (21)" sheetId="36" r:id="rId5"/>
    <sheet name="Win" sheetId="1" r:id="rId6"/>
    <sheet name="Sidik" sheetId="4" r:id="rId7"/>
    <sheet name="Abi" sheetId="5" r:id="rId8"/>
    <sheet name="Win (2)" sheetId="6" r:id="rId9"/>
    <sheet name="Win (3)" sheetId="7" r:id="rId10"/>
    <sheet name="Win (4)" sheetId="8" r:id="rId11"/>
    <sheet name="Win (5)" sheetId="10" r:id="rId12"/>
    <sheet name="Win (6)" sheetId="11" r:id="rId13"/>
    <sheet name="Win (7)" sheetId="13" r:id="rId14"/>
    <sheet name="Win (8)" sheetId="15" r:id="rId15"/>
    <sheet name="Win (9)" sheetId="16" r:id="rId16"/>
    <sheet name="Win (10)" sheetId="18" r:id="rId17"/>
    <sheet name="Win (11)" sheetId="20" r:id="rId18"/>
    <sheet name="Win (12)" sheetId="22" r:id="rId19"/>
    <sheet name="Win (13)" sheetId="24" r:id="rId20"/>
    <sheet name="Win (14)" sheetId="26" r:id="rId21"/>
    <sheet name="Win (15)" sheetId="28" r:id="rId22"/>
    <sheet name="Win (16)" sheetId="29" r:id="rId23"/>
    <sheet name="Win (17)" sheetId="30" r:id="rId24"/>
    <sheet name="Win (18)" sheetId="31" r:id="rId25"/>
    <sheet name="Win (19)" sheetId="34" r:id="rId26"/>
    <sheet name="Win (20)" sheetId="35" r:id="rId27"/>
    <sheet name="Win (22)" sheetId="38" r:id="rId28"/>
    <sheet name="Win (23)" sheetId="39" r:id="rId29"/>
    <sheet name="Win (24)" sheetId="40" r:id="rId30"/>
    <sheet name="Win (25)" sheetId="41" r:id="rId31"/>
    <sheet name="Win (26)" sheetId="42" r:id="rId32"/>
    <sheet name="Win (27)" sheetId="43" r:id="rId33"/>
    <sheet name="Win (28)" sheetId="44" r:id="rId34"/>
    <sheet name="Win (29)" sheetId="45" r:id="rId35"/>
    <sheet name="Win (30)" sheetId="48" r:id="rId36"/>
    <sheet name="Win (32)" sheetId="50" r:id="rId37"/>
    <sheet name="Win (35)" sheetId="53" r:id="rId38"/>
    <sheet name="Win (33)" sheetId="51" r:id="rId39"/>
    <sheet name="Win (34)" sheetId="52" r:id="rId40"/>
    <sheet name="Win (36)" sheetId="54" r:id="rId41"/>
    <sheet name="Win (37)" sheetId="55" r:id="rId42"/>
    <sheet name="Win (38)" sheetId="56" r:id="rId43"/>
    <sheet name="Win (39)" sheetId="57" r:id="rId44"/>
    <sheet name="Win (40)" sheetId="58" r:id="rId45"/>
    <sheet name="Win (41)" sheetId="59" r:id="rId46"/>
    <sheet name="Win (42)" sheetId="60" r:id="rId47"/>
    <sheet name="Win (46)" sheetId="64" r:id="rId48"/>
    <sheet name="Win (47)" sheetId="65" r:id="rId49"/>
    <sheet name="Win (48)" sheetId="66" r:id="rId50"/>
    <sheet name="Win (49)" sheetId="68" r:id="rId51"/>
    <sheet name="Win (50)" sheetId="69" r:id="rId52"/>
    <sheet name="Win (51)" sheetId="70" r:id="rId53"/>
    <sheet name="Win (52)" sheetId="71" r:id="rId54"/>
    <sheet name="Win (53)" sheetId="72" r:id="rId55"/>
    <sheet name="Win (54)" sheetId="73" r:id="rId56"/>
  </sheets>
  <definedNames>
    <definedName name="_xlnm.Print_Area" localSheetId="7">Abi!$B$2:$G$39</definedName>
    <definedName name="_xlnm.Print_Area" localSheetId="6">Sidik!$B$2:$G$39</definedName>
    <definedName name="_xlnm.Print_Area" localSheetId="5">Win!$B$2:$G$38</definedName>
    <definedName name="_xlnm.Print_Area" localSheetId="16">'Win (10)'!$B$2:$G$37</definedName>
    <definedName name="_xlnm.Print_Area" localSheetId="17">'Win (11)'!$B$2:$G$37</definedName>
    <definedName name="_xlnm.Print_Area" localSheetId="18">'Win (12)'!$B$2:$G$37</definedName>
    <definedName name="_xlnm.Print_Area" localSheetId="19">'Win (13)'!$B$2:$G$37</definedName>
    <definedName name="_xlnm.Print_Area" localSheetId="20">'Win (14)'!$B$2:$G$37</definedName>
    <definedName name="_xlnm.Print_Area" localSheetId="21">'Win (15)'!$B$2:$G$37</definedName>
    <definedName name="_xlnm.Print_Area" localSheetId="22">'Win (16)'!$B$2:$G$37</definedName>
    <definedName name="_xlnm.Print_Area" localSheetId="23">'Win (17)'!$B$2:$G$37</definedName>
    <definedName name="_xlnm.Print_Area" localSheetId="24">'Win (18)'!$B$2:$G$37</definedName>
    <definedName name="_xlnm.Print_Area" localSheetId="25">'Win (19)'!$B$2:$G$37</definedName>
    <definedName name="_xlnm.Print_Area" localSheetId="8">'Win (2)'!$B$2:$G$38</definedName>
    <definedName name="_xlnm.Print_Area" localSheetId="26">'Win (20)'!$B$2:$G$37</definedName>
    <definedName name="_xlnm.Print_Area" localSheetId="4">'Win (21)'!$B$2:$G$37</definedName>
    <definedName name="_xlnm.Print_Area" localSheetId="27">'Win (22)'!$B$2:$G$37</definedName>
    <definedName name="_xlnm.Print_Area" localSheetId="28">'Win (23)'!$B$2:$G$37</definedName>
    <definedName name="_xlnm.Print_Area" localSheetId="29">'Win (24)'!$B$2:$G$37</definedName>
    <definedName name="_xlnm.Print_Area" localSheetId="30">'Win (25)'!$B$2:$G$37</definedName>
    <definedName name="_xlnm.Print_Area" localSheetId="31">'Win (26)'!$B$2:$G$37</definedName>
    <definedName name="_xlnm.Print_Area" localSheetId="32">'Win (27)'!$B$2:$G$37</definedName>
    <definedName name="_xlnm.Print_Area" localSheetId="33">'Win (28)'!$B$2:$G$37</definedName>
    <definedName name="_xlnm.Print_Area" localSheetId="34">'Win (29)'!$B$2:$G$37</definedName>
    <definedName name="_xlnm.Print_Area" localSheetId="9">'Win (3)'!$B$2:$G$38</definedName>
    <definedName name="_xlnm.Print_Area" localSheetId="35">'Win (30)'!$B$2:$G$37</definedName>
    <definedName name="_xlnm.Print_Area" localSheetId="3">'Win (31)'!$B$2:$G$37</definedName>
    <definedName name="_xlnm.Print_Area" localSheetId="36">'Win (32)'!$B$2:$G$37</definedName>
    <definedName name="_xlnm.Print_Area" localSheetId="38">'Win (33)'!$B$2:$G$37</definedName>
    <definedName name="_xlnm.Print_Area" localSheetId="39">'Win (34)'!$B$2:$G$37</definedName>
    <definedName name="_xlnm.Print_Area" localSheetId="37">'Win (35)'!$B$2:$G$37</definedName>
    <definedName name="_xlnm.Print_Area" localSheetId="40">'Win (36)'!$B$2:$G$37</definedName>
    <definedName name="_xlnm.Print_Area" localSheetId="41">'Win (37)'!$B$2:$G$37</definedName>
    <definedName name="_xlnm.Print_Area" localSheetId="42">'Win (38)'!$B$2:$G$37</definedName>
    <definedName name="_xlnm.Print_Area" localSheetId="43">'Win (39)'!$B$2:$G$37</definedName>
    <definedName name="_xlnm.Print_Area" localSheetId="10">'Win (4)'!$B$2:$G$37</definedName>
    <definedName name="_xlnm.Print_Area" localSheetId="44">'Win (40)'!$B$2:$G$37</definedName>
    <definedName name="_xlnm.Print_Area" localSheetId="45">'Win (41)'!$B$2:$G$37</definedName>
    <definedName name="_xlnm.Print_Area" localSheetId="46">'Win (42)'!$B$2:$G$37</definedName>
    <definedName name="_xlnm.Print_Area" localSheetId="0">'Win (43)'!$B$2:$G$37</definedName>
    <definedName name="_xlnm.Print_Area" localSheetId="1">'Win (44)'!$B$2:$G$37</definedName>
    <definedName name="_xlnm.Print_Area" localSheetId="2">'Win (45)'!$B$2:$G$37</definedName>
    <definedName name="_xlnm.Print_Area" localSheetId="47">'Win (46)'!$B$2:$G$37</definedName>
    <definedName name="_xlnm.Print_Area" localSheetId="48">'Win (47)'!$B$2:$G$37</definedName>
    <definedName name="_xlnm.Print_Area" localSheetId="49">'Win (48)'!$B$2:$G$37</definedName>
    <definedName name="_xlnm.Print_Area" localSheetId="50">'Win (49)'!$B$2:$G$37</definedName>
    <definedName name="_xlnm.Print_Area" localSheetId="11">'Win (5)'!$B$2:$G$37</definedName>
    <definedName name="_xlnm.Print_Area" localSheetId="51">'Win (50)'!$B$2:$G$37</definedName>
    <definedName name="_xlnm.Print_Area" localSheetId="52">'Win (51)'!$B$2:$G$37</definedName>
    <definedName name="_xlnm.Print_Area" localSheetId="53">'Win (52)'!$B$2:$G$37</definedName>
    <definedName name="_xlnm.Print_Area" localSheetId="54">'Win (53)'!$B$2:$H$37</definedName>
    <definedName name="_xlnm.Print_Area" localSheetId="55">'Win (54)'!$B$2:$H$37</definedName>
    <definedName name="_xlnm.Print_Area" localSheetId="12">'Win (6)'!$B$2:$G$37</definedName>
    <definedName name="_xlnm.Print_Area" localSheetId="13">'Win (7)'!$B$2:$G$37</definedName>
    <definedName name="_xlnm.Print_Area" localSheetId="14">'Win (8)'!$B$2:$G$37</definedName>
    <definedName name="_xlnm.Print_Area" localSheetId="15">'Win (9)'!$B$2:$G$37</definedName>
  </definedNames>
  <calcPr calcId="162913"/>
</workbook>
</file>

<file path=xl/calcChain.xml><?xml version="1.0" encoding="utf-8"?>
<calcChain xmlns="http://schemas.openxmlformats.org/spreadsheetml/2006/main">
  <c r="G25" i="73" l="1"/>
  <c r="G25" i="72" l="1"/>
  <c r="G19" i="72"/>
  <c r="G27" i="72" s="1"/>
  <c r="K17" i="72"/>
  <c r="K16" i="72"/>
  <c r="K18" i="72" l="1"/>
  <c r="F25" i="71" l="1"/>
  <c r="F19" i="71"/>
  <c r="J17" i="71"/>
  <c r="J16" i="71"/>
  <c r="J18" i="71" s="1"/>
  <c r="F27" i="71" l="1"/>
  <c r="F25" i="70"/>
  <c r="F19" i="70"/>
  <c r="J17" i="70"/>
  <c r="J16" i="70"/>
  <c r="J18" i="70" s="1"/>
  <c r="F25" i="69"/>
  <c r="F19" i="69"/>
  <c r="J17" i="69"/>
  <c r="J18" i="69" s="1"/>
  <c r="J16" i="69"/>
  <c r="F25" i="68"/>
  <c r="F19" i="68"/>
  <c r="J17" i="68"/>
  <c r="J16" i="68"/>
  <c r="J18" i="68" s="1"/>
  <c r="F27" i="69" l="1"/>
  <c r="F27" i="70"/>
  <c r="F27" i="68"/>
  <c r="F23" i="65"/>
  <c r="F23" i="66"/>
  <c r="F23" i="64"/>
  <c r="F19" i="66"/>
  <c r="J17" i="66"/>
  <c r="J16" i="66"/>
  <c r="F19" i="65"/>
  <c r="J17" i="65"/>
  <c r="J16" i="65"/>
  <c r="F19" i="64"/>
  <c r="J17" i="64"/>
  <c r="J16" i="64"/>
  <c r="J18" i="64" s="1"/>
  <c r="F19" i="63"/>
  <c r="F22" i="63" s="1"/>
  <c r="F25" i="63" s="1"/>
  <c r="F27" i="63" s="1"/>
  <c r="J17" i="63"/>
  <c r="J18" i="63" s="1"/>
  <c r="J16" i="63"/>
  <c r="F19" i="62"/>
  <c r="J17" i="62"/>
  <c r="J16" i="62"/>
  <c r="J18" i="62" s="1"/>
  <c r="F19" i="61"/>
  <c r="J17" i="61"/>
  <c r="J16" i="61"/>
  <c r="J18" i="61" l="1"/>
  <c r="J18" i="66"/>
  <c r="J18" i="65"/>
  <c r="F25" i="64"/>
  <c r="F27" i="64" s="1"/>
  <c r="F25" i="65"/>
  <c r="F27" i="65" s="1"/>
  <c r="F25" i="66"/>
  <c r="F27" i="66" s="1"/>
  <c r="F22" i="62"/>
  <c r="F25" i="62" s="1"/>
  <c r="F27" i="62" s="1"/>
  <c r="F22" i="61"/>
  <c r="F25" i="61" s="1"/>
  <c r="F27" i="61" s="1"/>
  <c r="F19" i="60" l="1"/>
  <c r="J17" i="60"/>
  <c r="J16" i="60"/>
  <c r="J18" i="60" s="1"/>
  <c r="F19" i="59"/>
  <c r="F22" i="59" s="1"/>
  <c r="F25" i="59" s="1"/>
  <c r="J17" i="59"/>
  <c r="J16" i="59"/>
  <c r="F19" i="58"/>
  <c r="J17" i="58"/>
  <c r="J16" i="58"/>
  <c r="J18" i="58" s="1"/>
  <c r="J18" i="59" l="1"/>
  <c r="F22" i="58"/>
  <c r="F25" i="58" s="1"/>
  <c r="F27" i="58" s="1"/>
  <c r="F22" i="60"/>
  <c r="F25" i="60" s="1"/>
  <c r="F27" i="60" s="1"/>
  <c r="F27" i="59"/>
  <c r="F19" i="57"/>
  <c r="F25" i="57" s="1"/>
  <c r="F27" i="57" s="1"/>
  <c r="J17" i="57"/>
  <c r="J16" i="57"/>
  <c r="F19" i="56"/>
  <c r="F25" i="56" s="1"/>
  <c r="F27" i="56" s="1"/>
  <c r="J17" i="56"/>
  <c r="J16" i="56"/>
  <c r="J18" i="56" s="1"/>
  <c r="F25" i="55"/>
  <c r="F19" i="55"/>
  <c r="J17" i="55"/>
  <c r="J16" i="55"/>
  <c r="J18" i="55" s="1"/>
  <c r="J18" i="57" l="1"/>
  <c r="F27" i="55"/>
  <c r="F19" i="54"/>
  <c r="F22" i="54" s="1"/>
  <c r="F25" i="54" s="1"/>
  <c r="F27" i="54" s="1"/>
  <c r="J17" i="54"/>
  <c r="J16" i="54"/>
  <c r="J18" i="54" s="1"/>
  <c r="F19" i="53"/>
  <c r="F22" i="53" s="1"/>
  <c r="F25" i="53" s="1"/>
  <c r="F27" i="53" s="1"/>
  <c r="J17" i="53"/>
  <c r="J16" i="53"/>
  <c r="F19" i="52"/>
  <c r="J17" i="52"/>
  <c r="J16" i="52"/>
  <c r="F19" i="51"/>
  <c r="F22" i="51" s="1"/>
  <c r="F25" i="51" s="1"/>
  <c r="J17" i="51"/>
  <c r="J16" i="51"/>
  <c r="J18" i="53" l="1"/>
  <c r="J18" i="52"/>
  <c r="F22" i="52"/>
  <c r="F25" i="52" s="1"/>
  <c r="F27" i="52" s="1"/>
  <c r="F27" i="51"/>
  <c r="J18" i="51"/>
  <c r="F25" i="50"/>
  <c r="F19" i="50"/>
  <c r="F27" i="50" s="1"/>
  <c r="J17" i="50"/>
  <c r="J16" i="50"/>
  <c r="F25" i="49"/>
  <c r="F19" i="49"/>
  <c r="F27" i="49" s="1"/>
  <c r="J17" i="49"/>
  <c r="J16" i="49"/>
  <c r="J18" i="49" s="1"/>
  <c r="F25" i="48"/>
  <c r="F19" i="48"/>
  <c r="F27" i="48" s="1"/>
  <c r="J17" i="48"/>
  <c r="J16" i="48"/>
  <c r="J18" i="48" l="1"/>
  <c r="J18" i="50"/>
  <c r="F19" i="45"/>
  <c r="J17" i="45"/>
  <c r="J16" i="45"/>
  <c r="J18" i="45" s="1"/>
  <c r="F25" i="45" l="1"/>
  <c r="F27" i="45" s="1"/>
  <c r="F19" i="44"/>
  <c r="F22" i="44" s="1"/>
  <c r="F25" i="44" s="1"/>
  <c r="J17" i="44"/>
  <c r="J16" i="44"/>
  <c r="J18" i="44" s="1"/>
  <c r="F27" i="44" l="1"/>
  <c r="F19" i="43" l="1"/>
  <c r="J17" i="43"/>
  <c r="J16" i="43"/>
  <c r="J18" i="43" s="1"/>
  <c r="F19" i="42"/>
  <c r="J17" i="42"/>
  <c r="J16" i="42"/>
  <c r="J18" i="42" l="1"/>
  <c r="F22" i="43"/>
  <c r="F25" i="43" s="1"/>
  <c r="F27" i="43" s="1"/>
  <c r="F22" i="42"/>
  <c r="F25" i="42" s="1"/>
  <c r="F27" i="42" s="1"/>
  <c r="F19" i="41"/>
  <c r="J17" i="41"/>
  <c r="J16" i="41"/>
  <c r="J18" i="41" s="1"/>
  <c r="F19" i="40"/>
  <c r="F22" i="40" s="1"/>
  <c r="F25" i="40" s="1"/>
  <c r="F27" i="40" s="1"/>
  <c r="J17" i="40"/>
  <c r="J16" i="40"/>
  <c r="J18" i="40" l="1"/>
  <c r="F22" i="41"/>
  <c r="F25" i="41" s="1"/>
  <c r="F27" i="41" s="1"/>
  <c r="F19" i="39"/>
  <c r="J17" i="39"/>
  <c r="J16" i="39"/>
  <c r="J18" i="39" s="1"/>
  <c r="F22" i="39" l="1"/>
  <c r="F25" i="39" s="1"/>
  <c r="F27" i="39" s="1"/>
  <c r="F19" i="38"/>
  <c r="F22" i="38" s="1"/>
  <c r="F25" i="38" s="1"/>
  <c r="F27" i="38" s="1"/>
  <c r="J17" i="38"/>
  <c r="J16" i="38"/>
  <c r="J18" i="38" s="1"/>
  <c r="F19" i="36"/>
  <c r="F22" i="36" s="1"/>
  <c r="F25" i="36" s="1"/>
  <c r="J17" i="36"/>
  <c r="J16" i="36"/>
  <c r="J18" i="36" l="1"/>
  <c r="F27" i="36"/>
  <c r="F19" i="35"/>
  <c r="J17" i="35"/>
  <c r="J16" i="35"/>
  <c r="J18" i="35" s="1"/>
  <c r="F19" i="34"/>
  <c r="F22" i="34" s="1"/>
  <c r="F25" i="34" s="1"/>
  <c r="F27" i="34" s="1"/>
  <c r="J17" i="34"/>
  <c r="J16" i="34"/>
  <c r="J18" i="34" s="1"/>
  <c r="F22" i="35" l="1"/>
  <c r="F25" i="35" s="1"/>
  <c r="F27" i="35" s="1"/>
  <c r="F19" i="31"/>
  <c r="J17" i="31"/>
  <c r="J16" i="31"/>
  <c r="J18" i="31" s="1"/>
  <c r="F22" i="31" l="1"/>
  <c r="F25" i="31" s="1"/>
  <c r="F27" i="31" s="1"/>
  <c r="F19" i="30"/>
  <c r="J17" i="30"/>
  <c r="J16" i="30"/>
  <c r="J18" i="30" s="1"/>
  <c r="F22" i="30" l="1"/>
  <c r="F25" i="30" s="1"/>
  <c r="F27" i="30" s="1"/>
  <c r="F19" i="29"/>
  <c r="F22" i="29" s="1"/>
  <c r="F25" i="29" s="1"/>
  <c r="J17" i="29"/>
  <c r="J16" i="29"/>
  <c r="J18" i="29" s="1"/>
  <c r="F27" i="29" l="1"/>
  <c r="F25" i="28"/>
  <c r="F19" i="28"/>
  <c r="J17" i="28"/>
  <c r="J16" i="28"/>
  <c r="F27" i="28" l="1"/>
  <c r="J18" i="28"/>
  <c r="F25" i="26"/>
  <c r="F19" i="26"/>
  <c r="F27" i="26" s="1"/>
  <c r="J17" i="26"/>
  <c r="J16" i="26"/>
  <c r="J18" i="26" l="1"/>
  <c r="F25" i="24"/>
  <c r="F19" i="24"/>
  <c r="F27" i="24" s="1"/>
  <c r="J17" i="24"/>
  <c r="J16" i="24"/>
  <c r="J18" i="24" l="1"/>
  <c r="F25" i="22"/>
  <c r="F19" i="22"/>
  <c r="J17" i="22"/>
  <c r="J16" i="22"/>
  <c r="F27" i="22" l="1"/>
  <c r="J18" i="22"/>
  <c r="F25" i="20"/>
  <c r="F19" i="20"/>
  <c r="F27" i="20" s="1"/>
  <c r="J17" i="20"/>
  <c r="J16" i="20"/>
  <c r="J18" i="20" s="1"/>
  <c r="F25" i="18" l="1"/>
  <c r="F19" i="18"/>
  <c r="J17" i="18"/>
  <c r="J16" i="18"/>
  <c r="J18" i="18" s="1"/>
  <c r="F27" i="18" l="1"/>
  <c r="F25" i="16"/>
  <c r="F19" i="16"/>
  <c r="F27" i="16" s="1"/>
  <c r="J17" i="16"/>
  <c r="J16" i="16"/>
  <c r="J18" i="16" l="1"/>
  <c r="F25" i="15"/>
  <c r="F19" i="15"/>
  <c r="F27" i="15" s="1"/>
  <c r="J17" i="15"/>
  <c r="J16" i="15"/>
  <c r="J18" i="15" s="1"/>
  <c r="F25" i="13" l="1"/>
  <c r="F19" i="13"/>
  <c r="F27" i="13" s="1"/>
  <c r="J17" i="13"/>
  <c r="J16" i="13"/>
  <c r="J18" i="13" s="1"/>
  <c r="F25" i="11" l="1"/>
  <c r="F19" i="11"/>
  <c r="F27" i="11" s="1"/>
  <c r="J17" i="11"/>
  <c r="J16" i="11"/>
  <c r="J18" i="11" s="1"/>
  <c r="F25" i="10" l="1"/>
  <c r="F19" i="10"/>
  <c r="J17" i="10"/>
  <c r="J16" i="10"/>
  <c r="J18" i="10" s="1"/>
  <c r="F27" i="10" l="1"/>
  <c r="F25" i="8"/>
  <c r="F19" i="8"/>
  <c r="F27" i="8" s="1"/>
  <c r="J17" i="8"/>
  <c r="J16" i="8"/>
  <c r="J18" i="8" l="1"/>
  <c r="F26" i="7"/>
  <c r="F20" i="7"/>
  <c r="F28" i="7" s="1"/>
  <c r="J18" i="7"/>
  <c r="J17" i="7"/>
  <c r="J19" i="7" s="1"/>
  <c r="F26" i="6"/>
  <c r="F20" i="6"/>
  <c r="F28" i="6" s="1"/>
  <c r="J18" i="6"/>
  <c r="J17" i="6"/>
  <c r="J19" i="6" l="1"/>
  <c r="J18" i="1"/>
  <c r="J17" i="1"/>
  <c r="J19" i="1" l="1"/>
  <c r="F14" i="5"/>
  <c r="F26" i="5"/>
  <c r="F20" i="5"/>
  <c r="F14" i="4"/>
  <c r="F20" i="1"/>
  <c r="F23" i="4"/>
  <c r="F28" i="5" l="1"/>
  <c r="F20" i="4"/>
  <c r="F24" i="4"/>
  <c r="F26" i="4" s="1"/>
  <c r="F28" i="4" l="1"/>
  <c r="F26" i="1"/>
  <c r="F28" i="1" s="1"/>
</calcChain>
</file>

<file path=xl/sharedStrings.xml><?xml version="1.0" encoding="utf-8"?>
<sst xmlns="http://schemas.openxmlformats.org/spreadsheetml/2006/main" count="3385" uniqueCount="158">
  <si>
    <t>PT. Waskita Karya ( Persero )</t>
  </si>
  <si>
    <t>Div. II</t>
  </si>
  <si>
    <t xml:space="preserve">SLIP GAJI </t>
  </si>
  <si>
    <t>Pendapatan</t>
  </si>
  <si>
    <t>Gaji Pokok</t>
  </si>
  <si>
    <t>Tunjangan Jabatan</t>
  </si>
  <si>
    <t>Tunjangan Keluarga</t>
  </si>
  <si>
    <t>Bantuan Pulsa</t>
  </si>
  <si>
    <t>Lain - Lain</t>
  </si>
  <si>
    <t>LS. (Lembur di Proyek )</t>
  </si>
  <si>
    <t>Overtime</t>
  </si>
  <si>
    <t>Kesehatan</t>
  </si>
  <si>
    <t>Potongan</t>
  </si>
  <si>
    <t>PPh 21</t>
  </si>
  <si>
    <t>Abi Mulyono</t>
  </si>
  <si>
    <t>:</t>
  </si>
  <si>
    <t>Rp.</t>
  </si>
  <si>
    <t xml:space="preserve">Nama            : </t>
  </si>
  <si>
    <t>Per                :</t>
  </si>
  <si>
    <t>Jabatan        :</t>
  </si>
  <si>
    <t>Total Pendapatan</t>
  </si>
  <si>
    <t>Pinjaman Koperasi</t>
  </si>
  <si>
    <t>Astek</t>
  </si>
  <si>
    <t>Pendapatan bersih</t>
  </si>
  <si>
    <t>Total Potongan</t>
  </si>
  <si>
    <t>Insentif</t>
  </si>
  <si>
    <t>Bulan             :</t>
  </si>
  <si>
    <t>Denpasar, 01 Juli 2012</t>
  </si>
  <si>
    <t>yang membuat</t>
  </si>
  <si>
    <t>Ronny Nawantoro</t>
  </si>
  <si>
    <t>Kasi KSDM</t>
  </si>
  <si>
    <t>Mengetahui</t>
  </si>
  <si>
    <t>Staf Keuangan</t>
  </si>
  <si>
    <t>Sidik Permana Sasmita</t>
  </si>
  <si>
    <t>Staf Loglat</t>
  </si>
  <si>
    <t xml:space="preserve"> menyetujui</t>
  </si>
  <si>
    <t>Proy. Tol Benoa Bali Paket 2</t>
  </si>
  <si>
    <t>Staf KSDM</t>
  </si>
  <si>
    <t>Denpasar, 01 Agustus 2012</t>
  </si>
  <si>
    <t>Tunjangan Pajak</t>
  </si>
  <si>
    <t>Sudiarso</t>
  </si>
  <si>
    <t>PT. Waskita Karya ( Persero ) Tbk</t>
  </si>
  <si>
    <t>DIVISI I</t>
  </si>
  <si>
    <t>Proy Jalan Tol Batang - Semarang Seksi 3</t>
  </si>
  <si>
    <t>Aljifri Ramadhani</t>
  </si>
  <si>
    <t>Jabatan         :</t>
  </si>
  <si>
    <t xml:space="preserve">Nama             : </t>
  </si>
  <si>
    <t>Staf Teknik</t>
  </si>
  <si>
    <t>Kendal, 25 September 2016</t>
  </si>
  <si>
    <t>Fika Alfianti</t>
  </si>
  <si>
    <t>Kasie KSDM</t>
  </si>
  <si>
    <t>Khasanudin</t>
  </si>
  <si>
    <t>Surveyor</t>
  </si>
  <si>
    <t>Kendal, 25 Oktober 2016</t>
  </si>
  <si>
    <t>Kendal, 21 November 2016</t>
  </si>
  <si>
    <t>Sudiarso, SE</t>
  </si>
  <si>
    <t>Fika Alfianti Aljannah, S.Hum</t>
  </si>
  <si>
    <t>yang membuat,</t>
  </si>
  <si>
    <t>Mengetahui,</t>
  </si>
  <si>
    <t>Desember 2016</t>
  </si>
  <si>
    <t>Saiful Bachri</t>
  </si>
  <si>
    <t>Kendal, 25 Desember 2016</t>
  </si>
  <si>
    <t>Wahyu Bachtiar</t>
  </si>
  <si>
    <t>DIVISI III</t>
  </si>
  <si>
    <t>Supervisor Logistik (Alat Berat)</t>
  </si>
  <si>
    <t>Nopember 2016</t>
  </si>
  <si>
    <t>Kendal, 25 Nopember 2016</t>
  </si>
  <si>
    <t>Endang Witarsa</t>
  </si>
  <si>
    <t>Supervisor Mekanik (elektrikal)</t>
  </si>
  <si>
    <t>Februari 2017</t>
  </si>
  <si>
    <t>Kendal, 25 Februari 2017</t>
  </si>
  <si>
    <t>Kus Indaryono</t>
  </si>
  <si>
    <t>Asisten Surveyor</t>
  </si>
  <si>
    <t>Sofi Cahyono</t>
  </si>
  <si>
    <t>Staf Adkont</t>
  </si>
  <si>
    <t>Maret 2017</t>
  </si>
  <si>
    <t xml:space="preserve">   Kendal, 25 Maret 2017</t>
  </si>
  <si>
    <t>Arif Budiyanto</t>
  </si>
  <si>
    <t>Staf Surveyor</t>
  </si>
  <si>
    <t>April 2017</t>
  </si>
  <si>
    <t xml:space="preserve">   Kendal, 25 April 2017</t>
  </si>
  <si>
    <t>Wisnu Darman Sudiro</t>
  </si>
  <si>
    <t>Pelaksana</t>
  </si>
  <si>
    <t>Fika Alfianti Aljannah</t>
  </si>
  <si>
    <t>Deni Widhi Prasetyawan</t>
  </si>
  <si>
    <t>K3LP</t>
  </si>
  <si>
    <t>Fuad Hefnawi</t>
  </si>
  <si>
    <t>Pinjaman Kantor</t>
  </si>
  <si>
    <t>Ass. Pelaksana K3LP</t>
  </si>
  <si>
    <t>Uang Makan</t>
  </si>
  <si>
    <t>-</t>
  </si>
  <si>
    <t xml:space="preserve">   Kendal, 26 Desember 2016</t>
  </si>
  <si>
    <t>Antonius Budi Setiawan</t>
  </si>
  <si>
    <t>Juni 2017</t>
  </si>
  <si>
    <t xml:space="preserve">   Kendal, 21 Juni 2017</t>
  </si>
  <si>
    <t>Taufik Setiawan</t>
  </si>
  <si>
    <t>Asisten Pelaksana</t>
  </si>
  <si>
    <t xml:space="preserve">   Kendal, 26 April 2017</t>
  </si>
  <si>
    <t>Juli 2017</t>
  </si>
  <si>
    <t xml:space="preserve">   Kendal, 25 Juli 2017</t>
  </si>
  <si>
    <t>Slamet Suryanto</t>
  </si>
  <si>
    <t>Driver Dump Truck</t>
  </si>
  <si>
    <t xml:space="preserve">   Kendal, 26 Juni 2017</t>
  </si>
  <si>
    <t xml:space="preserve"> </t>
  </si>
  <si>
    <t>Yudha Imamuddin Jamil</t>
  </si>
  <si>
    <t>Desember 2017</t>
  </si>
  <si>
    <t xml:space="preserve">   Kendal, 3 Januari 2018</t>
  </si>
  <si>
    <t>Ridlo Nur Fathoni</t>
  </si>
  <si>
    <t>Andrean Cahya Pradana</t>
  </si>
  <si>
    <t xml:space="preserve">   Kendal, 9 Januari 2018</t>
  </si>
  <si>
    <t>Quantity Surveyor</t>
  </si>
  <si>
    <t>Galih Sukma Permadi</t>
  </si>
  <si>
    <t>Oktober 2017</t>
  </si>
  <si>
    <t>November 2017</t>
  </si>
  <si>
    <t>Kendal, 25 Oktober 2017</t>
  </si>
  <si>
    <t>Kendal, 25 November 2017</t>
  </si>
  <si>
    <t xml:space="preserve">   Kendal, 25 Desember 2017</t>
  </si>
  <si>
    <t>Arif Mutholib</t>
  </si>
  <si>
    <t xml:space="preserve">   Kendal, 25 November 2017</t>
  </si>
  <si>
    <t>Abdullah Fajr Tahajjuddin</t>
  </si>
  <si>
    <t>Januari 2018</t>
  </si>
  <si>
    <t xml:space="preserve">   Kendal, 25 Januari 2018</t>
  </si>
  <si>
    <t>Kendal, 25 Desember 2017</t>
  </si>
  <si>
    <t xml:space="preserve"> Kendal, 25 November 2017</t>
  </si>
  <si>
    <t>Februari 2018</t>
  </si>
  <si>
    <t xml:space="preserve">   Kendal, 3 Februari 2018</t>
  </si>
  <si>
    <t xml:space="preserve">   Kendal, 3 Maret 2018</t>
  </si>
  <si>
    <t>Khanza Putri Saharazad</t>
  </si>
  <si>
    <t>Staf Logistik</t>
  </si>
  <si>
    <t>Januari 2017</t>
  </si>
  <si>
    <t>Achmad Afandi</t>
  </si>
  <si>
    <t>Drafter</t>
  </si>
  <si>
    <t xml:space="preserve">   Kendal, 28 Februari 2018</t>
  </si>
  <si>
    <t xml:space="preserve">   Kendal, 28 Maret 2018</t>
  </si>
  <si>
    <t>Maret 2018</t>
  </si>
  <si>
    <t xml:space="preserve">   Kendal, 28 Januari 2018</t>
  </si>
  <si>
    <t>Arif Aminudin</t>
  </si>
  <si>
    <t>Office Boy</t>
  </si>
  <si>
    <t>Rato, ST</t>
  </si>
  <si>
    <t>Kasie Adkont</t>
  </si>
  <si>
    <t>Andika Prasetya</t>
  </si>
  <si>
    <t>Tunjangan Transportasi</t>
  </si>
  <si>
    <t>Juni 2018</t>
  </si>
  <si>
    <t>Mei 2018</t>
  </si>
  <si>
    <t>April 2018</t>
  </si>
  <si>
    <t xml:space="preserve">   Kendal, 28 April 2018</t>
  </si>
  <si>
    <t xml:space="preserve">   Kendal, 28 Mei 2018</t>
  </si>
  <si>
    <t xml:space="preserve">   Kendal, 28 Juni 2018</t>
  </si>
  <si>
    <t>Staf SDM / Humas</t>
  </si>
  <si>
    <t>Tunjangan Komunikasi</t>
  </si>
  <si>
    <t>M. Andrian Pratama</t>
  </si>
  <si>
    <t xml:space="preserve">   Kendal, 21 September 2018</t>
  </si>
  <si>
    <t>Rizky Dwi Abrianto</t>
  </si>
  <si>
    <t>Agustus 2018</t>
  </si>
  <si>
    <t>Site Administration Staff</t>
  </si>
  <si>
    <t>Site Administration Manager</t>
  </si>
  <si>
    <t xml:space="preserve">Junior Site Logistic &amp; Equipment Staff </t>
  </si>
  <si>
    <t xml:space="preserve">   Kendal,                       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</si>
</sst>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[$-409]mmmm\-yy;@"/>
    <numFmt numFmtId="166" formatCode="[$-421]dd\ mmmm\ yy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Trebuchet MS"/>
      <family val="2"/>
    </font>
    <font>
      <b/>
      <sz val="8"/>
      <color theme="1"/>
      <name val="Trebuchet MS"/>
      <family val="2"/>
    </font>
    <font>
      <b/>
      <sz val="9"/>
      <color theme="1"/>
      <name val="Trebuchet MS"/>
      <family val="2"/>
    </font>
    <font>
      <u/>
      <sz val="8"/>
      <color theme="1"/>
      <name val="Trebuchet MS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3" xfId="0" applyFont="1" applyBorder="1"/>
    <xf numFmtId="0" fontId="2" fillId="0" borderId="0" xfId="0" applyFont="1" applyBorder="1"/>
    <xf numFmtId="0" fontId="2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2" fillId="0" borderId="9" xfId="0" applyFont="1" applyBorder="1"/>
    <xf numFmtId="0" fontId="3" fillId="0" borderId="10" xfId="0" applyFont="1" applyBorder="1"/>
    <xf numFmtId="0" fontId="2" fillId="0" borderId="8" xfId="0" applyFont="1" applyBorder="1"/>
    <xf numFmtId="0" fontId="2" fillId="0" borderId="0" xfId="0" applyFont="1" applyBorder="1" applyAlignment="1"/>
    <xf numFmtId="0" fontId="4" fillId="0" borderId="7" xfId="0" applyFont="1" applyBorder="1" applyAlignment="1"/>
    <xf numFmtId="0" fontId="3" fillId="0" borderId="0" xfId="0" applyFont="1" applyBorder="1" applyAlignment="1"/>
    <xf numFmtId="0" fontId="3" fillId="0" borderId="8" xfId="0" applyFont="1" applyBorder="1" applyAlignment="1"/>
    <xf numFmtId="0" fontId="4" fillId="0" borderId="7" xfId="0" applyFont="1" applyBorder="1"/>
    <xf numFmtId="0" fontId="3" fillId="0" borderId="7" xfId="0" applyFont="1" applyBorder="1"/>
    <xf numFmtId="164" fontId="3" fillId="0" borderId="0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4" fillId="0" borderId="13" xfId="0" applyFont="1" applyBorder="1"/>
    <xf numFmtId="0" fontId="2" fillId="0" borderId="10" xfId="0" applyFont="1" applyBorder="1"/>
    <xf numFmtId="0" fontId="5" fillId="0" borderId="0" xfId="0" applyFont="1"/>
    <xf numFmtId="164" fontId="3" fillId="0" borderId="0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2" xfId="0" applyFont="1" applyFill="1" applyBorder="1" applyAlignment="1"/>
    <xf numFmtId="0" fontId="6" fillId="0" borderId="5" xfId="0" applyFont="1" applyBorder="1"/>
    <xf numFmtId="0" fontId="7" fillId="0" borderId="2" xfId="0" applyFont="1" applyBorder="1"/>
    <xf numFmtId="0" fontId="7" fillId="0" borderId="6" xfId="0" applyFont="1" applyBorder="1"/>
    <xf numFmtId="0" fontId="6" fillId="0" borderId="7" xfId="0" applyFont="1" applyBorder="1"/>
    <xf numFmtId="0" fontId="7" fillId="0" borderId="0" xfId="0" applyFont="1" applyBorder="1"/>
    <xf numFmtId="0" fontId="7" fillId="0" borderId="8" xfId="0" applyFont="1" applyBorder="1"/>
    <xf numFmtId="0" fontId="6" fillId="0" borderId="9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/>
    <xf numFmtId="0" fontId="7" fillId="0" borderId="10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0" xfId="0" applyFont="1" applyBorder="1" applyAlignment="1"/>
    <xf numFmtId="0" fontId="7" fillId="0" borderId="7" xfId="0" applyFont="1" applyBorder="1" applyAlignment="1"/>
    <xf numFmtId="0" fontId="7" fillId="0" borderId="0" xfId="0" applyFont="1" applyBorder="1" applyAlignment="1"/>
    <xf numFmtId="0" fontId="7" fillId="0" borderId="8" xfId="0" applyFont="1" applyBorder="1" applyAlignment="1"/>
    <xf numFmtId="0" fontId="6" fillId="0" borderId="1" xfId="0" applyFont="1" applyBorder="1"/>
    <xf numFmtId="0" fontId="7" fillId="0" borderId="7" xfId="0" applyFont="1" applyBorder="1"/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13" xfId="0" applyFont="1" applyBorder="1"/>
    <xf numFmtId="0" fontId="7" fillId="0" borderId="3" xfId="0" applyFont="1" applyBorder="1"/>
    <xf numFmtId="0" fontId="6" fillId="0" borderId="10" xfId="0" applyFont="1" applyBorder="1"/>
    <xf numFmtId="0" fontId="6" fillId="0" borderId="0" xfId="0" applyFont="1"/>
    <xf numFmtId="0" fontId="8" fillId="0" borderId="0" xfId="0" applyFont="1"/>
    <xf numFmtId="165" fontId="6" fillId="0" borderId="0" xfId="0" applyNumberFormat="1" applyFont="1" applyBorder="1"/>
    <xf numFmtId="164" fontId="2" fillId="0" borderId="0" xfId="0" applyNumberFormat="1" applyFont="1"/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6" fillId="0" borderId="2" xfId="0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1" applyFont="1" applyBorder="1" applyAlignment="1">
      <alignment horizontal="left"/>
    </xf>
    <xf numFmtId="164" fontId="6" fillId="0" borderId="8" xfId="1" applyFont="1" applyBorder="1" applyAlignment="1">
      <alignment horizontal="left"/>
    </xf>
    <xf numFmtId="164" fontId="6" fillId="0" borderId="1" xfId="1" quotePrefix="1" applyFont="1" applyBorder="1" applyAlignment="1">
      <alignment horizontal="left"/>
    </xf>
    <xf numFmtId="164" fontId="6" fillId="0" borderId="10" xfId="1" applyFont="1" applyBorder="1" applyAlignment="1">
      <alignment horizontal="left"/>
    </xf>
    <xf numFmtId="164" fontId="6" fillId="0" borderId="0" xfId="1" applyFont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166" fontId="6" fillId="0" borderId="0" xfId="0" quotePrefix="1" applyNumberFormat="1" applyFont="1" applyBorder="1" applyAlignment="1">
      <alignment horizontal="left"/>
    </xf>
    <xf numFmtId="166" fontId="6" fillId="0" borderId="0" xfId="0" applyNumberFormat="1" applyFont="1" applyBorder="1" applyAlignment="1">
      <alignment horizontal="left"/>
    </xf>
    <xf numFmtId="164" fontId="6" fillId="0" borderId="1" xfId="1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7" fontId="6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0" xfId="1" applyFont="1" applyBorder="1" applyAlignment="1">
      <alignment horizontal="left"/>
    </xf>
    <xf numFmtId="164" fontId="2" fillId="0" borderId="8" xfId="1" applyFont="1" applyBorder="1" applyAlignment="1">
      <alignment horizontal="left"/>
    </xf>
    <xf numFmtId="164" fontId="2" fillId="0" borderId="1" xfId="1" applyFont="1" applyBorder="1" applyAlignment="1">
      <alignment horizontal="left"/>
    </xf>
    <xf numFmtId="164" fontId="2" fillId="0" borderId="10" xfId="1" applyFont="1" applyBorder="1" applyAlignment="1">
      <alignment horizontal="left"/>
    </xf>
    <xf numFmtId="164" fontId="2" fillId="0" borderId="0" xfId="1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" fontId="2" fillId="0" borderId="0" xfId="0" applyNumberFormat="1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6" fillId="0" borderId="2" xfId="0" applyFont="1" applyFill="1" applyBorder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8DFEC826-0177-4847-B55E-74C975F15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32</xdr:row>
      <xdr:rowOff>95250</xdr:rowOff>
    </xdr:from>
    <xdr:to>
      <xdr:col>1</xdr:col>
      <xdr:colOff>1449785</xdr:colOff>
      <xdr:row>34</xdr:row>
      <xdr:rowOff>228600</xdr:rowOff>
    </xdr:to>
    <xdr:pic>
      <xdr:nvPicPr>
        <xdr:cNvPr id="3" name="Picture 2" descr="09081601_00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599" y="7210425"/>
          <a:ext cx="1402161" cy="6096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31</xdr:row>
      <xdr:rowOff>95250</xdr:rowOff>
    </xdr:from>
    <xdr:to>
      <xdr:col>1</xdr:col>
      <xdr:colOff>1449785</xdr:colOff>
      <xdr:row>33</xdr:row>
      <xdr:rowOff>228600</xdr:rowOff>
    </xdr:to>
    <xdr:pic>
      <xdr:nvPicPr>
        <xdr:cNvPr id="3" name="Picture 2" descr="09081601_00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599" y="7210425"/>
          <a:ext cx="1402161" cy="6096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48E5F5FF-D84C-4D10-8484-DA2CA980A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472DC3AE-828F-4718-9587-49196380E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55425172-5DE9-44E2-B37E-85BC3E8FF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F1C24BC3-5775-4630-B923-F94CC2429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CE267E08-2525-4857-8135-6520AB96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E7F698C3-F163-4ACB-8439-3CFC788C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9807AA20-29B5-47BA-85FA-A49EADD84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B76B31E8-F3B8-45AF-B85E-AAC945C9D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CC4911F7-ECBA-46CE-8258-72FD2A468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C2834B50-C7F6-4C57-B7B3-9DE429C3B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C35E5D66-166D-41DB-8D7B-C72324EF5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E687DBEA-8E56-41AD-AC88-F7B1A6C66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31D6BFC2-00A2-4F41-B473-19A9C3814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2635B165-B58F-437D-8011-418B67D1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5415E391-560C-4674-95D3-D6B1BAB90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FB6ACD9A-D3EA-4359-AC47-EBF30CC2A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79CA3D62-3403-458C-BACE-CBB951A32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89F1E4AC-2F20-4AE4-AC97-255D31AEE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6291576C-45FD-4600-B565-43BF20E5D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2447A997-CB97-4C50-86D9-425FC51BF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74C316F-2E43-40A6-9DC7-573570FED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1A574672-71BF-4753-B1A8-48BFD05F0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C7B18A99-4A6F-4AFE-89B9-295B718B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2A72230F-6731-43B4-8BBE-208036757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E1E11625-AC56-4770-B7D4-3584C0098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4A68314C-ABCF-4FB8-9A34-BE6AA118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2177AFB9-7963-42A0-910C-316EA97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1AC3F94-E03A-44EB-BC3C-5912801F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BE4CFB3B-7CAB-451D-84E1-DA0AB55B5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BE7C912C-0C73-4A56-9237-2EA1C85D7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89CE8A91-4057-4F9C-83A9-B35F8C87A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6E481482-896A-482B-B6AA-AAB66F7EB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6E481482-896A-482B-B6AA-AAB66F7EB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85752" y="22860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342902" y="180976"/>
          <a:ext cx="36195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47625</xdr:rowOff>
    </xdr:from>
    <xdr:to>
      <xdr:col>1</xdr:col>
      <xdr:colOff>561975</xdr:colOff>
      <xdr:row>3</xdr:row>
      <xdr:rowOff>123825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314325" y="152399"/>
          <a:ext cx="361950" cy="495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47625</xdr:rowOff>
    </xdr:from>
    <xdr:to>
      <xdr:col>1</xdr:col>
      <xdr:colOff>561975</xdr:colOff>
      <xdr:row>3</xdr:row>
      <xdr:rowOff>123825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314325" y="152399"/>
          <a:ext cx="361950" cy="4953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1</xdr:row>
      <xdr:rowOff>57152</xdr:rowOff>
    </xdr:from>
    <xdr:to>
      <xdr:col>1</xdr:col>
      <xdr:colOff>571502</xdr:colOff>
      <xdr:row>3</xdr:row>
      <xdr:rowOff>133352</xdr:rowOff>
    </xdr:to>
    <xdr:pic>
      <xdr:nvPicPr>
        <xdr:cNvPr id="2" name="Picture 1142" descr="Cop Surat_0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584" t="84113" r="3123" b="3070"/>
        <a:stretch>
          <a:fillRect/>
        </a:stretch>
      </xdr:blipFill>
      <xdr:spPr bwMode="auto">
        <a:xfrm rot="5400000">
          <a:off x="276227" y="247651"/>
          <a:ext cx="495300" cy="4572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47624</xdr:colOff>
      <xdr:row>32</xdr:row>
      <xdr:rowOff>95250</xdr:rowOff>
    </xdr:from>
    <xdr:to>
      <xdr:col>1</xdr:col>
      <xdr:colOff>1449785</xdr:colOff>
      <xdr:row>34</xdr:row>
      <xdr:rowOff>228600</xdr:rowOff>
    </xdr:to>
    <xdr:pic>
      <xdr:nvPicPr>
        <xdr:cNvPr id="3" name="Picture 2" descr="09081601_00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599" y="7210425"/>
          <a:ext cx="1402161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7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139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14900000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178800000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5600000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6840000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21492000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6"/>
      <c r="G20" s="10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849600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849600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20642400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view="pageBreakPreview" topLeftCell="A4" zoomScaleSheetLayoutView="100" workbookViewId="0">
      <selection activeCell="C32" sqref="C3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7" ht="16.5" customHeight="1" x14ac:dyDescent="0.3">
      <c r="B2" s="30"/>
      <c r="C2" s="31" t="s">
        <v>41</v>
      </c>
      <c r="D2" s="31"/>
      <c r="E2" s="31"/>
      <c r="F2" s="31"/>
      <c r="G2" s="32"/>
    </row>
    <row r="3" spans="2:7" ht="16.5" customHeight="1" x14ac:dyDescent="0.3">
      <c r="B3" s="33"/>
      <c r="C3" s="34" t="s">
        <v>42</v>
      </c>
      <c r="D3" s="34"/>
      <c r="E3" s="34"/>
      <c r="F3" s="34"/>
      <c r="G3" s="35"/>
    </row>
    <row r="4" spans="2:7" ht="16.5" customHeight="1" x14ac:dyDescent="0.3">
      <c r="B4" s="36"/>
      <c r="C4" s="37" t="s">
        <v>43</v>
      </c>
      <c r="D4" s="38"/>
      <c r="E4" s="38"/>
      <c r="F4" s="38"/>
      <c r="G4" s="39"/>
    </row>
    <row r="5" spans="2:7" ht="18.75" customHeight="1" x14ac:dyDescent="0.3">
      <c r="B5" s="129" t="s">
        <v>2</v>
      </c>
      <c r="C5" s="130"/>
      <c r="D5" s="130"/>
      <c r="E5" s="130"/>
      <c r="F5" s="130"/>
      <c r="G5" s="131"/>
    </row>
    <row r="6" spans="2:7" ht="18.75" x14ac:dyDescent="0.3">
      <c r="B6" s="33" t="s">
        <v>46</v>
      </c>
      <c r="C6" s="132" t="s">
        <v>51</v>
      </c>
      <c r="D6" s="132"/>
      <c r="E6" s="40"/>
      <c r="F6" s="40"/>
      <c r="G6" s="41"/>
    </row>
    <row r="7" spans="2:7" ht="18.75" x14ac:dyDescent="0.3">
      <c r="B7" s="33" t="s">
        <v>45</v>
      </c>
      <c r="C7" s="42" t="s">
        <v>52</v>
      </c>
      <c r="D7" s="42"/>
      <c r="E7" s="40"/>
      <c r="F7" s="40"/>
      <c r="G7" s="41"/>
    </row>
    <row r="8" spans="2:7" ht="18.75" x14ac:dyDescent="0.3">
      <c r="B8" s="33" t="s">
        <v>26</v>
      </c>
      <c r="C8" s="138">
        <v>42675</v>
      </c>
      <c r="D8" s="138"/>
      <c r="E8" s="40"/>
      <c r="F8" s="40"/>
      <c r="G8" s="41"/>
    </row>
    <row r="9" spans="2:7" ht="11.25" customHeight="1" x14ac:dyDescent="0.3">
      <c r="B9" s="33"/>
      <c r="C9" s="55"/>
      <c r="D9" s="40"/>
      <c r="E9" s="40"/>
      <c r="F9" s="40"/>
      <c r="G9" s="41"/>
    </row>
    <row r="10" spans="2:7" ht="18.75" x14ac:dyDescent="0.3">
      <c r="B10" s="43" t="s">
        <v>3</v>
      </c>
      <c r="C10" s="44"/>
      <c r="D10" s="44"/>
      <c r="E10" s="44"/>
      <c r="F10" s="44"/>
      <c r="G10" s="45"/>
    </row>
    <row r="11" spans="2:7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</row>
    <row r="12" spans="2:7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7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7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7" ht="18.75" x14ac:dyDescent="0.3">
      <c r="B15" s="33" t="s">
        <v>7</v>
      </c>
      <c r="C15" s="40"/>
      <c r="D15" s="40" t="s">
        <v>15</v>
      </c>
      <c r="E15" s="40" t="s">
        <v>16</v>
      </c>
      <c r="F15" s="119">
        <v>100000</v>
      </c>
      <c r="G15" s="120"/>
    </row>
    <row r="16" spans="2:7" ht="18.75" x14ac:dyDescent="0.3">
      <c r="B16" s="43" t="s">
        <v>8</v>
      </c>
      <c r="C16" s="44"/>
      <c r="D16" s="44"/>
      <c r="E16" s="44"/>
      <c r="F16" s="44"/>
      <c r="G16" s="45"/>
    </row>
    <row r="17" spans="2:10" ht="18.75" x14ac:dyDescent="0.3">
      <c r="B17" s="33" t="s">
        <v>39</v>
      </c>
      <c r="C17" s="40"/>
      <c r="D17" s="40" t="s">
        <v>15</v>
      </c>
      <c r="E17" s="40" t="s">
        <v>16</v>
      </c>
      <c r="F17" s="119"/>
      <c r="G17" s="120"/>
      <c r="J17" s="56">
        <f>F11*12</f>
        <v>60000000</v>
      </c>
    </row>
    <row r="18" spans="2:10" ht="18.75" x14ac:dyDescent="0.3">
      <c r="B18" s="33" t="s">
        <v>10</v>
      </c>
      <c r="C18" s="40"/>
      <c r="D18" s="40" t="s">
        <v>15</v>
      </c>
      <c r="E18" s="40" t="s">
        <v>16</v>
      </c>
      <c r="F18" s="119"/>
      <c r="G18" s="120"/>
      <c r="J18" s="1">
        <f>36000000+6000000</f>
        <v>42000000</v>
      </c>
    </row>
    <row r="19" spans="2:10" ht="18.75" x14ac:dyDescent="0.3">
      <c r="B19" s="36" t="s">
        <v>11</v>
      </c>
      <c r="C19" s="46"/>
      <c r="D19" s="46" t="s">
        <v>15</v>
      </c>
      <c r="E19" s="46" t="s">
        <v>16</v>
      </c>
      <c r="F19" s="135">
        <v>0</v>
      </c>
      <c r="G19" s="122"/>
      <c r="J19" s="1">
        <f>(J17-J18)*5%</f>
        <v>900000</v>
      </c>
    </row>
    <row r="20" spans="2:10" ht="16.5" customHeight="1" x14ac:dyDescent="0.3">
      <c r="B20" s="47" t="s">
        <v>20</v>
      </c>
      <c r="C20" s="34"/>
      <c r="D20" s="34" t="s">
        <v>15</v>
      </c>
      <c r="E20" s="34" t="s">
        <v>16</v>
      </c>
      <c r="F20" s="136">
        <f>SUM(F11:G19)</f>
        <v>6060000</v>
      </c>
      <c r="G20" s="137"/>
      <c r="J20" s="1">
        <v>240000</v>
      </c>
    </row>
    <row r="21" spans="2:10" ht="8.25" customHeight="1" x14ac:dyDescent="0.3">
      <c r="B21" s="47"/>
      <c r="C21" s="34"/>
      <c r="D21" s="34"/>
      <c r="E21" s="34"/>
      <c r="F21" s="57"/>
      <c r="G21" s="58"/>
    </row>
    <row r="22" spans="2:10" ht="18.75" x14ac:dyDescent="0.3">
      <c r="B22" s="43" t="s">
        <v>12</v>
      </c>
      <c r="C22" s="44"/>
      <c r="D22" s="44"/>
      <c r="E22" s="44"/>
      <c r="F22" s="44"/>
      <c r="G22" s="45"/>
    </row>
    <row r="23" spans="2:10" ht="18.75" x14ac:dyDescent="0.3">
      <c r="B23" s="33" t="s">
        <v>13</v>
      </c>
      <c r="C23" s="40"/>
      <c r="D23" s="34" t="s">
        <v>15</v>
      </c>
      <c r="E23" s="34" t="s">
        <v>16</v>
      </c>
      <c r="F23" s="127"/>
      <c r="G23" s="128"/>
    </row>
    <row r="24" spans="2:10" ht="18.75" x14ac:dyDescent="0.3">
      <c r="B24" s="33" t="s">
        <v>22</v>
      </c>
      <c r="C24" s="40"/>
      <c r="D24" s="34" t="s">
        <v>15</v>
      </c>
      <c r="E24" s="34" t="s">
        <v>16</v>
      </c>
      <c r="F24" s="119"/>
      <c r="G24" s="120"/>
    </row>
    <row r="25" spans="2:10" ht="18.75" x14ac:dyDescent="0.3">
      <c r="B25" s="36" t="s">
        <v>21</v>
      </c>
      <c r="C25" s="46"/>
      <c r="D25" s="38" t="s">
        <v>15</v>
      </c>
      <c r="E25" s="38" t="s">
        <v>16</v>
      </c>
      <c r="F25" s="135">
        <v>0</v>
      </c>
      <c r="G25" s="122"/>
    </row>
    <row r="26" spans="2:10" ht="18.75" x14ac:dyDescent="0.3">
      <c r="B26" s="47" t="s">
        <v>24</v>
      </c>
      <c r="C26" s="40"/>
      <c r="D26" s="34" t="s">
        <v>15</v>
      </c>
      <c r="E26" s="34" t="s">
        <v>16</v>
      </c>
      <c r="F26" s="123">
        <f>SUM(F23:G25)</f>
        <v>0</v>
      </c>
      <c r="G26" s="124"/>
    </row>
    <row r="27" spans="2:10" ht="9.75" customHeight="1" x14ac:dyDescent="0.3">
      <c r="B27" s="33"/>
      <c r="C27" s="40"/>
      <c r="D27" s="40"/>
      <c r="E27" s="40"/>
      <c r="F27" s="40"/>
      <c r="G27" s="41"/>
    </row>
    <row r="28" spans="2:10" s="3" customFormat="1" ht="19.5" thickBot="1" x14ac:dyDescent="0.35">
      <c r="B28" s="50" t="s">
        <v>23</v>
      </c>
      <c r="C28" s="51"/>
      <c r="D28" s="51" t="s">
        <v>15</v>
      </c>
      <c r="E28" s="51" t="s">
        <v>16</v>
      </c>
      <c r="F28" s="125">
        <f>F20-F26</f>
        <v>6060000</v>
      </c>
      <c r="G28" s="126"/>
    </row>
    <row r="29" spans="2:10" ht="19.5" thickTop="1" x14ac:dyDescent="0.3">
      <c r="B29" s="36"/>
      <c r="C29" s="46"/>
      <c r="D29" s="46"/>
      <c r="E29" s="46"/>
      <c r="F29" s="46"/>
      <c r="G29" s="52"/>
    </row>
    <row r="30" spans="2:10" ht="18.75" x14ac:dyDescent="0.3">
      <c r="B30" s="53"/>
      <c r="C30" s="53"/>
      <c r="D30" s="53"/>
      <c r="E30" s="53"/>
      <c r="F30" s="53"/>
      <c r="G30" s="53"/>
    </row>
    <row r="31" spans="2:10" ht="18.75" x14ac:dyDescent="0.3">
      <c r="B31" s="53"/>
      <c r="C31" s="53"/>
      <c r="D31" s="53"/>
      <c r="E31" s="53"/>
      <c r="F31" s="53" t="s">
        <v>54</v>
      </c>
      <c r="G31" s="53"/>
    </row>
    <row r="32" spans="2:10" ht="18.75" x14ac:dyDescent="0.3">
      <c r="B32" s="53" t="s">
        <v>31</v>
      </c>
      <c r="C32" s="53"/>
      <c r="D32" s="53"/>
      <c r="E32" s="53"/>
      <c r="F32" s="53" t="s">
        <v>28</v>
      </c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3"/>
      <c r="C35" s="53"/>
      <c r="D35" s="53"/>
      <c r="E35" s="53"/>
      <c r="F35" s="53"/>
      <c r="G35" s="53"/>
    </row>
    <row r="36" spans="2:7" ht="18.75" x14ac:dyDescent="0.3">
      <c r="B36" s="54" t="s">
        <v>40</v>
      </c>
      <c r="C36" s="53"/>
      <c r="D36" s="53"/>
      <c r="E36" s="53"/>
      <c r="F36" s="54" t="s">
        <v>49</v>
      </c>
      <c r="G36" s="53"/>
    </row>
    <row r="37" spans="2:7" ht="18.75" x14ac:dyDescent="0.3">
      <c r="B37" s="53" t="s">
        <v>50</v>
      </c>
      <c r="C37" s="53"/>
      <c r="D37" s="53"/>
      <c r="E37" s="53"/>
      <c r="F37" s="53" t="s">
        <v>37</v>
      </c>
      <c r="G37" s="53"/>
    </row>
  </sheetData>
  <mergeCells count="17">
    <mergeCell ref="F23:G23"/>
    <mergeCell ref="F24:G24"/>
    <mergeCell ref="F25:G25"/>
    <mergeCell ref="F26:G26"/>
    <mergeCell ref="F28:G28"/>
    <mergeCell ref="F20:G20"/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C31" sqref="C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42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60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52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59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60000000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900000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5992000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59"/>
      <c r="G20" s="60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5992000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53" t="s">
        <v>61</v>
      </c>
      <c r="G30" s="53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54" t="s">
        <v>56</v>
      </c>
      <c r="G35" s="53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18">
    <mergeCell ref="F13:G13"/>
    <mergeCell ref="B5:G5"/>
    <mergeCell ref="C6:D6"/>
    <mergeCell ref="C8:D8"/>
    <mergeCell ref="F11:G11"/>
    <mergeCell ref="F12:G12"/>
    <mergeCell ref="F36:G36"/>
    <mergeCell ref="F31:G31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K25" sqref="K25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62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64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65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2500000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7460000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61"/>
      <c r="G20" s="62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7460000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63" t="s">
        <v>66</v>
      </c>
      <c r="G30" s="53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54" t="s">
        <v>56</v>
      </c>
      <c r="G35" s="53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18">
    <mergeCell ref="F36:G36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13:G13"/>
    <mergeCell ref="B5:G5"/>
    <mergeCell ref="C6:D6"/>
    <mergeCell ref="C8:D8"/>
    <mergeCell ref="F11:G11"/>
    <mergeCell ref="F12:G12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H25" sqref="H25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67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68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69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4896000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64"/>
      <c r="G20" s="6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4896000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63" t="s">
        <v>70</v>
      </c>
      <c r="G30" s="53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54" t="s">
        <v>56</v>
      </c>
      <c r="G35" s="53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18">
    <mergeCell ref="F36:G36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13:G13"/>
    <mergeCell ref="B5:G5"/>
    <mergeCell ref="C6:D6"/>
    <mergeCell ref="C8:D8"/>
    <mergeCell ref="F11:G11"/>
    <mergeCell ref="F12:G12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N13" sqref="N13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71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72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69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2250000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27000000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-750000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3146000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66"/>
      <c r="G20" s="6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3146000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63" t="s">
        <v>70</v>
      </c>
      <c r="G30" s="53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54" t="s">
        <v>56</v>
      </c>
      <c r="G35" s="53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18">
    <mergeCell ref="F13:G13"/>
    <mergeCell ref="B5:G5"/>
    <mergeCell ref="C6:D6"/>
    <mergeCell ref="C8:D8"/>
    <mergeCell ref="F11:G11"/>
    <mergeCell ref="F12:G12"/>
    <mergeCell ref="F36:G36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L24" sqref="L24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73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74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75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36000000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3992000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68"/>
      <c r="G20" s="6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3992000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63" t="s">
        <v>76</v>
      </c>
      <c r="G30" s="53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54" t="s">
        <v>56</v>
      </c>
      <c r="G35" s="53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18">
    <mergeCell ref="F36:G36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13:G13"/>
    <mergeCell ref="B5:G5"/>
    <mergeCell ref="C6:D6"/>
    <mergeCell ref="C8:D8"/>
    <mergeCell ref="F11:G11"/>
    <mergeCell ref="F12:G12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I26" sqref="I26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77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78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79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1750000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21000000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-1050000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2710000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70"/>
      <c r="G20" s="7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2710000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63" t="s">
        <v>80</v>
      </c>
      <c r="G30" s="53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54" t="s">
        <v>56</v>
      </c>
      <c r="G35" s="53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18">
    <mergeCell ref="F13:G13"/>
    <mergeCell ref="B5:G5"/>
    <mergeCell ref="C6:D6"/>
    <mergeCell ref="C8:D8"/>
    <mergeCell ref="F11:G11"/>
    <mergeCell ref="F12:G12"/>
    <mergeCell ref="F36:G36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J32" sqref="J3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81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98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5200000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62400000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1020000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6192000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72"/>
      <c r="G20" s="73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6192000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99</v>
      </c>
      <c r="G30" s="118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83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6:G36"/>
    <mergeCell ref="F35:G35"/>
    <mergeCell ref="F30:G30"/>
    <mergeCell ref="F14:G14"/>
    <mergeCell ref="F16:G16"/>
    <mergeCell ref="F17:G17"/>
    <mergeCell ref="F18:G18"/>
    <mergeCell ref="F19:G19"/>
    <mergeCell ref="F22:G22"/>
    <mergeCell ref="F23:G23"/>
    <mergeCell ref="F24:G24"/>
    <mergeCell ref="F25:G25"/>
    <mergeCell ref="F27:G27"/>
    <mergeCell ref="F31:G31"/>
    <mergeCell ref="F13:G13"/>
    <mergeCell ref="B5:G5"/>
    <mergeCell ref="C6:D6"/>
    <mergeCell ref="C8:D8"/>
    <mergeCell ref="F11:G11"/>
    <mergeCell ref="F12:G12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I22" sqref="I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84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85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79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5500000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1200000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6460000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74"/>
      <c r="G20" s="7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21</v>
      </c>
      <c r="C24" s="46"/>
      <c r="D24" s="38" t="s">
        <v>15</v>
      </c>
      <c r="E24" s="38" t="s">
        <v>16</v>
      </c>
      <c r="F24" s="135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6460000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80</v>
      </c>
      <c r="G30" s="118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83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C33" sqref="C33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86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59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1866667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704000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22400004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-979999.8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2570667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76"/>
      <c r="G20" s="7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2570667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91</v>
      </c>
      <c r="G30" s="118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83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139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14900000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178800000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5600000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6840000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21396000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6"/>
      <c r="G20" s="10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844800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844800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20551200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132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F27" sqref="F27:G27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92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93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3500000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42000000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4460000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78"/>
      <c r="G20" s="7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4460000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94</v>
      </c>
      <c r="G30" s="118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83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95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96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79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2000000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24000000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-900000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0"/>
      <c r="G20" s="8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2960000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97</v>
      </c>
      <c r="G30" s="118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83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view="pageBreakPreview" zoomScaleSheetLayoutView="100" workbookViewId="0">
      <selection activeCell="L12" sqref="L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101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93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36000000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/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2"/>
      <c r="G20" s="83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/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3960000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102</v>
      </c>
      <c r="G30" s="118"/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83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H13" sqref="H13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104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96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4"/>
      <c r="G20" s="8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7027000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106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4" zoomScaleSheetLayoutView="100" workbookViewId="0">
      <selection activeCell="F14" sqref="F14:G14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52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60000000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900000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5960000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6"/>
      <c r="G20" s="8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73000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73000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5887000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109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111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110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112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8"/>
      <c r="G20" s="8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134600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134600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7057400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114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111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110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113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8"/>
      <c r="G20" s="8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7027000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55" t="s">
        <v>115</v>
      </c>
      <c r="G30" s="155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111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110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88"/>
      <c r="G20" s="8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134600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134600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7057400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116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4" zoomScaleSheetLayoutView="100" workbookViewId="0">
      <selection activeCell="C6" sqref="C6:D6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117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113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5200000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62400000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1020000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6160000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0"/>
      <c r="G20" s="9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6077000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118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56" t="s">
        <v>119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47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3700000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44400000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850000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5542000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2"/>
      <c r="G20" s="93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52100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52100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5489900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121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139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134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14900000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178800000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5600000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6840000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21492000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6"/>
      <c r="G20" s="10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849600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849600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20642400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133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56" t="s">
        <v>119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47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3700000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44400000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850000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5542000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4"/>
      <c r="G20" s="9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52100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52100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5489900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55" t="s">
        <v>122</v>
      </c>
      <c r="G30" s="155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SheetLayoutView="100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56" t="s">
        <v>119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47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113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3700000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44400000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850000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5510000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4"/>
      <c r="G20" s="9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50500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50500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5459500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123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0" zoomScale="64" zoomScaleSheetLayoutView="64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104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6"/>
      <c r="G20" s="9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7027000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106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104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6"/>
      <c r="G20" s="9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7027000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104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6"/>
      <c r="G20" s="9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133000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133000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7027000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3" zoomScale="64" zoomScaleSheetLayoutView="64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127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128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36000000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8"/>
      <c r="G20" s="9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3960000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106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0" zoomScale="64" zoomScaleSheetLayoutView="64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127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128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36000000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8"/>
      <c r="G20" s="9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3960000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12" sqref="F12:G1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127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128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36000000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8"/>
      <c r="G20" s="9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3960000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5" zoomScale="64" zoomScaleSheetLayoutView="64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131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5750000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69000000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1350000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6646000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0"/>
      <c r="G20" s="10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107300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107300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6538700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132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3" zoomScale="64" zoomScaleSheetLayoutView="64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131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5750000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69000000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1350000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6742000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0"/>
      <c r="G20" s="10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112100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112100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6629900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28" zoomScale="64" zoomScaleSheetLayoutView="64" workbookViewId="0">
      <selection activeCell="I45" sqref="I45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127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128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129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36000000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3960000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8"/>
      <c r="G20" s="9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3960000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125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2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131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5750000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69000000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1350000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6646000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0"/>
      <c r="G20" s="10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107300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107300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6538700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132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3" zoomScale="64" zoomScaleSheetLayoutView="64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131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134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5750000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69000000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1350000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6742000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0"/>
      <c r="G20" s="10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112100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112100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6629900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133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C7" sqref="C7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136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1800000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21600000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-1020000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2792000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2"/>
      <c r="G20" s="103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2792000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C7" sqref="C7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136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1800000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21600000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-1020000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2696000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2"/>
      <c r="G20" s="103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2696000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132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4" zoomScale="64" zoomScaleSheetLayoutView="64" workbookViewId="0">
      <selection activeCell="C7" sqref="C7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136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134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1800000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21600000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-1020000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2792000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2"/>
      <c r="G20" s="103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2792000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133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7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139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14900000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178800000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5600000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6840000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21492000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4"/>
      <c r="G20" s="10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849600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849600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20642400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139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14900000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178800000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5600000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6840000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21396000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4"/>
      <c r="G20" s="10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844800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844800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20551200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132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138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139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134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14900000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178800000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5600000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6840000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21492000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4"/>
      <c r="G20" s="105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849600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849600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20642400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133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37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120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7423406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89080872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1000000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2354043.6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9415406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6"/>
      <c r="G20" s="10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139850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f>109725+54863+54863</f>
        <v>219451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359301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9056105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37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124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7423406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896000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89080872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1000000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2354043.6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9319406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6"/>
      <c r="G20" s="10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139850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f>109725+54863+54863</f>
        <v>219451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359301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8960105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132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25" zoomScaleSheetLayoutView="100" workbookViewId="0">
      <selection activeCell="F31" sqref="F31:G31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111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110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105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4000000</v>
      </c>
      <c r="G11" s="120"/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48000000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2200000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300000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7192000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90"/>
      <c r="G20" s="9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f>(F19-4500000)*5%</f>
        <v>134600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/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134600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7057400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116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107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37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134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7423406</v>
      </c>
      <c r="G11" s="120"/>
      <c r="H11" s="1">
        <v>5750000</v>
      </c>
    </row>
    <row r="12" spans="2:10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10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89080872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1000000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2354043.6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9415406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6"/>
      <c r="G20" s="107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139850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f>109725+54863+54863</f>
        <v>219451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 t="s">
        <v>90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359301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9056105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133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0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140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148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144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  <c r="H11" s="1">
        <v>5750000</v>
      </c>
    </row>
    <row r="12" spans="2:10" ht="18.75" x14ac:dyDescent="0.3">
      <c r="B12" s="33" t="s">
        <v>149</v>
      </c>
      <c r="C12" s="40"/>
      <c r="D12" s="40" t="s">
        <v>15</v>
      </c>
      <c r="E12" s="40" t="s">
        <v>16</v>
      </c>
      <c r="F12" s="119">
        <v>200000</v>
      </c>
      <c r="G12" s="120"/>
    </row>
    <row r="13" spans="2:10" ht="18.75" x14ac:dyDescent="0.3">
      <c r="B13" s="33" t="s">
        <v>141</v>
      </c>
      <c r="C13" s="40"/>
      <c r="D13" s="40" t="s">
        <v>15</v>
      </c>
      <c r="E13" s="40" t="s">
        <v>16</v>
      </c>
      <c r="F13" s="119">
        <v>700000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60000000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900000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6860000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8"/>
      <c r="G20" s="10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32100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v>0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32100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6827900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145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4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140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148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143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  <c r="H11" s="1">
        <v>5750000</v>
      </c>
    </row>
    <row r="12" spans="2:10" ht="18.75" x14ac:dyDescent="0.3">
      <c r="B12" s="33" t="s">
        <v>149</v>
      </c>
      <c r="C12" s="40"/>
      <c r="D12" s="40" t="s">
        <v>15</v>
      </c>
      <c r="E12" s="40" t="s">
        <v>16</v>
      </c>
      <c r="F12" s="119">
        <v>200000</v>
      </c>
      <c r="G12" s="120"/>
    </row>
    <row r="13" spans="2:10" ht="18.75" x14ac:dyDescent="0.3">
      <c r="B13" s="33" t="s">
        <v>141</v>
      </c>
      <c r="C13" s="40"/>
      <c r="D13" s="40" t="s">
        <v>15</v>
      </c>
      <c r="E13" s="40" t="s">
        <v>16</v>
      </c>
      <c r="F13" s="119">
        <v>700000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60000000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900000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6892000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8"/>
      <c r="G20" s="10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32100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v>0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32100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6859900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146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3" zoomScale="64" zoomScaleSheetLayoutView="64" workbookViewId="0">
      <selection activeCell="F22" sqref="F22:G2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140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148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142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6200000</v>
      </c>
      <c r="G11" s="120"/>
      <c r="H11" s="1">
        <v>5750000</v>
      </c>
    </row>
    <row r="12" spans="2:10" ht="18.75" x14ac:dyDescent="0.3">
      <c r="B12" s="33" t="s">
        <v>149</v>
      </c>
      <c r="C12" s="40"/>
      <c r="D12" s="40" t="s">
        <v>15</v>
      </c>
      <c r="E12" s="40" t="s">
        <v>16</v>
      </c>
      <c r="F12" s="119">
        <v>200000</v>
      </c>
      <c r="G12" s="120"/>
    </row>
    <row r="13" spans="2:10" ht="18.75" x14ac:dyDescent="0.3">
      <c r="B13" s="33" t="s">
        <v>141</v>
      </c>
      <c r="C13" s="40"/>
      <c r="D13" s="40" t="s">
        <v>15</v>
      </c>
      <c r="E13" s="40" t="s">
        <v>16</v>
      </c>
      <c r="F13" s="119">
        <v>700000</v>
      </c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>
        <v>960000</v>
      </c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74400000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1620000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8060000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08"/>
      <c r="G20" s="109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32100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v>0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32100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8027900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147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35:G35"/>
    <mergeCell ref="F36:G36"/>
    <mergeCell ref="F23:G23"/>
    <mergeCell ref="F24:G24"/>
    <mergeCell ref="F25:G25"/>
    <mergeCell ref="F27:G27"/>
    <mergeCell ref="F30:G30"/>
    <mergeCell ref="F31:G31"/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6"/>
  <sheetViews>
    <sheetView view="pageBreakPreview" topLeftCell="A10" zoomScale="64" zoomScaleSheetLayoutView="64" workbookViewId="0">
      <selection activeCell="E18" sqref="E18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10" ht="16.5" customHeight="1" x14ac:dyDescent="0.3">
      <c r="B2" s="30"/>
      <c r="C2" s="31" t="s">
        <v>41</v>
      </c>
      <c r="D2" s="31"/>
      <c r="E2" s="31"/>
      <c r="F2" s="31"/>
      <c r="G2" s="32"/>
    </row>
    <row r="3" spans="2:10" ht="16.5" customHeight="1" x14ac:dyDescent="0.3">
      <c r="B3" s="33"/>
      <c r="C3" s="34" t="s">
        <v>63</v>
      </c>
      <c r="D3" s="34"/>
      <c r="E3" s="34"/>
      <c r="F3" s="34"/>
      <c r="G3" s="35"/>
    </row>
    <row r="4" spans="2:10" ht="16.5" customHeight="1" x14ac:dyDescent="0.3">
      <c r="B4" s="36"/>
      <c r="C4" s="37" t="s">
        <v>43</v>
      </c>
      <c r="D4" s="38"/>
      <c r="E4" s="38"/>
      <c r="F4" s="38"/>
      <c r="G4" s="39"/>
    </row>
    <row r="5" spans="2:10" ht="18.75" customHeight="1" x14ac:dyDescent="0.3">
      <c r="B5" s="129" t="s">
        <v>2</v>
      </c>
      <c r="C5" s="130"/>
      <c r="D5" s="130"/>
      <c r="E5" s="130"/>
      <c r="F5" s="130"/>
      <c r="G5" s="131"/>
    </row>
    <row r="6" spans="2:10" ht="18.75" x14ac:dyDescent="0.3">
      <c r="B6" s="33" t="s">
        <v>46</v>
      </c>
      <c r="C6" s="132" t="s">
        <v>150</v>
      </c>
      <c r="D6" s="132"/>
      <c r="E6" s="40"/>
      <c r="F6" s="40"/>
      <c r="G6" s="41"/>
    </row>
    <row r="7" spans="2:10" ht="18.75" x14ac:dyDescent="0.3">
      <c r="B7" s="33" t="s">
        <v>45</v>
      </c>
      <c r="C7" s="42" t="s">
        <v>82</v>
      </c>
      <c r="D7" s="42"/>
      <c r="E7" s="40"/>
      <c r="F7" s="40"/>
      <c r="G7" s="41"/>
    </row>
    <row r="8" spans="2:10" ht="18.75" x14ac:dyDescent="0.3">
      <c r="B8" s="33" t="s">
        <v>26</v>
      </c>
      <c r="C8" s="133" t="s">
        <v>142</v>
      </c>
      <c r="D8" s="134"/>
      <c r="E8" s="40"/>
      <c r="F8" s="40"/>
      <c r="G8" s="41"/>
    </row>
    <row r="9" spans="2:10" ht="11.25" customHeight="1" x14ac:dyDescent="0.3">
      <c r="B9" s="33"/>
      <c r="C9" s="55"/>
      <c r="D9" s="40"/>
      <c r="E9" s="40"/>
      <c r="F9" s="40"/>
      <c r="G9" s="41"/>
    </row>
    <row r="10" spans="2:10" ht="18.75" x14ac:dyDescent="0.3">
      <c r="B10" s="43" t="s">
        <v>3</v>
      </c>
      <c r="C10" s="44"/>
      <c r="D10" s="44"/>
      <c r="E10" s="44"/>
      <c r="F10" s="44"/>
      <c r="G10" s="45"/>
    </row>
    <row r="11" spans="2:10" ht="18.75" x14ac:dyDescent="0.3">
      <c r="B11" s="33" t="s">
        <v>4</v>
      </c>
      <c r="C11" s="40"/>
      <c r="D11" s="40" t="s">
        <v>15</v>
      </c>
      <c r="E11" s="40" t="s">
        <v>16</v>
      </c>
      <c r="F11" s="119">
        <v>3500000</v>
      </c>
      <c r="G11" s="120"/>
      <c r="H11" s="1">
        <v>5750000</v>
      </c>
    </row>
    <row r="12" spans="2:10" ht="18.75" x14ac:dyDescent="0.3">
      <c r="B12" s="33" t="s">
        <v>149</v>
      </c>
      <c r="C12" s="40"/>
      <c r="D12" s="40" t="s">
        <v>15</v>
      </c>
      <c r="E12" s="40" t="s">
        <v>16</v>
      </c>
      <c r="F12" s="119"/>
      <c r="G12" s="120"/>
    </row>
    <row r="13" spans="2:10" ht="18.75" x14ac:dyDescent="0.3">
      <c r="B13" s="33" t="s">
        <v>141</v>
      </c>
      <c r="C13" s="40"/>
      <c r="D13" s="40" t="s">
        <v>15</v>
      </c>
      <c r="E13" s="40" t="s">
        <v>16</v>
      </c>
      <c r="F13" s="119"/>
      <c r="G13" s="120"/>
    </row>
    <row r="14" spans="2:10" ht="18.75" x14ac:dyDescent="0.3">
      <c r="B14" s="33" t="s">
        <v>89</v>
      </c>
      <c r="C14" s="40"/>
      <c r="D14" s="40" t="s">
        <v>15</v>
      </c>
      <c r="E14" s="40" t="s">
        <v>16</v>
      </c>
      <c r="F14" s="119"/>
      <c r="G14" s="120"/>
    </row>
    <row r="15" spans="2:10" ht="18.75" x14ac:dyDescent="0.3">
      <c r="B15" s="43" t="s">
        <v>8</v>
      </c>
      <c r="C15" s="44"/>
      <c r="D15" s="44"/>
      <c r="E15" s="44"/>
      <c r="F15" s="44"/>
      <c r="G15" s="45"/>
    </row>
    <row r="16" spans="2:10" ht="18.75" x14ac:dyDescent="0.3">
      <c r="B16" s="33" t="s">
        <v>39</v>
      </c>
      <c r="C16" s="40"/>
      <c r="D16" s="40" t="s">
        <v>15</v>
      </c>
      <c r="E16" s="40" t="s">
        <v>16</v>
      </c>
      <c r="F16" s="119"/>
      <c r="G16" s="120"/>
      <c r="J16" s="56">
        <f>F11*12</f>
        <v>42000000</v>
      </c>
    </row>
    <row r="17" spans="2:10" ht="18.75" x14ac:dyDescent="0.3">
      <c r="B17" s="33" t="s">
        <v>10</v>
      </c>
      <c r="C17" s="40"/>
      <c r="D17" s="40" t="s">
        <v>15</v>
      </c>
      <c r="E17" s="40" t="s">
        <v>16</v>
      </c>
      <c r="F17" s="119">
        <v>0</v>
      </c>
      <c r="G17" s="120"/>
      <c r="J17" s="1">
        <f>36000000+6000000</f>
        <v>42000000</v>
      </c>
    </row>
    <row r="18" spans="2:10" ht="18.75" x14ac:dyDescent="0.3">
      <c r="B18" s="36" t="s">
        <v>11</v>
      </c>
      <c r="C18" s="46"/>
      <c r="D18" s="46" t="s">
        <v>15</v>
      </c>
      <c r="E18" s="46" t="s">
        <v>16</v>
      </c>
      <c r="F18" s="135">
        <v>0</v>
      </c>
      <c r="G18" s="122"/>
      <c r="J18" s="1">
        <f>(J16-J17)*5%</f>
        <v>0</v>
      </c>
    </row>
    <row r="19" spans="2:10" ht="16.5" customHeight="1" x14ac:dyDescent="0.3">
      <c r="B19" s="47" t="s">
        <v>20</v>
      </c>
      <c r="C19" s="34"/>
      <c r="D19" s="34" t="s">
        <v>15</v>
      </c>
      <c r="E19" s="34" t="s">
        <v>16</v>
      </c>
      <c r="F19" s="136">
        <f>SUM(F11:G18)</f>
        <v>3500000</v>
      </c>
      <c r="G19" s="137"/>
      <c r="J19" s="1">
        <v>240000</v>
      </c>
    </row>
    <row r="20" spans="2:10" ht="8.25" customHeight="1" x14ac:dyDescent="0.3">
      <c r="B20" s="47"/>
      <c r="C20" s="34"/>
      <c r="D20" s="34"/>
      <c r="E20" s="34"/>
      <c r="F20" s="110"/>
      <c r="G20" s="111"/>
    </row>
    <row r="21" spans="2:10" ht="18.75" x14ac:dyDescent="0.3">
      <c r="B21" s="43" t="s">
        <v>12</v>
      </c>
      <c r="C21" s="44"/>
      <c r="D21" s="44"/>
      <c r="E21" s="44"/>
      <c r="F21" s="44"/>
      <c r="G21" s="45"/>
    </row>
    <row r="22" spans="2:10" ht="18.75" x14ac:dyDescent="0.3">
      <c r="B22" s="33" t="s">
        <v>13</v>
      </c>
      <c r="C22" s="40"/>
      <c r="D22" s="34" t="s">
        <v>15</v>
      </c>
      <c r="E22" s="34" t="s">
        <v>16</v>
      </c>
      <c r="F22" s="127">
        <v>0</v>
      </c>
      <c r="G22" s="128"/>
    </row>
    <row r="23" spans="2:10" ht="18.75" x14ac:dyDescent="0.3">
      <c r="B23" s="33" t="s">
        <v>22</v>
      </c>
      <c r="C23" s="40"/>
      <c r="D23" s="34" t="s">
        <v>15</v>
      </c>
      <c r="E23" s="34" t="s">
        <v>16</v>
      </c>
      <c r="F23" s="119">
        <v>0</v>
      </c>
      <c r="G23" s="120"/>
    </row>
    <row r="24" spans="2:10" ht="18.75" x14ac:dyDescent="0.3">
      <c r="B24" s="36" t="s">
        <v>87</v>
      </c>
      <c r="C24" s="46"/>
      <c r="D24" s="38" t="s">
        <v>15</v>
      </c>
      <c r="E24" s="38" t="s">
        <v>16</v>
      </c>
      <c r="F24" s="121">
        <v>0</v>
      </c>
      <c r="G24" s="122"/>
    </row>
    <row r="25" spans="2:10" ht="18.75" x14ac:dyDescent="0.3">
      <c r="B25" s="47" t="s">
        <v>24</v>
      </c>
      <c r="C25" s="40"/>
      <c r="D25" s="34" t="s">
        <v>15</v>
      </c>
      <c r="E25" s="34" t="s">
        <v>16</v>
      </c>
      <c r="F25" s="123">
        <f>SUM(F22:G24)</f>
        <v>0</v>
      </c>
      <c r="G25" s="124"/>
    </row>
    <row r="26" spans="2:10" ht="9.75" customHeight="1" x14ac:dyDescent="0.3">
      <c r="B26" s="33"/>
      <c r="C26" s="40"/>
      <c r="D26" s="40"/>
      <c r="E26" s="40"/>
      <c r="F26" s="40"/>
      <c r="G26" s="41"/>
    </row>
    <row r="27" spans="2:10" s="3" customFormat="1" ht="19.5" thickBot="1" x14ac:dyDescent="0.35">
      <c r="B27" s="50" t="s">
        <v>23</v>
      </c>
      <c r="C27" s="51"/>
      <c r="D27" s="51" t="s">
        <v>15</v>
      </c>
      <c r="E27" s="51" t="s">
        <v>16</v>
      </c>
      <c r="F27" s="125">
        <f>F19-F25</f>
        <v>3500000</v>
      </c>
      <c r="G27" s="126"/>
    </row>
    <row r="28" spans="2:10" ht="19.5" thickTop="1" x14ac:dyDescent="0.3">
      <c r="B28" s="36"/>
      <c r="C28" s="46"/>
      <c r="D28" s="46"/>
      <c r="E28" s="46"/>
      <c r="F28" s="46"/>
      <c r="G28" s="52"/>
    </row>
    <row r="29" spans="2:10" ht="18.75" x14ac:dyDescent="0.3">
      <c r="B29" s="53"/>
      <c r="C29" s="53"/>
      <c r="D29" s="53"/>
      <c r="E29" s="53"/>
      <c r="F29" s="53"/>
      <c r="G29" s="53"/>
    </row>
    <row r="30" spans="2:10" ht="18.75" x14ac:dyDescent="0.3">
      <c r="B30" s="53"/>
      <c r="C30" s="53"/>
      <c r="D30" s="53"/>
      <c r="E30" s="53"/>
      <c r="F30" s="118" t="s">
        <v>147</v>
      </c>
      <c r="G30" s="118"/>
      <c r="J30" s="1" t="s">
        <v>103</v>
      </c>
    </row>
    <row r="31" spans="2:10" ht="18.75" x14ac:dyDescent="0.3">
      <c r="B31" s="53" t="s">
        <v>58</v>
      </c>
      <c r="C31" s="53"/>
      <c r="D31" s="53"/>
      <c r="E31" s="53"/>
      <c r="F31" s="118" t="s">
        <v>57</v>
      </c>
      <c r="G31" s="118"/>
    </row>
    <row r="32" spans="2:10" ht="18.75" x14ac:dyDescent="0.3">
      <c r="B32" s="53"/>
      <c r="C32" s="53"/>
      <c r="D32" s="53"/>
      <c r="E32" s="53"/>
      <c r="F32" s="53"/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4" t="s">
        <v>55</v>
      </c>
      <c r="C35" s="53"/>
      <c r="D35" s="53"/>
      <c r="E35" s="53"/>
      <c r="F35" s="117" t="s">
        <v>107</v>
      </c>
      <c r="G35" s="117"/>
    </row>
    <row r="36" spans="2:7" ht="18.75" x14ac:dyDescent="0.3">
      <c r="B36" s="53" t="s">
        <v>50</v>
      </c>
      <c r="C36" s="53"/>
      <c r="D36" s="53"/>
      <c r="E36" s="53"/>
      <c r="F36" s="118" t="s">
        <v>37</v>
      </c>
      <c r="G36" s="118"/>
    </row>
  </sheetData>
  <mergeCells count="20">
    <mergeCell ref="F22:G22"/>
    <mergeCell ref="B5:G5"/>
    <mergeCell ref="C6:D6"/>
    <mergeCell ref="C8:D8"/>
    <mergeCell ref="F11:G11"/>
    <mergeCell ref="F12:G12"/>
    <mergeCell ref="F13:G13"/>
    <mergeCell ref="F14:G14"/>
    <mergeCell ref="F16:G16"/>
    <mergeCell ref="F17:G17"/>
    <mergeCell ref="F18:G18"/>
    <mergeCell ref="F19:G19"/>
    <mergeCell ref="F35:G35"/>
    <mergeCell ref="F36:G36"/>
    <mergeCell ref="F23:G23"/>
    <mergeCell ref="F24:G24"/>
    <mergeCell ref="F25:G25"/>
    <mergeCell ref="F27:G27"/>
    <mergeCell ref="F30:G30"/>
    <mergeCell ref="F31:G31"/>
  </mergeCells>
  <pageMargins left="0.7" right="0.7" top="0.75" bottom="0.75" header="0.3" footer="0.3"/>
  <pageSetup scale="91" fitToHeight="0" orientation="portrait" horizontalDpi="4294967293" verticalDpi="4294967293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view="pageBreakPreview" zoomScale="64" zoomScaleSheetLayoutView="64" workbookViewId="0">
      <selection activeCell="D2" sqref="D2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9.5703125" style="1" customWidth="1"/>
    <col min="4" max="4" width="34.140625" style="1" customWidth="1"/>
    <col min="5" max="5" width="2" style="1" customWidth="1"/>
    <col min="6" max="6" width="5" style="1" customWidth="1"/>
    <col min="7" max="7" width="13.85546875" style="1" customWidth="1"/>
    <col min="8" max="8" width="21.140625" style="1" customWidth="1"/>
    <col min="9" max="10" width="9.140625" style="1"/>
    <col min="11" max="11" width="10.140625" style="1" bestFit="1" customWidth="1"/>
    <col min="12" max="16384" width="9.140625" style="1"/>
  </cols>
  <sheetData>
    <row r="2" spans="2:11" ht="16.5" customHeight="1" x14ac:dyDescent="0.3">
      <c r="B2" s="30"/>
      <c r="C2" s="116"/>
      <c r="D2" s="31" t="s">
        <v>41</v>
      </c>
      <c r="E2" s="31"/>
      <c r="F2" s="31"/>
      <c r="G2" s="31"/>
      <c r="H2" s="32"/>
    </row>
    <row r="3" spans="2:11" ht="16.5" customHeight="1" x14ac:dyDescent="0.3">
      <c r="B3" s="33"/>
      <c r="C3" s="40"/>
      <c r="D3" s="34" t="s">
        <v>63</v>
      </c>
      <c r="E3" s="34"/>
      <c r="F3" s="34"/>
      <c r="G3" s="34"/>
      <c r="H3" s="35"/>
    </row>
    <row r="4" spans="2:11" ht="16.5" customHeight="1" x14ac:dyDescent="0.3">
      <c r="B4" s="36"/>
      <c r="C4" s="46"/>
      <c r="D4" s="37" t="s">
        <v>43</v>
      </c>
      <c r="E4" s="38"/>
      <c r="F4" s="38"/>
      <c r="G4" s="38"/>
      <c r="H4" s="39"/>
    </row>
    <row r="5" spans="2:11" ht="18.75" customHeight="1" x14ac:dyDescent="0.3">
      <c r="B5" s="129" t="s">
        <v>2</v>
      </c>
      <c r="C5" s="130"/>
      <c r="D5" s="130"/>
      <c r="E5" s="130"/>
      <c r="F5" s="130"/>
      <c r="G5" s="130"/>
      <c r="H5" s="131"/>
    </row>
    <row r="6" spans="2:11" ht="18.75" x14ac:dyDescent="0.3">
      <c r="B6" s="33" t="s">
        <v>46</v>
      </c>
      <c r="C6" s="158" t="s">
        <v>152</v>
      </c>
      <c r="D6" s="158"/>
      <c r="E6" s="158"/>
      <c r="F6" s="40"/>
      <c r="G6" s="40"/>
      <c r="H6" s="41"/>
    </row>
    <row r="7" spans="2:11" ht="18.75" x14ac:dyDescent="0.3">
      <c r="B7" s="33" t="s">
        <v>45</v>
      </c>
      <c r="C7" s="157" t="s">
        <v>156</v>
      </c>
      <c r="D7" s="157"/>
      <c r="E7" s="157"/>
      <c r="F7" s="40"/>
      <c r="G7" s="40"/>
      <c r="H7" s="41"/>
    </row>
    <row r="8" spans="2:11" ht="18.75" x14ac:dyDescent="0.3">
      <c r="B8" s="33" t="s">
        <v>26</v>
      </c>
      <c r="C8" s="133" t="s">
        <v>153</v>
      </c>
      <c r="D8" s="133"/>
      <c r="E8" s="133"/>
      <c r="F8" s="40"/>
      <c r="G8" s="40"/>
      <c r="H8" s="41"/>
    </row>
    <row r="9" spans="2:11" ht="11.25" customHeight="1" x14ac:dyDescent="0.3">
      <c r="B9" s="33"/>
      <c r="C9" s="40"/>
      <c r="D9" s="55"/>
      <c r="E9" s="40"/>
      <c r="F9" s="40"/>
      <c r="G9" s="40"/>
      <c r="H9" s="41"/>
    </row>
    <row r="10" spans="2:11" ht="18.75" x14ac:dyDescent="0.3">
      <c r="B10" s="43" t="s">
        <v>3</v>
      </c>
      <c r="C10" s="44"/>
      <c r="D10" s="44"/>
      <c r="E10" s="44"/>
      <c r="F10" s="44"/>
      <c r="G10" s="44"/>
      <c r="H10" s="45"/>
    </row>
    <row r="11" spans="2:11" ht="18.75" x14ac:dyDescent="0.3">
      <c r="B11" s="33" t="s">
        <v>4</v>
      </c>
      <c r="C11" s="40"/>
      <c r="D11" s="40"/>
      <c r="E11" s="40" t="s">
        <v>15</v>
      </c>
      <c r="F11" s="40" t="s">
        <v>16</v>
      </c>
      <c r="G11" s="119">
        <v>3000000</v>
      </c>
      <c r="H11" s="120"/>
      <c r="I11" s="1">
        <v>5750000</v>
      </c>
    </row>
    <row r="12" spans="2:11" ht="18.75" x14ac:dyDescent="0.3">
      <c r="B12" s="33" t="s">
        <v>149</v>
      </c>
      <c r="C12" s="40"/>
      <c r="D12" s="40"/>
      <c r="E12" s="40" t="s">
        <v>15</v>
      </c>
      <c r="F12" s="40" t="s">
        <v>16</v>
      </c>
      <c r="G12" s="119">
        <v>100000</v>
      </c>
      <c r="H12" s="120"/>
    </row>
    <row r="13" spans="2:11" ht="18.75" x14ac:dyDescent="0.3">
      <c r="B13" s="33" t="s">
        <v>141</v>
      </c>
      <c r="C13" s="40"/>
      <c r="D13" s="40"/>
      <c r="E13" s="40" t="s">
        <v>15</v>
      </c>
      <c r="F13" s="40" t="s">
        <v>16</v>
      </c>
      <c r="G13" s="119"/>
      <c r="H13" s="120"/>
    </row>
    <row r="14" spans="2:11" ht="18.75" x14ac:dyDescent="0.3">
      <c r="B14" s="33" t="s">
        <v>89</v>
      </c>
      <c r="C14" s="40"/>
      <c r="D14" s="40"/>
      <c r="E14" s="40" t="s">
        <v>15</v>
      </c>
      <c r="F14" s="40" t="s">
        <v>16</v>
      </c>
      <c r="G14" s="119">
        <v>992000</v>
      </c>
      <c r="H14" s="120"/>
    </row>
    <row r="15" spans="2:11" ht="18.75" x14ac:dyDescent="0.3">
      <c r="B15" s="43" t="s">
        <v>8</v>
      </c>
      <c r="C15" s="44"/>
      <c r="D15" s="44"/>
      <c r="E15" s="44"/>
      <c r="F15" s="44"/>
      <c r="G15" s="44"/>
      <c r="H15" s="45"/>
    </row>
    <row r="16" spans="2:11" ht="18.75" x14ac:dyDescent="0.3">
      <c r="B16" s="33" t="s">
        <v>39</v>
      </c>
      <c r="C16" s="40"/>
      <c r="D16" s="40"/>
      <c r="E16" s="40" t="s">
        <v>15</v>
      </c>
      <c r="F16" s="40" t="s">
        <v>16</v>
      </c>
      <c r="G16" s="119"/>
      <c r="H16" s="120"/>
      <c r="K16" s="56">
        <f>G11*12</f>
        <v>36000000</v>
      </c>
    </row>
    <row r="17" spans="2:11" ht="18.75" x14ac:dyDescent="0.3">
      <c r="B17" s="33" t="s">
        <v>10</v>
      </c>
      <c r="C17" s="40"/>
      <c r="D17" s="40"/>
      <c r="E17" s="40" t="s">
        <v>15</v>
      </c>
      <c r="F17" s="40" t="s">
        <v>16</v>
      </c>
      <c r="G17" s="119">
        <v>0</v>
      </c>
      <c r="H17" s="120"/>
      <c r="K17" s="1">
        <f>36000000+6000000</f>
        <v>42000000</v>
      </c>
    </row>
    <row r="18" spans="2:11" ht="18.75" x14ac:dyDescent="0.3">
      <c r="B18" s="36" t="s">
        <v>11</v>
      </c>
      <c r="C18" s="46"/>
      <c r="D18" s="46"/>
      <c r="E18" s="46" t="s">
        <v>15</v>
      </c>
      <c r="F18" s="46" t="s">
        <v>16</v>
      </c>
      <c r="G18" s="135">
        <v>0</v>
      </c>
      <c r="H18" s="122"/>
      <c r="K18" s="1">
        <f>(K16-K17)*5%</f>
        <v>-300000</v>
      </c>
    </row>
    <row r="19" spans="2:11" ht="16.5" customHeight="1" x14ac:dyDescent="0.3">
      <c r="B19" s="47" t="s">
        <v>20</v>
      </c>
      <c r="C19" s="34"/>
      <c r="D19" s="34"/>
      <c r="E19" s="34" t="s">
        <v>15</v>
      </c>
      <c r="F19" s="34" t="s">
        <v>16</v>
      </c>
      <c r="G19" s="136">
        <f>SUM(G11:H18)</f>
        <v>4092000</v>
      </c>
      <c r="H19" s="137"/>
      <c r="K19" s="1">
        <v>240000</v>
      </c>
    </row>
    <row r="20" spans="2:11" ht="8.25" customHeight="1" x14ac:dyDescent="0.3">
      <c r="B20" s="47"/>
      <c r="C20" s="34"/>
      <c r="D20" s="34"/>
      <c r="E20" s="34"/>
      <c r="F20" s="34"/>
      <c r="G20" s="112"/>
      <c r="H20" s="113"/>
    </row>
    <row r="21" spans="2:11" ht="18.75" x14ac:dyDescent="0.3">
      <c r="B21" s="43" t="s">
        <v>12</v>
      </c>
      <c r="C21" s="44"/>
      <c r="D21" s="44"/>
      <c r="E21" s="44"/>
      <c r="F21" s="44"/>
      <c r="G21" s="44"/>
      <c r="H21" s="45"/>
    </row>
    <row r="22" spans="2:11" ht="18.75" x14ac:dyDescent="0.3">
      <c r="B22" s="33" t="s">
        <v>13</v>
      </c>
      <c r="C22" s="40"/>
      <c r="D22" s="40"/>
      <c r="E22" s="34" t="s">
        <v>15</v>
      </c>
      <c r="F22" s="34" t="s">
        <v>16</v>
      </c>
      <c r="G22" s="127">
        <v>0</v>
      </c>
      <c r="H22" s="128"/>
    </row>
    <row r="23" spans="2:11" ht="18.75" x14ac:dyDescent="0.3">
      <c r="B23" s="33" t="s">
        <v>22</v>
      </c>
      <c r="C23" s="40"/>
      <c r="D23" s="40"/>
      <c r="E23" s="34" t="s">
        <v>15</v>
      </c>
      <c r="F23" s="34" t="s">
        <v>16</v>
      </c>
      <c r="G23" s="119">
        <v>0</v>
      </c>
      <c r="H23" s="120"/>
    </row>
    <row r="24" spans="2:11" ht="18.75" x14ac:dyDescent="0.3">
      <c r="B24" s="36" t="s">
        <v>87</v>
      </c>
      <c r="C24" s="46"/>
      <c r="D24" s="46"/>
      <c r="E24" s="38" t="s">
        <v>15</v>
      </c>
      <c r="F24" s="38" t="s">
        <v>16</v>
      </c>
      <c r="G24" s="121">
        <v>0</v>
      </c>
      <c r="H24" s="122"/>
    </row>
    <row r="25" spans="2:11" ht="18.75" x14ac:dyDescent="0.3">
      <c r="B25" s="47" t="s">
        <v>24</v>
      </c>
      <c r="C25" s="34"/>
      <c r="D25" s="40"/>
      <c r="E25" s="34" t="s">
        <v>15</v>
      </c>
      <c r="F25" s="34" t="s">
        <v>16</v>
      </c>
      <c r="G25" s="123">
        <f>SUM(G22:H24)</f>
        <v>0</v>
      </c>
      <c r="H25" s="124"/>
    </row>
    <row r="26" spans="2:11" ht="9.75" customHeight="1" x14ac:dyDescent="0.3">
      <c r="B26" s="33"/>
      <c r="C26" s="40"/>
      <c r="D26" s="40"/>
      <c r="E26" s="40"/>
      <c r="F26" s="40"/>
      <c r="G26" s="40"/>
      <c r="H26" s="41"/>
    </row>
    <row r="27" spans="2:11" s="3" customFormat="1" ht="19.5" thickBot="1" x14ac:dyDescent="0.35">
      <c r="B27" s="50" t="s">
        <v>23</v>
      </c>
      <c r="C27" s="51"/>
      <c r="D27" s="51"/>
      <c r="E27" s="51" t="s">
        <v>15</v>
      </c>
      <c r="F27" s="51" t="s">
        <v>16</v>
      </c>
      <c r="G27" s="125">
        <f>G19-G25</f>
        <v>4092000</v>
      </c>
      <c r="H27" s="126"/>
    </row>
    <row r="28" spans="2:11" ht="19.5" thickTop="1" x14ac:dyDescent="0.3">
      <c r="B28" s="36"/>
      <c r="C28" s="46"/>
      <c r="D28" s="46"/>
      <c r="E28" s="46"/>
      <c r="F28" s="46"/>
      <c r="G28" s="46"/>
      <c r="H28" s="52"/>
    </row>
    <row r="29" spans="2:11" ht="18.75" x14ac:dyDescent="0.3">
      <c r="B29" s="53"/>
      <c r="C29" s="53"/>
      <c r="D29" s="53"/>
      <c r="E29" s="53"/>
      <c r="F29" s="53"/>
      <c r="G29" s="53"/>
      <c r="H29" s="53"/>
    </row>
    <row r="30" spans="2:11" ht="18.75" x14ac:dyDescent="0.3">
      <c r="B30" s="53"/>
      <c r="C30" s="53"/>
      <c r="D30" s="53"/>
      <c r="E30" s="53"/>
      <c r="F30" s="53"/>
      <c r="G30" s="118" t="s">
        <v>151</v>
      </c>
      <c r="H30" s="118"/>
      <c r="K30" s="1" t="s">
        <v>103</v>
      </c>
    </row>
    <row r="31" spans="2:11" ht="18.75" x14ac:dyDescent="0.3">
      <c r="B31" s="118" t="s">
        <v>58</v>
      </c>
      <c r="C31" s="118"/>
      <c r="D31" s="53"/>
      <c r="E31" s="53"/>
      <c r="F31" s="53"/>
      <c r="G31" s="118" t="s">
        <v>57</v>
      </c>
      <c r="H31" s="118"/>
    </row>
    <row r="32" spans="2:11" ht="18.75" x14ac:dyDescent="0.3">
      <c r="B32" s="53"/>
      <c r="C32" s="53"/>
      <c r="D32" s="53"/>
      <c r="E32" s="53"/>
      <c r="F32" s="53"/>
      <c r="G32" s="53"/>
      <c r="H32" s="53"/>
    </row>
    <row r="33" spans="2:8" ht="18.75" x14ac:dyDescent="0.3">
      <c r="B33" s="53"/>
      <c r="C33" s="53"/>
      <c r="D33" s="53"/>
      <c r="E33" s="53"/>
      <c r="F33" s="53"/>
      <c r="G33" s="53"/>
      <c r="H33" s="53"/>
    </row>
    <row r="34" spans="2:8" ht="18.75" x14ac:dyDescent="0.3">
      <c r="B34" s="53"/>
      <c r="C34" s="53"/>
      <c r="D34" s="53"/>
      <c r="E34" s="53"/>
      <c r="F34" s="53"/>
      <c r="G34" s="53"/>
      <c r="H34" s="53"/>
    </row>
    <row r="35" spans="2:8" ht="18.75" x14ac:dyDescent="0.3">
      <c r="B35" s="117" t="s">
        <v>55</v>
      </c>
      <c r="C35" s="117"/>
      <c r="D35" s="53"/>
      <c r="E35" s="53"/>
      <c r="F35" s="53"/>
      <c r="G35" s="117" t="s">
        <v>107</v>
      </c>
      <c r="H35" s="117"/>
    </row>
    <row r="36" spans="2:8" ht="18.75" x14ac:dyDescent="0.3">
      <c r="B36" s="53" t="s">
        <v>155</v>
      </c>
      <c r="C36" s="53"/>
      <c r="D36" s="53"/>
      <c r="E36" s="53"/>
      <c r="F36" s="53"/>
      <c r="G36" s="118" t="s">
        <v>154</v>
      </c>
      <c r="H36" s="118"/>
    </row>
  </sheetData>
  <mergeCells count="23">
    <mergeCell ref="G22:H22"/>
    <mergeCell ref="B5:H5"/>
    <mergeCell ref="G11:H11"/>
    <mergeCell ref="G12:H12"/>
    <mergeCell ref="G13:H13"/>
    <mergeCell ref="C8:E8"/>
    <mergeCell ref="C7:E7"/>
    <mergeCell ref="C6:E6"/>
    <mergeCell ref="G14:H14"/>
    <mergeCell ref="G16:H16"/>
    <mergeCell ref="G17:H17"/>
    <mergeCell ref="G18:H18"/>
    <mergeCell ref="G19:H19"/>
    <mergeCell ref="G35:H35"/>
    <mergeCell ref="G36:H36"/>
    <mergeCell ref="B35:C35"/>
    <mergeCell ref="B31:C31"/>
    <mergeCell ref="G23:H23"/>
    <mergeCell ref="G24:H24"/>
    <mergeCell ref="G25:H25"/>
    <mergeCell ref="G27:H27"/>
    <mergeCell ref="G30:H30"/>
    <mergeCell ref="G31:H31"/>
  </mergeCells>
  <pageMargins left="0.7" right="0.7" top="0.75" bottom="0.75" header="0.3" footer="0.3"/>
  <pageSetup scale="83" fitToHeight="0" orientation="portrait" horizontalDpi="4294967293" verticalDpi="4294967293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tabSelected="1" view="pageBreakPreview" zoomScale="64" zoomScaleSheetLayoutView="64" workbookViewId="0">
      <selection activeCell="G25" sqref="G25:H25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9.5703125" style="1" customWidth="1"/>
    <col min="4" max="4" width="34.140625" style="1" customWidth="1"/>
    <col min="5" max="5" width="2" style="1" customWidth="1"/>
    <col min="6" max="6" width="5" style="1" customWidth="1"/>
    <col min="7" max="7" width="13.85546875" style="1" customWidth="1"/>
    <col min="8" max="8" width="21.140625" style="1" customWidth="1"/>
    <col min="9" max="10" width="9.140625" style="1"/>
    <col min="11" max="11" width="10.140625" style="1" bestFit="1" customWidth="1"/>
    <col min="12" max="16384" width="9.140625" style="1"/>
  </cols>
  <sheetData>
    <row r="2" spans="2:11" ht="16.5" customHeight="1" x14ac:dyDescent="0.3">
      <c r="B2" s="30"/>
      <c r="C2" s="116"/>
      <c r="D2" s="31" t="s">
        <v>41</v>
      </c>
      <c r="E2" s="31"/>
      <c r="F2" s="31"/>
      <c r="G2" s="31"/>
      <c r="H2" s="32"/>
    </row>
    <row r="3" spans="2:11" ht="16.5" customHeight="1" x14ac:dyDescent="0.3">
      <c r="B3" s="33"/>
      <c r="C3" s="40"/>
      <c r="D3" s="34" t="s">
        <v>63</v>
      </c>
      <c r="E3" s="34"/>
      <c r="F3" s="34"/>
      <c r="G3" s="34"/>
      <c r="H3" s="35"/>
    </row>
    <row r="4" spans="2:11" ht="16.5" customHeight="1" x14ac:dyDescent="0.3">
      <c r="B4" s="36"/>
      <c r="C4" s="46"/>
      <c r="D4" s="37" t="s">
        <v>43</v>
      </c>
      <c r="E4" s="38"/>
      <c r="F4" s="38"/>
      <c r="G4" s="38"/>
      <c r="H4" s="39"/>
    </row>
    <row r="5" spans="2:11" ht="18.75" customHeight="1" x14ac:dyDescent="0.3">
      <c r="B5" s="129" t="s">
        <v>2</v>
      </c>
      <c r="C5" s="130"/>
      <c r="D5" s="130"/>
      <c r="E5" s="130"/>
      <c r="F5" s="130"/>
      <c r="G5" s="130"/>
      <c r="H5" s="131"/>
    </row>
    <row r="6" spans="2:11" ht="18.75" x14ac:dyDescent="0.3">
      <c r="B6" s="33" t="s">
        <v>46</v>
      </c>
      <c r="C6" s="158"/>
      <c r="D6" s="158"/>
      <c r="E6" s="158"/>
      <c r="F6" s="40"/>
      <c r="G6" s="40"/>
      <c r="H6" s="41"/>
    </row>
    <row r="7" spans="2:11" ht="18.75" x14ac:dyDescent="0.3">
      <c r="B7" s="33" t="s">
        <v>45</v>
      </c>
      <c r="C7" s="157"/>
      <c r="D7" s="157"/>
      <c r="E7" s="157"/>
      <c r="F7" s="40"/>
      <c r="G7" s="40"/>
      <c r="H7" s="41"/>
    </row>
    <row r="8" spans="2:11" ht="18.75" x14ac:dyDescent="0.3">
      <c r="B8" s="33" t="s">
        <v>26</v>
      </c>
      <c r="C8" s="133"/>
      <c r="D8" s="133"/>
      <c r="E8" s="133"/>
      <c r="F8" s="40"/>
      <c r="G8" s="40"/>
      <c r="H8" s="41"/>
    </row>
    <row r="9" spans="2:11" ht="11.25" customHeight="1" x14ac:dyDescent="0.3">
      <c r="B9" s="33"/>
      <c r="C9" s="40"/>
      <c r="D9" s="55"/>
      <c r="E9" s="40"/>
      <c r="F9" s="40"/>
      <c r="G9" s="40"/>
      <c r="H9" s="41"/>
    </row>
    <row r="10" spans="2:11" ht="18.75" x14ac:dyDescent="0.3">
      <c r="B10" s="43" t="s">
        <v>3</v>
      </c>
      <c r="C10" s="44"/>
      <c r="D10" s="44"/>
      <c r="E10" s="44"/>
      <c r="F10" s="44"/>
      <c r="G10" s="44"/>
      <c r="H10" s="45"/>
    </row>
    <row r="11" spans="2:11" ht="18.75" x14ac:dyDescent="0.3">
      <c r="B11" s="33" t="s">
        <v>4</v>
      </c>
      <c r="C11" s="40"/>
      <c r="D11" s="40"/>
      <c r="E11" s="40" t="s">
        <v>15</v>
      </c>
      <c r="F11" s="40" t="s">
        <v>16</v>
      </c>
      <c r="G11" s="119">
        <v>0</v>
      </c>
      <c r="H11" s="120"/>
    </row>
    <row r="12" spans="2:11" ht="18.75" x14ac:dyDescent="0.3">
      <c r="B12" s="33" t="s">
        <v>149</v>
      </c>
      <c r="C12" s="40"/>
      <c r="D12" s="40"/>
      <c r="E12" s="40" t="s">
        <v>15</v>
      </c>
      <c r="F12" s="40" t="s">
        <v>16</v>
      </c>
      <c r="G12" s="119"/>
      <c r="H12" s="120"/>
    </row>
    <row r="13" spans="2:11" ht="18.75" x14ac:dyDescent="0.3">
      <c r="B13" s="33" t="s">
        <v>141</v>
      </c>
      <c r="C13" s="40"/>
      <c r="D13" s="40"/>
      <c r="E13" s="40" t="s">
        <v>15</v>
      </c>
      <c r="F13" s="40" t="s">
        <v>16</v>
      </c>
      <c r="G13" s="119"/>
      <c r="H13" s="120"/>
    </row>
    <row r="14" spans="2:11" ht="18.75" x14ac:dyDescent="0.3">
      <c r="B14" s="33" t="s">
        <v>89</v>
      </c>
      <c r="C14" s="40"/>
      <c r="D14" s="40"/>
      <c r="E14" s="40" t="s">
        <v>15</v>
      </c>
      <c r="F14" s="40" t="s">
        <v>16</v>
      </c>
      <c r="G14" s="119">
        <v>0</v>
      </c>
      <c r="H14" s="120"/>
    </row>
    <row r="15" spans="2:11" ht="18.75" x14ac:dyDescent="0.3">
      <c r="B15" s="43" t="s">
        <v>8</v>
      </c>
      <c r="C15" s="44"/>
      <c r="D15" s="44"/>
      <c r="E15" s="44"/>
      <c r="F15" s="44"/>
      <c r="G15" s="44"/>
      <c r="H15" s="45"/>
    </row>
    <row r="16" spans="2:11" ht="18.75" x14ac:dyDescent="0.3">
      <c r="B16" s="33" t="s">
        <v>39</v>
      </c>
      <c r="C16" s="40"/>
      <c r="D16" s="40"/>
      <c r="E16" s="40" t="s">
        <v>15</v>
      </c>
      <c r="F16" s="40" t="s">
        <v>16</v>
      </c>
      <c r="G16" s="119"/>
      <c r="H16" s="120"/>
      <c r="K16" s="56"/>
    </row>
    <row r="17" spans="2:11" ht="18.75" x14ac:dyDescent="0.3">
      <c r="B17" s="33" t="s">
        <v>10</v>
      </c>
      <c r="C17" s="40"/>
      <c r="D17" s="40"/>
      <c r="E17" s="40" t="s">
        <v>15</v>
      </c>
      <c r="F17" s="40" t="s">
        <v>16</v>
      </c>
      <c r="G17" s="119">
        <v>0</v>
      </c>
      <c r="H17" s="120"/>
    </row>
    <row r="18" spans="2:11" ht="18.75" x14ac:dyDescent="0.3">
      <c r="B18" s="36" t="s">
        <v>11</v>
      </c>
      <c r="C18" s="46"/>
      <c r="D18" s="46"/>
      <c r="E18" s="46" t="s">
        <v>15</v>
      </c>
      <c r="F18" s="46" t="s">
        <v>16</v>
      </c>
      <c r="G18" s="135">
        <v>0</v>
      </c>
      <c r="H18" s="122"/>
    </row>
    <row r="19" spans="2:11" ht="16.5" customHeight="1" x14ac:dyDescent="0.3">
      <c r="B19" s="47" t="s">
        <v>20</v>
      </c>
      <c r="C19" s="34"/>
      <c r="D19" s="34"/>
      <c r="E19" s="34" t="s">
        <v>15</v>
      </c>
      <c r="F19" s="34" t="s">
        <v>16</v>
      </c>
      <c r="G19" s="136">
        <v>0</v>
      </c>
      <c r="H19" s="137"/>
    </row>
    <row r="20" spans="2:11" ht="8.25" customHeight="1" x14ac:dyDescent="0.3">
      <c r="B20" s="47"/>
      <c r="C20" s="34"/>
      <c r="D20" s="34"/>
      <c r="E20" s="34"/>
      <c r="F20" s="34"/>
      <c r="G20" s="114"/>
      <c r="H20" s="115"/>
    </row>
    <row r="21" spans="2:11" ht="18.75" x14ac:dyDescent="0.3">
      <c r="B21" s="43" t="s">
        <v>12</v>
      </c>
      <c r="C21" s="44"/>
      <c r="D21" s="44"/>
      <c r="E21" s="44"/>
      <c r="F21" s="44"/>
      <c r="G21" s="44"/>
      <c r="H21" s="45"/>
    </row>
    <row r="22" spans="2:11" ht="18.75" x14ac:dyDescent="0.3">
      <c r="B22" s="33" t="s">
        <v>13</v>
      </c>
      <c r="C22" s="40"/>
      <c r="D22" s="40"/>
      <c r="E22" s="34" t="s">
        <v>15</v>
      </c>
      <c r="F22" s="34" t="s">
        <v>16</v>
      </c>
      <c r="G22" s="127">
        <v>0</v>
      </c>
      <c r="H22" s="128"/>
    </row>
    <row r="23" spans="2:11" ht="18.75" x14ac:dyDescent="0.3">
      <c r="B23" s="33" t="s">
        <v>22</v>
      </c>
      <c r="C23" s="40"/>
      <c r="D23" s="40"/>
      <c r="E23" s="34" t="s">
        <v>15</v>
      </c>
      <c r="F23" s="34" t="s">
        <v>16</v>
      </c>
      <c r="G23" s="119">
        <v>0</v>
      </c>
      <c r="H23" s="120"/>
    </row>
    <row r="24" spans="2:11" ht="18.75" x14ac:dyDescent="0.3">
      <c r="B24" s="36" t="s">
        <v>87</v>
      </c>
      <c r="C24" s="46"/>
      <c r="D24" s="46"/>
      <c r="E24" s="38" t="s">
        <v>15</v>
      </c>
      <c r="F24" s="38" t="s">
        <v>16</v>
      </c>
      <c r="G24" s="121">
        <v>0</v>
      </c>
      <c r="H24" s="122"/>
    </row>
    <row r="25" spans="2:11" ht="18.75" x14ac:dyDescent="0.3">
      <c r="B25" s="47" t="s">
        <v>24</v>
      </c>
      <c r="C25" s="34"/>
      <c r="D25" s="40"/>
      <c r="E25" s="34" t="s">
        <v>15</v>
      </c>
      <c r="F25" s="34" t="s">
        <v>16</v>
      </c>
      <c r="G25" s="123">
        <f>SUM(G22:H24)</f>
        <v>0</v>
      </c>
      <c r="H25" s="124"/>
    </row>
    <row r="26" spans="2:11" ht="9.75" customHeight="1" x14ac:dyDescent="0.3">
      <c r="B26" s="33"/>
      <c r="C26" s="40"/>
      <c r="D26" s="40"/>
      <c r="E26" s="40"/>
      <c r="F26" s="40"/>
      <c r="G26" s="40"/>
      <c r="H26" s="41"/>
    </row>
    <row r="27" spans="2:11" s="3" customFormat="1" ht="19.5" thickBot="1" x14ac:dyDescent="0.35">
      <c r="B27" s="50" t="s">
        <v>23</v>
      </c>
      <c r="C27" s="51"/>
      <c r="D27" s="51"/>
      <c r="E27" s="51" t="s">
        <v>15</v>
      </c>
      <c r="F27" s="51" t="s">
        <v>16</v>
      </c>
      <c r="G27" s="125">
        <v>0</v>
      </c>
      <c r="H27" s="126"/>
    </row>
    <row r="28" spans="2:11" ht="19.5" thickTop="1" x14ac:dyDescent="0.3">
      <c r="B28" s="36"/>
      <c r="C28" s="46"/>
      <c r="D28" s="46"/>
      <c r="E28" s="46"/>
      <c r="F28" s="46"/>
      <c r="G28" s="46"/>
      <c r="H28" s="52"/>
    </row>
    <row r="29" spans="2:11" ht="18.75" x14ac:dyDescent="0.3">
      <c r="B29" s="53"/>
      <c r="C29" s="53"/>
      <c r="D29" s="53"/>
      <c r="E29" s="53"/>
      <c r="F29" s="53"/>
      <c r="G29" s="53"/>
      <c r="H29" s="53"/>
    </row>
    <row r="30" spans="2:11" ht="18.75" x14ac:dyDescent="0.3">
      <c r="B30" s="53"/>
      <c r="C30" s="53"/>
      <c r="D30" s="53"/>
      <c r="E30" s="53"/>
      <c r="F30" s="53"/>
      <c r="G30" s="118" t="s">
        <v>157</v>
      </c>
      <c r="H30" s="118"/>
      <c r="K30" s="1" t="s">
        <v>103</v>
      </c>
    </row>
    <row r="31" spans="2:11" ht="18.75" x14ac:dyDescent="0.3">
      <c r="B31" s="118" t="s">
        <v>58</v>
      </c>
      <c r="C31" s="118"/>
      <c r="D31" s="53"/>
      <c r="E31" s="53"/>
      <c r="F31" s="53"/>
      <c r="G31" s="118" t="s">
        <v>57</v>
      </c>
      <c r="H31" s="118"/>
    </row>
    <row r="32" spans="2:11" ht="18.75" x14ac:dyDescent="0.3">
      <c r="B32" s="53"/>
      <c r="C32" s="53"/>
      <c r="D32" s="53"/>
      <c r="E32" s="53"/>
      <c r="F32" s="53"/>
      <c r="G32" s="53"/>
      <c r="H32" s="53"/>
    </row>
    <row r="33" spans="2:8" ht="18.75" x14ac:dyDescent="0.3">
      <c r="B33" s="53"/>
      <c r="C33" s="53"/>
      <c r="D33" s="53"/>
      <c r="E33" s="53"/>
      <c r="F33" s="53"/>
      <c r="G33" s="53"/>
      <c r="H33" s="53"/>
    </row>
    <row r="34" spans="2:8" ht="18.75" x14ac:dyDescent="0.3">
      <c r="B34" s="53"/>
      <c r="C34" s="53"/>
      <c r="D34" s="53"/>
      <c r="E34" s="53"/>
      <c r="F34" s="53"/>
      <c r="G34" s="53"/>
      <c r="H34" s="53"/>
    </row>
    <row r="35" spans="2:8" ht="18.75" x14ac:dyDescent="0.3">
      <c r="B35" s="117"/>
      <c r="C35" s="117"/>
      <c r="D35" s="53"/>
      <c r="E35" s="53"/>
      <c r="F35" s="53"/>
      <c r="G35" s="117"/>
      <c r="H35" s="117"/>
    </row>
    <row r="36" spans="2:8" ht="18.75" x14ac:dyDescent="0.3">
      <c r="B36" s="53" t="s">
        <v>155</v>
      </c>
      <c r="C36" s="53"/>
      <c r="D36" s="53"/>
      <c r="E36" s="53"/>
      <c r="F36" s="53"/>
      <c r="G36" s="118" t="s">
        <v>154</v>
      </c>
      <c r="H36" s="118"/>
    </row>
  </sheetData>
  <mergeCells count="23">
    <mergeCell ref="B31:C31"/>
    <mergeCell ref="G31:H31"/>
    <mergeCell ref="B35:C35"/>
    <mergeCell ref="G35:H35"/>
    <mergeCell ref="G36:H36"/>
    <mergeCell ref="G30:H30"/>
    <mergeCell ref="G13:H13"/>
    <mergeCell ref="G14:H14"/>
    <mergeCell ref="G16:H16"/>
    <mergeCell ref="G17:H17"/>
    <mergeCell ref="G18:H18"/>
    <mergeCell ref="G19:H19"/>
    <mergeCell ref="G22:H22"/>
    <mergeCell ref="G23:H23"/>
    <mergeCell ref="G24:H24"/>
    <mergeCell ref="G25:H25"/>
    <mergeCell ref="G27:H27"/>
    <mergeCell ref="G12:H12"/>
    <mergeCell ref="B5:H5"/>
    <mergeCell ref="C6:E6"/>
    <mergeCell ref="C7:E7"/>
    <mergeCell ref="C8:E8"/>
    <mergeCell ref="G11:H11"/>
  </mergeCells>
  <pageMargins left="0.7" right="0.7" top="0.75" bottom="0.75" header="0.3" footer="0.3"/>
  <pageSetup scale="83" fitToHeight="0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view="pageBreakPreview" zoomScaleSheetLayoutView="100" workbookViewId="0">
      <selection activeCell="F23" sqref="F23:G23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7" ht="16.5" customHeight="1" x14ac:dyDescent="0.3">
      <c r="B2" s="30"/>
      <c r="C2" s="31" t="s">
        <v>41</v>
      </c>
      <c r="D2" s="31"/>
      <c r="E2" s="31"/>
      <c r="F2" s="31"/>
      <c r="G2" s="32"/>
    </row>
    <row r="3" spans="2:7" ht="16.5" customHeight="1" x14ac:dyDescent="0.3">
      <c r="B3" s="33"/>
      <c r="C3" s="34" t="s">
        <v>42</v>
      </c>
      <c r="D3" s="34"/>
      <c r="E3" s="34"/>
      <c r="F3" s="34"/>
      <c r="G3" s="35"/>
    </row>
    <row r="4" spans="2:7" ht="16.5" customHeight="1" x14ac:dyDescent="0.3">
      <c r="B4" s="36"/>
      <c r="C4" s="37" t="s">
        <v>43</v>
      </c>
      <c r="D4" s="38"/>
      <c r="E4" s="38"/>
      <c r="F4" s="38"/>
      <c r="G4" s="39"/>
    </row>
    <row r="5" spans="2:7" ht="18.75" customHeight="1" x14ac:dyDescent="0.3">
      <c r="B5" s="129" t="s">
        <v>2</v>
      </c>
      <c r="C5" s="130"/>
      <c r="D5" s="130"/>
      <c r="E5" s="130"/>
      <c r="F5" s="130"/>
      <c r="G5" s="131"/>
    </row>
    <row r="6" spans="2:7" ht="18.75" x14ac:dyDescent="0.3">
      <c r="B6" s="33" t="s">
        <v>46</v>
      </c>
      <c r="C6" s="132" t="s">
        <v>44</v>
      </c>
      <c r="D6" s="132"/>
      <c r="E6" s="40"/>
      <c r="F6" s="40"/>
      <c r="G6" s="41"/>
    </row>
    <row r="7" spans="2:7" ht="18.75" x14ac:dyDescent="0.3">
      <c r="B7" s="33" t="s">
        <v>45</v>
      </c>
      <c r="C7" s="42" t="s">
        <v>47</v>
      </c>
      <c r="D7" s="42"/>
      <c r="E7" s="40"/>
      <c r="F7" s="40"/>
      <c r="G7" s="41"/>
    </row>
    <row r="8" spans="2:7" ht="18.75" x14ac:dyDescent="0.3">
      <c r="B8" s="33" t="s">
        <v>26</v>
      </c>
      <c r="C8" s="138">
        <v>42614</v>
      </c>
      <c r="D8" s="138"/>
      <c r="E8" s="40"/>
      <c r="F8" s="40"/>
      <c r="G8" s="41"/>
    </row>
    <row r="9" spans="2:7" ht="11.25" customHeight="1" x14ac:dyDescent="0.3">
      <c r="B9" s="33"/>
      <c r="C9" s="55"/>
      <c r="D9" s="40"/>
      <c r="E9" s="40"/>
      <c r="F9" s="40"/>
      <c r="G9" s="41"/>
    </row>
    <row r="10" spans="2:7" ht="18.75" x14ac:dyDescent="0.3">
      <c r="B10" s="43" t="s">
        <v>3</v>
      </c>
      <c r="C10" s="44"/>
      <c r="D10" s="44"/>
      <c r="E10" s="44"/>
      <c r="F10" s="44"/>
      <c r="G10" s="45"/>
    </row>
    <row r="11" spans="2:7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</row>
    <row r="12" spans="2:7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7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7" ht="18.75" x14ac:dyDescent="0.3">
      <c r="B14" s="33" t="s">
        <v>25</v>
      </c>
      <c r="C14" s="40"/>
      <c r="D14" s="40" t="s">
        <v>15</v>
      </c>
      <c r="E14" s="40" t="s">
        <v>16</v>
      </c>
      <c r="F14" s="119"/>
      <c r="G14" s="120"/>
    </row>
    <row r="15" spans="2:7" ht="18.75" x14ac:dyDescent="0.3">
      <c r="B15" s="33" t="s">
        <v>7</v>
      </c>
      <c r="C15" s="40"/>
      <c r="D15" s="40" t="s">
        <v>15</v>
      </c>
      <c r="E15" s="40" t="s">
        <v>16</v>
      </c>
      <c r="F15" s="119">
        <v>200000</v>
      </c>
      <c r="G15" s="120"/>
    </row>
    <row r="16" spans="2:7" ht="18.75" x14ac:dyDescent="0.3">
      <c r="B16" s="43" t="s">
        <v>8</v>
      </c>
      <c r="C16" s="44"/>
      <c r="D16" s="44"/>
      <c r="E16" s="44"/>
      <c r="F16" s="44"/>
      <c r="G16" s="45"/>
    </row>
    <row r="17" spans="2:10" ht="18.75" x14ac:dyDescent="0.3">
      <c r="B17" s="33" t="s">
        <v>39</v>
      </c>
      <c r="C17" s="40"/>
      <c r="D17" s="40" t="s">
        <v>15</v>
      </c>
      <c r="E17" s="40" t="s">
        <v>16</v>
      </c>
      <c r="F17" s="119"/>
      <c r="G17" s="120"/>
      <c r="J17" s="56">
        <f>F11*12</f>
        <v>60000000</v>
      </c>
    </row>
    <row r="18" spans="2:10" ht="18.75" x14ac:dyDescent="0.3">
      <c r="B18" s="33" t="s">
        <v>10</v>
      </c>
      <c r="C18" s="40"/>
      <c r="D18" s="40" t="s">
        <v>15</v>
      </c>
      <c r="E18" s="40" t="s">
        <v>16</v>
      </c>
      <c r="F18" s="119">
        <v>2500000</v>
      </c>
      <c r="G18" s="120"/>
      <c r="J18" s="1">
        <f>36000000+6000000</f>
        <v>42000000</v>
      </c>
    </row>
    <row r="19" spans="2:10" ht="18.75" x14ac:dyDescent="0.3">
      <c r="B19" s="36" t="s">
        <v>11</v>
      </c>
      <c r="C19" s="46"/>
      <c r="D19" s="46" t="s">
        <v>15</v>
      </c>
      <c r="E19" s="46" t="s">
        <v>16</v>
      </c>
      <c r="F19" s="135">
        <v>0</v>
      </c>
      <c r="G19" s="122"/>
      <c r="J19" s="1">
        <f>(J17-J18)*5%</f>
        <v>900000</v>
      </c>
    </row>
    <row r="20" spans="2:10" ht="16.5" customHeight="1" x14ac:dyDescent="0.3">
      <c r="B20" s="47" t="s">
        <v>20</v>
      </c>
      <c r="C20" s="34"/>
      <c r="D20" s="34" t="s">
        <v>15</v>
      </c>
      <c r="E20" s="34" t="s">
        <v>16</v>
      </c>
      <c r="F20" s="136">
        <f>SUM(F11:G19)</f>
        <v>7700000</v>
      </c>
      <c r="G20" s="137"/>
      <c r="J20" s="1">
        <v>240000</v>
      </c>
    </row>
    <row r="21" spans="2:10" ht="8.25" customHeight="1" x14ac:dyDescent="0.3">
      <c r="B21" s="47"/>
      <c r="C21" s="34"/>
      <c r="D21" s="34"/>
      <c r="E21" s="34"/>
      <c r="F21" s="48"/>
      <c r="G21" s="49"/>
    </row>
    <row r="22" spans="2:10" ht="18.75" x14ac:dyDescent="0.3">
      <c r="B22" s="43" t="s">
        <v>12</v>
      </c>
      <c r="C22" s="44"/>
      <c r="D22" s="44"/>
      <c r="E22" s="44"/>
      <c r="F22" s="44"/>
      <c r="G22" s="45"/>
    </row>
    <row r="23" spans="2:10" ht="18.75" x14ac:dyDescent="0.3">
      <c r="B23" s="33" t="s">
        <v>13</v>
      </c>
      <c r="C23" s="40"/>
      <c r="D23" s="34" t="s">
        <v>15</v>
      </c>
      <c r="E23" s="34" t="s">
        <v>16</v>
      </c>
      <c r="F23" s="127"/>
      <c r="G23" s="128"/>
    </row>
    <row r="24" spans="2:10" ht="18.75" x14ac:dyDescent="0.3">
      <c r="B24" s="33" t="s">
        <v>22</v>
      </c>
      <c r="C24" s="40"/>
      <c r="D24" s="34" t="s">
        <v>15</v>
      </c>
      <c r="E24" s="34" t="s">
        <v>16</v>
      </c>
      <c r="F24" s="119"/>
      <c r="G24" s="120"/>
    </row>
    <row r="25" spans="2:10" ht="18.75" x14ac:dyDescent="0.3">
      <c r="B25" s="36" t="s">
        <v>21</v>
      </c>
      <c r="C25" s="46"/>
      <c r="D25" s="38" t="s">
        <v>15</v>
      </c>
      <c r="E25" s="38" t="s">
        <v>16</v>
      </c>
      <c r="F25" s="135">
        <v>0</v>
      </c>
      <c r="G25" s="122"/>
    </row>
    <row r="26" spans="2:10" ht="18.75" x14ac:dyDescent="0.3">
      <c r="B26" s="47" t="s">
        <v>24</v>
      </c>
      <c r="C26" s="40"/>
      <c r="D26" s="34" t="s">
        <v>15</v>
      </c>
      <c r="E26" s="34" t="s">
        <v>16</v>
      </c>
      <c r="F26" s="123">
        <f>SUM(F23:G25)</f>
        <v>0</v>
      </c>
      <c r="G26" s="124"/>
    </row>
    <row r="27" spans="2:10" ht="9.75" customHeight="1" x14ac:dyDescent="0.3">
      <c r="B27" s="33"/>
      <c r="C27" s="40"/>
      <c r="D27" s="40"/>
      <c r="E27" s="40"/>
      <c r="F27" s="40"/>
      <c r="G27" s="41"/>
    </row>
    <row r="28" spans="2:10" s="3" customFormat="1" ht="19.5" thickBot="1" x14ac:dyDescent="0.35">
      <c r="B28" s="50" t="s">
        <v>23</v>
      </c>
      <c r="C28" s="51"/>
      <c r="D28" s="51" t="s">
        <v>15</v>
      </c>
      <c r="E28" s="51" t="s">
        <v>16</v>
      </c>
      <c r="F28" s="125">
        <f>F20-F26</f>
        <v>7700000</v>
      </c>
      <c r="G28" s="126"/>
    </row>
    <row r="29" spans="2:10" ht="19.5" thickTop="1" x14ac:dyDescent="0.3">
      <c r="B29" s="36"/>
      <c r="C29" s="46"/>
      <c r="D29" s="46"/>
      <c r="E29" s="46"/>
      <c r="F29" s="46"/>
      <c r="G29" s="52"/>
    </row>
    <row r="30" spans="2:10" ht="18.75" x14ac:dyDescent="0.3">
      <c r="B30" s="53"/>
      <c r="C30" s="53"/>
      <c r="D30" s="53"/>
      <c r="E30" s="53"/>
      <c r="F30" s="53"/>
      <c r="G30" s="53"/>
    </row>
    <row r="31" spans="2:10" ht="18.75" x14ac:dyDescent="0.3">
      <c r="B31" s="53"/>
      <c r="C31" s="53"/>
      <c r="D31" s="53"/>
      <c r="E31" s="53"/>
      <c r="F31" s="53" t="s">
        <v>48</v>
      </c>
      <c r="G31" s="53"/>
    </row>
    <row r="32" spans="2:10" ht="18.75" x14ac:dyDescent="0.3">
      <c r="B32" s="53" t="s">
        <v>31</v>
      </c>
      <c r="C32" s="53"/>
      <c r="D32" s="53"/>
      <c r="E32" s="53"/>
      <c r="F32" s="53" t="s">
        <v>28</v>
      </c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3"/>
      <c r="C35" s="53"/>
      <c r="D35" s="53"/>
      <c r="E35" s="53"/>
      <c r="F35" s="53"/>
      <c r="G35" s="53"/>
    </row>
    <row r="36" spans="2:7" ht="18.75" x14ac:dyDescent="0.3">
      <c r="B36" s="54" t="s">
        <v>40</v>
      </c>
      <c r="C36" s="53"/>
      <c r="D36" s="53"/>
      <c r="E36" s="53"/>
      <c r="F36" s="54" t="s">
        <v>49</v>
      </c>
      <c r="G36" s="53"/>
    </row>
    <row r="37" spans="2:7" ht="18.75" x14ac:dyDescent="0.3">
      <c r="B37" s="53" t="s">
        <v>50</v>
      </c>
      <c r="C37" s="53"/>
      <c r="D37" s="53"/>
      <c r="E37" s="53"/>
      <c r="F37" s="53" t="s">
        <v>37</v>
      </c>
      <c r="G37" s="53"/>
    </row>
  </sheetData>
  <mergeCells count="17">
    <mergeCell ref="F28:G28"/>
    <mergeCell ref="F26:G26"/>
    <mergeCell ref="F25:G25"/>
    <mergeCell ref="F20:G20"/>
    <mergeCell ref="F23:G23"/>
    <mergeCell ref="F24:G24"/>
    <mergeCell ref="F15:G15"/>
    <mergeCell ref="F17:G17"/>
    <mergeCell ref="F18:G18"/>
    <mergeCell ref="F19:G19"/>
    <mergeCell ref="B5:G5"/>
    <mergeCell ref="F11:G11"/>
    <mergeCell ref="F12:G12"/>
    <mergeCell ref="F13:G13"/>
    <mergeCell ref="F14:G14"/>
    <mergeCell ref="C6:D6"/>
    <mergeCell ref="C8:D8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view="pageBreakPreview" zoomScale="124" zoomScaleSheetLayoutView="124" workbookViewId="0">
      <selection activeCell="F11" sqref="F11:G11"/>
    </sheetView>
  </sheetViews>
  <sheetFormatPr defaultColWidth="9.140625" defaultRowHeight="13.5" x14ac:dyDescent="0.3"/>
  <cols>
    <col min="1" max="1" width="2.7109375" style="1" customWidth="1"/>
    <col min="2" max="2" width="10.28515625" style="1" customWidth="1"/>
    <col min="3" max="3" width="9.140625" style="1"/>
    <col min="4" max="4" width="1.5703125" style="1" customWidth="1"/>
    <col min="5" max="5" width="3.28515625" style="1" customWidth="1"/>
    <col min="6" max="16384" width="9.140625" style="1"/>
  </cols>
  <sheetData>
    <row r="2" spans="2:7" ht="11.25" customHeight="1" x14ac:dyDescent="0.3">
      <c r="B2" s="8"/>
      <c r="C2" s="9" t="s">
        <v>0</v>
      </c>
      <c r="D2" s="9"/>
      <c r="E2" s="9"/>
      <c r="F2" s="9"/>
      <c r="G2" s="10"/>
    </row>
    <row r="3" spans="2:7" ht="11.25" customHeight="1" x14ac:dyDescent="0.3">
      <c r="B3" s="11"/>
      <c r="C3" s="5" t="s">
        <v>1</v>
      </c>
      <c r="D3" s="5"/>
      <c r="E3" s="5"/>
      <c r="F3" s="5"/>
      <c r="G3" s="12"/>
    </row>
    <row r="4" spans="2:7" ht="11.25" customHeight="1" x14ac:dyDescent="0.3">
      <c r="B4" s="13"/>
      <c r="C4" s="4" t="s">
        <v>36</v>
      </c>
      <c r="D4" s="4"/>
      <c r="E4" s="4"/>
      <c r="F4" s="4"/>
      <c r="G4" s="14"/>
    </row>
    <row r="5" spans="2:7" ht="12" customHeight="1" x14ac:dyDescent="0.3">
      <c r="B5" s="151" t="s">
        <v>2</v>
      </c>
      <c r="C5" s="152"/>
      <c r="D5" s="152"/>
      <c r="E5" s="152"/>
      <c r="F5" s="152"/>
      <c r="G5" s="153"/>
    </row>
    <row r="6" spans="2:7" x14ac:dyDescent="0.3">
      <c r="B6" s="11" t="s">
        <v>17</v>
      </c>
      <c r="C6" s="29" t="s">
        <v>33</v>
      </c>
      <c r="D6" s="29"/>
      <c r="E6" s="7"/>
      <c r="F6" s="7"/>
      <c r="G6" s="15"/>
    </row>
    <row r="7" spans="2:7" x14ac:dyDescent="0.3">
      <c r="B7" s="11" t="s">
        <v>19</v>
      </c>
      <c r="C7" s="16" t="s">
        <v>34</v>
      </c>
      <c r="D7" s="16"/>
      <c r="E7" s="7"/>
      <c r="F7" s="7"/>
      <c r="G7" s="15"/>
    </row>
    <row r="8" spans="2:7" x14ac:dyDescent="0.3">
      <c r="B8" s="11" t="s">
        <v>18</v>
      </c>
      <c r="C8" s="154">
        <v>41061</v>
      </c>
      <c r="D8" s="154"/>
      <c r="E8" s="7"/>
      <c r="F8" s="7"/>
      <c r="G8" s="15"/>
    </row>
    <row r="9" spans="2:7" ht="11.25" customHeight="1" x14ac:dyDescent="0.3">
      <c r="B9" s="11"/>
      <c r="C9" s="7"/>
      <c r="D9" s="7"/>
      <c r="E9" s="7"/>
      <c r="F9" s="7"/>
      <c r="G9" s="15"/>
    </row>
    <row r="10" spans="2:7" ht="15" x14ac:dyDescent="0.35">
      <c r="B10" s="17" t="s">
        <v>3</v>
      </c>
      <c r="C10" s="18"/>
      <c r="D10" s="18"/>
      <c r="E10" s="18"/>
      <c r="F10" s="18"/>
      <c r="G10" s="19"/>
    </row>
    <row r="11" spans="2:7" x14ac:dyDescent="0.3">
      <c r="B11" s="11" t="s">
        <v>4</v>
      </c>
      <c r="C11" s="7"/>
      <c r="D11" s="7" t="s">
        <v>15</v>
      </c>
      <c r="E11" s="7" t="s">
        <v>16</v>
      </c>
      <c r="F11" s="141">
        <v>4000000</v>
      </c>
      <c r="G11" s="142"/>
    </row>
    <row r="12" spans="2:7" x14ac:dyDescent="0.3">
      <c r="B12" s="11" t="s">
        <v>5</v>
      </c>
      <c r="C12" s="7"/>
      <c r="D12" s="7" t="s">
        <v>15</v>
      </c>
      <c r="E12" s="7" t="s">
        <v>16</v>
      </c>
      <c r="F12" s="141">
        <v>0</v>
      </c>
      <c r="G12" s="142"/>
    </row>
    <row r="13" spans="2:7" x14ac:dyDescent="0.3">
      <c r="B13" s="11" t="s">
        <v>6</v>
      </c>
      <c r="C13" s="7"/>
      <c r="D13" s="7" t="s">
        <v>15</v>
      </c>
      <c r="E13" s="7" t="s">
        <v>16</v>
      </c>
      <c r="F13" s="141">
        <v>0</v>
      </c>
      <c r="G13" s="142"/>
    </row>
    <row r="14" spans="2:7" x14ac:dyDescent="0.3">
      <c r="B14" s="11" t="s">
        <v>25</v>
      </c>
      <c r="C14" s="7"/>
      <c r="D14" s="7" t="s">
        <v>15</v>
      </c>
      <c r="E14" s="7" t="s">
        <v>16</v>
      </c>
      <c r="F14" s="141">
        <f>4000000/3</f>
        <v>1333333.3333333333</v>
      </c>
      <c r="G14" s="142"/>
    </row>
    <row r="15" spans="2:7" x14ac:dyDescent="0.3">
      <c r="B15" s="11" t="s">
        <v>7</v>
      </c>
      <c r="C15" s="7"/>
      <c r="D15" s="7" t="s">
        <v>15</v>
      </c>
      <c r="E15" s="7" t="s">
        <v>16</v>
      </c>
      <c r="F15" s="141">
        <v>150000</v>
      </c>
      <c r="G15" s="142"/>
    </row>
    <row r="16" spans="2:7" ht="15" x14ac:dyDescent="0.35">
      <c r="B16" s="17" t="s">
        <v>8</v>
      </c>
      <c r="C16" s="18"/>
      <c r="D16" s="18"/>
      <c r="E16" s="18"/>
      <c r="F16" s="18"/>
      <c r="G16" s="19"/>
    </row>
    <row r="17" spans="2:7" x14ac:dyDescent="0.3">
      <c r="B17" s="11" t="s">
        <v>9</v>
      </c>
      <c r="C17" s="7"/>
      <c r="D17" s="7" t="s">
        <v>15</v>
      </c>
      <c r="E17" s="7" t="s">
        <v>16</v>
      </c>
      <c r="F17" s="141">
        <v>2000000</v>
      </c>
      <c r="G17" s="142"/>
    </row>
    <row r="18" spans="2:7" x14ac:dyDescent="0.3">
      <c r="B18" s="11" t="s">
        <v>10</v>
      </c>
      <c r="C18" s="7"/>
      <c r="D18" s="7" t="s">
        <v>15</v>
      </c>
      <c r="E18" s="7" t="s">
        <v>16</v>
      </c>
      <c r="F18" s="141">
        <v>0</v>
      </c>
      <c r="G18" s="142"/>
    </row>
    <row r="19" spans="2:7" x14ac:dyDescent="0.3">
      <c r="B19" s="13" t="s">
        <v>11</v>
      </c>
      <c r="C19" s="2"/>
      <c r="D19" s="2" t="s">
        <v>15</v>
      </c>
      <c r="E19" s="2" t="s">
        <v>16</v>
      </c>
      <c r="F19" s="143">
        <v>0</v>
      </c>
      <c r="G19" s="144"/>
    </row>
    <row r="20" spans="2:7" ht="16.5" customHeight="1" x14ac:dyDescent="0.35">
      <c r="B20" s="20" t="s">
        <v>20</v>
      </c>
      <c r="C20" s="5"/>
      <c r="D20" s="5" t="s">
        <v>15</v>
      </c>
      <c r="E20" s="5" t="s">
        <v>16</v>
      </c>
      <c r="F20" s="149">
        <f>SUM(F11:G19)</f>
        <v>7483333.333333333</v>
      </c>
      <c r="G20" s="150"/>
    </row>
    <row r="21" spans="2:7" ht="8.25" customHeight="1" x14ac:dyDescent="0.3">
      <c r="B21" s="21"/>
      <c r="C21" s="5"/>
      <c r="D21" s="5"/>
      <c r="E21" s="5"/>
      <c r="F21" s="22"/>
      <c r="G21" s="23"/>
    </row>
    <row r="22" spans="2:7" ht="15" x14ac:dyDescent="0.35">
      <c r="B22" s="17" t="s">
        <v>12</v>
      </c>
      <c r="C22" s="18"/>
      <c r="D22" s="18"/>
      <c r="E22" s="18"/>
      <c r="F22" s="18"/>
      <c r="G22" s="19"/>
    </row>
    <row r="23" spans="2:7" x14ac:dyDescent="0.3">
      <c r="B23" s="11" t="s">
        <v>13</v>
      </c>
      <c r="C23" s="7"/>
      <c r="D23" s="5" t="s">
        <v>15</v>
      </c>
      <c r="E23" s="5" t="s">
        <v>16</v>
      </c>
      <c r="F23" s="139">
        <f>5/100*F11</f>
        <v>200000</v>
      </c>
      <c r="G23" s="140"/>
    </row>
    <row r="24" spans="2:7" x14ac:dyDescent="0.3">
      <c r="B24" s="11" t="s">
        <v>22</v>
      </c>
      <c r="C24" s="7"/>
      <c r="D24" s="5" t="s">
        <v>15</v>
      </c>
      <c r="E24" s="5" t="s">
        <v>16</v>
      </c>
      <c r="F24" s="141">
        <f>2/100*F11</f>
        <v>80000</v>
      </c>
      <c r="G24" s="142"/>
    </row>
    <row r="25" spans="2:7" x14ac:dyDescent="0.3">
      <c r="B25" s="13" t="s">
        <v>21</v>
      </c>
      <c r="C25" s="2"/>
      <c r="D25" s="4" t="s">
        <v>15</v>
      </c>
      <c r="E25" s="4" t="s">
        <v>16</v>
      </c>
      <c r="F25" s="143">
        <v>0</v>
      </c>
      <c r="G25" s="144"/>
    </row>
    <row r="26" spans="2:7" ht="15" x14ac:dyDescent="0.35">
      <c r="B26" s="20" t="s">
        <v>24</v>
      </c>
      <c r="C26" s="7"/>
      <c r="D26" s="5" t="s">
        <v>15</v>
      </c>
      <c r="E26" s="5" t="s">
        <v>16</v>
      </c>
      <c r="F26" s="145">
        <f>SUM(F23:G25)</f>
        <v>280000</v>
      </c>
      <c r="G26" s="146"/>
    </row>
    <row r="27" spans="2:7" ht="9.75" customHeight="1" x14ac:dyDescent="0.3">
      <c r="B27" s="11"/>
      <c r="C27" s="7"/>
      <c r="D27" s="7"/>
      <c r="E27" s="7"/>
      <c r="F27" s="7"/>
      <c r="G27" s="15"/>
    </row>
    <row r="28" spans="2:7" s="3" customFormat="1" ht="15.75" thickBot="1" x14ac:dyDescent="0.4">
      <c r="B28" s="24" t="s">
        <v>23</v>
      </c>
      <c r="C28" s="6"/>
      <c r="D28" s="6" t="s">
        <v>15</v>
      </c>
      <c r="E28" s="6" t="s">
        <v>16</v>
      </c>
      <c r="F28" s="147">
        <f>F20-F26</f>
        <v>7203333.333333333</v>
      </c>
      <c r="G28" s="148"/>
    </row>
    <row r="29" spans="2:7" ht="14.25" thickTop="1" x14ac:dyDescent="0.3">
      <c r="B29" s="13"/>
      <c r="C29" s="2"/>
      <c r="D29" s="2"/>
      <c r="E29" s="2"/>
      <c r="F29" s="2"/>
      <c r="G29" s="25"/>
    </row>
    <row r="31" spans="2:7" x14ac:dyDescent="0.3">
      <c r="F31" s="1" t="s">
        <v>27</v>
      </c>
    </row>
    <row r="32" spans="2:7" x14ac:dyDescent="0.3">
      <c r="B32" s="1" t="s">
        <v>35</v>
      </c>
      <c r="F32" s="1" t="s">
        <v>28</v>
      </c>
    </row>
    <row r="37" spans="2:6" x14ac:dyDescent="0.3">
      <c r="B37" s="26" t="s">
        <v>29</v>
      </c>
      <c r="F37" s="26" t="s">
        <v>14</v>
      </c>
    </row>
    <row r="38" spans="2:6" x14ac:dyDescent="0.3">
      <c r="B38" s="1" t="s">
        <v>30</v>
      </c>
      <c r="F38" s="1" t="s">
        <v>32</v>
      </c>
    </row>
  </sheetData>
  <mergeCells count="16">
    <mergeCell ref="F20:G20"/>
    <mergeCell ref="B5:G5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  <mergeCell ref="F23:G23"/>
    <mergeCell ref="F24:G24"/>
    <mergeCell ref="F25:G25"/>
    <mergeCell ref="F26:G26"/>
    <mergeCell ref="F28:G2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view="pageBreakPreview" zoomScaleSheetLayoutView="100" workbookViewId="0">
      <selection activeCell="J18" sqref="J18"/>
    </sheetView>
  </sheetViews>
  <sheetFormatPr defaultColWidth="9.140625" defaultRowHeight="13.5" x14ac:dyDescent="0.3"/>
  <cols>
    <col min="1" max="1" width="2.7109375" style="1" customWidth="1"/>
    <col min="2" max="2" width="10.28515625" style="1" customWidth="1"/>
    <col min="3" max="3" width="9.140625" style="1"/>
    <col min="4" max="4" width="1.5703125" style="1" customWidth="1"/>
    <col min="5" max="5" width="3.28515625" style="1" customWidth="1"/>
    <col min="6" max="6" width="9.140625" style="1"/>
    <col min="7" max="7" width="11" style="1" customWidth="1"/>
    <col min="8" max="16384" width="9.140625" style="1"/>
  </cols>
  <sheetData>
    <row r="2" spans="2:7" ht="11.25" customHeight="1" x14ac:dyDescent="0.3">
      <c r="B2" s="8"/>
      <c r="C2" s="9" t="s">
        <v>0</v>
      </c>
      <c r="D2" s="9"/>
      <c r="E2" s="9"/>
      <c r="F2" s="9"/>
      <c r="G2" s="10"/>
    </row>
    <row r="3" spans="2:7" ht="11.25" customHeight="1" x14ac:dyDescent="0.3">
      <c r="B3" s="11"/>
      <c r="C3" s="5" t="s">
        <v>1</v>
      </c>
      <c r="D3" s="5"/>
      <c r="E3" s="5"/>
      <c r="F3" s="5"/>
      <c r="G3" s="12"/>
    </row>
    <row r="4" spans="2:7" ht="11.25" customHeight="1" x14ac:dyDescent="0.3">
      <c r="B4" s="13"/>
      <c r="C4" s="4" t="s">
        <v>36</v>
      </c>
      <c r="D4" s="4"/>
      <c r="E4" s="4"/>
      <c r="F4" s="4"/>
      <c r="G4" s="14"/>
    </row>
    <row r="5" spans="2:7" ht="12" customHeight="1" x14ac:dyDescent="0.3">
      <c r="B5" s="151" t="s">
        <v>2</v>
      </c>
      <c r="C5" s="152"/>
      <c r="D5" s="152"/>
      <c r="E5" s="152"/>
      <c r="F5" s="152"/>
      <c r="G5" s="153"/>
    </row>
    <row r="6" spans="2:7" x14ac:dyDescent="0.3">
      <c r="B6" s="11" t="s">
        <v>17</v>
      </c>
      <c r="C6" s="29" t="s">
        <v>14</v>
      </c>
      <c r="D6" s="29"/>
      <c r="E6" s="7"/>
      <c r="F6" s="7"/>
      <c r="G6" s="15"/>
    </row>
    <row r="7" spans="2:7" x14ac:dyDescent="0.3">
      <c r="B7" s="11" t="s">
        <v>19</v>
      </c>
      <c r="C7" s="16" t="s">
        <v>37</v>
      </c>
      <c r="D7" s="16"/>
      <c r="E7" s="7"/>
      <c r="F7" s="7"/>
      <c r="G7" s="15"/>
    </row>
    <row r="8" spans="2:7" x14ac:dyDescent="0.3">
      <c r="B8" s="11" t="s">
        <v>18</v>
      </c>
      <c r="C8" s="154">
        <v>41091</v>
      </c>
      <c r="D8" s="154"/>
      <c r="E8" s="7"/>
      <c r="F8" s="7"/>
      <c r="G8" s="15"/>
    </row>
    <row r="9" spans="2:7" ht="11.25" customHeight="1" x14ac:dyDescent="0.3">
      <c r="B9" s="11"/>
      <c r="C9" s="7"/>
      <c r="D9" s="7"/>
      <c r="E9" s="7"/>
      <c r="F9" s="7"/>
      <c r="G9" s="15"/>
    </row>
    <row r="10" spans="2:7" ht="15" x14ac:dyDescent="0.35">
      <c r="B10" s="17" t="s">
        <v>3</v>
      </c>
      <c r="C10" s="18"/>
      <c r="D10" s="18"/>
      <c r="E10" s="18"/>
      <c r="F10" s="18"/>
      <c r="G10" s="19"/>
    </row>
    <row r="11" spans="2:7" x14ac:dyDescent="0.3">
      <c r="B11" s="11" t="s">
        <v>4</v>
      </c>
      <c r="C11" s="7"/>
      <c r="D11" s="7" t="s">
        <v>15</v>
      </c>
      <c r="E11" s="7" t="s">
        <v>16</v>
      </c>
      <c r="F11" s="141">
        <v>3000000</v>
      </c>
      <c r="G11" s="142"/>
    </row>
    <row r="12" spans="2:7" x14ac:dyDescent="0.3">
      <c r="B12" s="11" t="s">
        <v>5</v>
      </c>
      <c r="C12" s="7"/>
      <c r="D12" s="7" t="s">
        <v>15</v>
      </c>
      <c r="E12" s="7" t="s">
        <v>16</v>
      </c>
      <c r="F12" s="141">
        <v>0</v>
      </c>
      <c r="G12" s="142"/>
    </row>
    <row r="13" spans="2:7" x14ac:dyDescent="0.3">
      <c r="B13" s="11" t="s">
        <v>6</v>
      </c>
      <c r="C13" s="7"/>
      <c r="D13" s="7" t="s">
        <v>15</v>
      </c>
      <c r="E13" s="7" t="s">
        <v>16</v>
      </c>
      <c r="F13" s="141">
        <v>350000</v>
      </c>
      <c r="G13" s="142"/>
    </row>
    <row r="14" spans="2:7" x14ac:dyDescent="0.3">
      <c r="B14" s="11" t="s">
        <v>25</v>
      </c>
      <c r="C14" s="7"/>
      <c r="D14" s="7" t="s">
        <v>15</v>
      </c>
      <c r="E14" s="7" t="s">
        <v>16</v>
      </c>
      <c r="F14" s="141">
        <f>4000000/3</f>
        <v>1333333.3333333333</v>
      </c>
      <c r="G14" s="142"/>
    </row>
    <row r="15" spans="2:7" x14ac:dyDescent="0.3">
      <c r="B15" s="11" t="s">
        <v>7</v>
      </c>
      <c r="C15" s="7"/>
      <c r="D15" s="7" t="s">
        <v>15</v>
      </c>
      <c r="E15" s="7" t="s">
        <v>16</v>
      </c>
      <c r="F15" s="141">
        <v>400000</v>
      </c>
      <c r="G15" s="142"/>
    </row>
    <row r="16" spans="2:7" ht="15" x14ac:dyDescent="0.35">
      <c r="B16" s="17" t="s">
        <v>8</v>
      </c>
      <c r="C16" s="18"/>
      <c r="D16" s="18"/>
      <c r="E16" s="18"/>
      <c r="F16" s="18"/>
      <c r="G16" s="19"/>
    </row>
    <row r="17" spans="2:7" x14ac:dyDescent="0.3">
      <c r="B17" s="11" t="s">
        <v>9</v>
      </c>
      <c r="C17" s="7"/>
      <c r="D17" s="7" t="s">
        <v>15</v>
      </c>
      <c r="E17" s="7" t="s">
        <v>16</v>
      </c>
      <c r="F17" s="141">
        <v>2000000</v>
      </c>
      <c r="G17" s="142"/>
    </row>
    <row r="18" spans="2:7" x14ac:dyDescent="0.3">
      <c r="B18" s="11" t="s">
        <v>10</v>
      </c>
      <c r="C18" s="7"/>
      <c r="D18" s="7" t="s">
        <v>15</v>
      </c>
      <c r="E18" s="7" t="s">
        <v>16</v>
      </c>
      <c r="F18" s="141">
        <v>0</v>
      </c>
      <c r="G18" s="142"/>
    </row>
    <row r="19" spans="2:7" x14ac:dyDescent="0.3">
      <c r="B19" s="13" t="s">
        <v>11</v>
      </c>
      <c r="C19" s="2"/>
      <c r="D19" s="2" t="s">
        <v>15</v>
      </c>
      <c r="E19" s="2" t="s">
        <v>16</v>
      </c>
      <c r="F19" s="143">
        <v>150000</v>
      </c>
      <c r="G19" s="144"/>
    </row>
    <row r="20" spans="2:7" ht="16.5" customHeight="1" x14ac:dyDescent="0.35">
      <c r="B20" s="20" t="s">
        <v>20</v>
      </c>
      <c r="C20" s="5"/>
      <c r="D20" s="5" t="s">
        <v>15</v>
      </c>
      <c r="E20" s="5" t="s">
        <v>16</v>
      </c>
      <c r="F20" s="149">
        <f>SUM(F11:G19)</f>
        <v>7233333.333333333</v>
      </c>
      <c r="G20" s="150"/>
    </row>
    <row r="21" spans="2:7" ht="8.25" customHeight="1" x14ac:dyDescent="0.3">
      <c r="B21" s="21"/>
      <c r="C21" s="5"/>
      <c r="D21" s="5"/>
      <c r="E21" s="5"/>
      <c r="F21" s="27"/>
      <c r="G21" s="28"/>
    </row>
    <row r="22" spans="2:7" ht="15" x14ac:dyDescent="0.35">
      <c r="B22" s="17" t="s">
        <v>12</v>
      </c>
      <c r="C22" s="18"/>
      <c r="D22" s="18"/>
      <c r="E22" s="18"/>
      <c r="F22" s="18"/>
      <c r="G22" s="19"/>
    </row>
    <row r="23" spans="2:7" x14ac:dyDescent="0.3">
      <c r="B23" s="11" t="s">
        <v>13</v>
      </c>
      <c r="C23" s="7"/>
      <c r="D23" s="5" t="s">
        <v>15</v>
      </c>
      <c r="E23" s="5" t="s">
        <v>16</v>
      </c>
      <c r="F23" s="139">
        <v>60000</v>
      </c>
      <c r="G23" s="140"/>
    </row>
    <row r="24" spans="2:7" x14ac:dyDescent="0.3">
      <c r="B24" s="11" t="s">
        <v>22</v>
      </c>
      <c r="C24" s="7"/>
      <c r="D24" s="5" t="s">
        <v>15</v>
      </c>
      <c r="E24" s="5" t="s">
        <v>16</v>
      </c>
      <c r="F24" s="141">
        <v>30000</v>
      </c>
      <c r="G24" s="142"/>
    </row>
    <row r="25" spans="2:7" x14ac:dyDescent="0.3">
      <c r="B25" s="13" t="s">
        <v>21</v>
      </c>
      <c r="C25" s="2"/>
      <c r="D25" s="4" t="s">
        <v>15</v>
      </c>
      <c r="E25" s="4" t="s">
        <v>16</v>
      </c>
      <c r="F25" s="143">
        <v>0</v>
      </c>
      <c r="G25" s="144"/>
    </row>
    <row r="26" spans="2:7" ht="15" x14ac:dyDescent="0.35">
      <c r="B26" s="20" t="s">
        <v>24</v>
      </c>
      <c r="C26" s="7"/>
      <c r="D26" s="5" t="s">
        <v>15</v>
      </c>
      <c r="E26" s="5" t="s">
        <v>16</v>
      </c>
      <c r="F26" s="145">
        <f>SUM(F23:G25)</f>
        <v>90000</v>
      </c>
      <c r="G26" s="146"/>
    </row>
    <row r="27" spans="2:7" ht="9.75" customHeight="1" x14ac:dyDescent="0.3">
      <c r="B27" s="11"/>
      <c r="C27" s="7"/>
      <c r="D27" s="7"/>
      <c r="E27" s="7"/>
      <c r="F27" s="7"/>
      <c r="G27" s="15"/>
    </row>
    <row r="28" spans="2:7" s="3" customFormat="1" ht="15.75" thickBot="1" x14ac:dyDescent="0.4">
      <c r="B28" s="24" t="s">
        <v>23</v>
      </c>
      <c r="C28" s="6"/>
      <c r="D28" s="6" t="s">
        <v>15</v>
      </c>
      <c r="E28" s="6" t="s">
        <v>16</v>
      </c>
      <c r="F28" s="147">
        <f>F20-F26</f>
        <v>7143333.333333333</v>
      </c>
      <c r="G28" s="148"/>
    </row>
    <row r="29" spans="2:7" ht="14.25" thickTop="1" x14ac:dyDescent="0.3">
      <c r="B29" s="13"/>
      <c r="C29" s="2"/>
      <c r="D29" s="2"/>
      <c r="E29" s="2"/>
      <c r="F29" s="2"/>
      <c r="G29" s="25"/>
    </row>
    <row r="31" spans="2:7" x14ac:dyDescent="0.3">
      <c r="F31" s="1" t="s">
        <v>38</v>
      </c>
    </row>
    <row r="32" spans="2:7" x14ac:dyDescent="0.3">
      <c r="B32" s="1" t="s">
        <v>35</v>
      </c>
      <c r="F32" s="1" t="s">
        <v>28</v>
      </c>
    </row>
    <row r="37" spans="2:6" x14ac:dyDescent="0.3">
      <c r="B37" s="26" t="s">
        <v>29</v>
      </c>
      <c r="F37" s="26" t="s">
        <v>14</v>
      </c>
    </row>
    <row r="38" spans="2:6" x14ac:dyDescent="0.3">
      <c r="B38" s="1" t="s">
        <v>30</v>
      </c>
      <c r="F38" s="1" t="s">
        <v>32</v>
      </c>
    </row>
  </sheetData>
  <mergeCells count="16">
    <mergeCell ref="F14:G14"/>
    <mergeCell ref="B5:G5"/>
    <mergeCell ref="C8:D8"/>
    <mergeCell ref="F11:G11"/>
    <mergeCell ref="F12:G12"/>
    <mergeCell ref="F13:G13"/>
    <mergeCell ref="F24:G24"/>
    <mergeCell ref="F25:G25"/>
    <mergeCell ref="F26:G26"/>
    <mergeCell ref="F28:G28"/>
    <mergeCell ref="F15:G15"/>
    <mergeCell ref="F17:G17"/>
    <mergeCell ref="F18:G18"/>
    <mergeCell ref="F19:G19"/>
    <mergeCell ref="F20:G20"/>
    <mergeCell ref="F23:G2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view="pageBreakPreview" topLeftCell="A13" zoomScaleSheetLayoutView="100" workbookViewId="0">
      <selection activeCell="C34" sqref="C34"/>
    </sheetView>
  </sheetViews>
  <sheetFormatPr defaultColWidth="9.140625" defaultRowHeight="13.5" x14ac:dyDescent="0.3"/>
  <cols>
    <col min="1" max="1" width="2.7109375" style="1" customWidth="1"/>
    <col min="2" max="2" width="23.42578125" style="1" bestFit="1" customWidth="1"/>
    <col min="3" max="3" width="34.140625" style="1" customWidth="1"/>
    <col min="4" max="4" width="2" style="1" customWidth="1"/>
    <col min="5" max="5" width="5" style="1" customWidth="1"/>
    <col min="6" max="6" width="13.85546875" style="1" customWidth="1"/>
    <col min="7" max="7" width="21.140625" style="1" customWidth="1"/>
    <col min="8" max="9" width="9.140625" style="1"/>
    <col min="10" max="10" width="10.140625" style="1" bestFit="1" customWidth="1"/>
    <col min="11" max="16384" width="9.140625" style="1"/>
  </cols>
  <sheetData>
    <row r="2" spans="2:7" ht="16.5" customHeight="1" x14ac:dyDescent="0.3">
      <c r="B2" s="30"/>
      <c r="C2" s="31" t="s">
        <v>41</v>
      </c>
      <c r="D2" s="31"/>
      <c r="E2" s="31"/>
      <c r="F2" s="31"/>
      <c r="G2" s="32"/>
    </row>
    <row r="3" spans="2:7" ht="16.5" customHeight="1" x14ac:dyDescent="0.3">
      <c r="B3" s="33"/>
      <c r="C3" s="34" t="s">
        <v>42</v>
      </c>
      <c r="D3" s="34"/>
      <c r="E3" s="34"/>
      <c r="F3" s="34"/>
      <c r="G3" s="35"/>
    </row>
    <row r="4" spans="2:7" ht="16.5" customHeight="1" x14ac:dyDescent="0.3">
      <c r="B4" s="36"/>
      <c r="C4" s="37" t="s">
        <v>43</v>
      </c>
      <c r="D4" s="38"/>
      <c r="E4" s="38"/>
      <c r="F4" s="38"/>
      <c r="G4" s="39"/>
    </row>
    <row r="5" spans="2:7" ht="18.75" customHeight="1" x14ac:dyDescent="0.3">
      <c r="B5" s="129" t="s">
        <v>2</v>
      </c>
      <c r="C5" s="130"/>
      <c r="D5" s="130"/>
      <c r="E5" s="130"/>
      <c r="F5" s="130"/>
      <c r="G5" s="131"/>
    </row>
    <row r="6" spans="2:7" ht="18.75" x14ac:dyDescent="0.3">
      <c r="B6" s="33" t="s">
        <v>46</v>
      </c>
      <c r="C6" s="132" t="s">
        <v>51</v>
      </c>
      <c r="D6" s="132"/>
      <c r="E6" s="40"/>
      <c r="F6" s="40"/>
      <c r="G6" s="41"/>
    </row>
    <row r="7" spans="2:7" ht="18.75" x14ac:dyDescent="0.3">
      <c r="B7" s="33" t="s">
        <v>45</v>
      </c>
      <c r="C7" s="42" t="s">
        <v>52</v>
      </c>
      <c r="D7" s="42"/>
      <c r="E7" s="40"/>
      <c r="F7" s="40"/>
      <c r="G7" s="41"/>
    </row>
    <row r="8" spans="2:7" ht="18.75" x14ac:dyDescent="0.3">
      <c r="B8" s="33" t="s">
        <v>26</v>
      </c>
      <c r="C8" s="138">
        <v>42644</v>
      </c>
      <c r="D8" s="138"/>
      <c r="E8" s="40"/>
      <c r="F8" s="40"/>
      <c r="G8" s="41"/>
    </row>
    <row r="9" spans="2:7" ht="11.25" customHeight="1" x14ac:dyDescent="0.3">
      <c r="B9" s="33"/>
      <c r="C9" s="55"/>
      <c r="D9" s="40"/>
      <c r="E9" s="40"/>
      <c r="F9" s="40"/>
      <c r="G9" s="41"/>
    </row>
    <row r="10" spans="2:7" ht="18.75" x14ac:dyDescent="0.3">
      <c r="B10" s="43" t="s">
        <v>3</v>
      </c>
      <c r="C10" s="44"/>
      <c r="D10" s="44"/>
      <c r="E10" s="44"/>
      <c r="F10" s="44"/>
      <c r="G10" s="45"/>
    </row>
    <row r="11" spans="2:7" ht="18.75" x14ac:dyDescent="0.3">
      <c r="B11" s="33" t="s">
        <v>4</v>
      </c>
      <c r="C11" s="40"/>
      <c r="D11" s="40" t="s">
        <v>15</v>
      </c>
      <c r="E11" s="40" t="s">
        <v>16</v>
      </c>
      <c r="F11" s="119">
        <v>5000000</v>
      </c>
      <c r="G11" s="120"/>
    </row>
    <row r="12" spans="2:7" ht="18.75" x14ac:dyDescent="0.3">
      <c r="B12" s="33" t="s">
        <v>5</v>
      </c>
      <c r="C12" s="40"/>
      <c r="D12" s="40" t="s">
        <v>15</v>
      </c>
      <c r="E12" s="40" t="s">
        <v>16</v>
      </c>
      <c r="F12" s="119">
        <v>0</v>
      </c>
      <c r="G12" s="120"/>
    </row>
    <row r="13" spans="2:7" ht="18.75" x14ac:dyDescent="0.3">
      <c r="B13" s="33" t="s">
        <v>6</v>
      </c>
      <c r="C13" s="40"/>
      <c r="D13" s="40" t="s">
        <v>15</v>
      </c>
      <c r="E13" s="40" t="s">
        <v>16</v>
      </c>
      <c r="F13" s="119">
        <v>0</v>
      </c>
      <c r="G13" s="120"/>
    </row>
    <row r="14" spans="2:7" ht="18.75" x14ac:dyDescent="0.3">
      <c r="B14" s="33" t="s">
        <v>25</v>
      </c>
      <c r="C14" s="40"/>
      <c r="D14" s="40" t="s">
        <v>15</v>
      </c>
      <c r="E14" s="40" t="s">
        <v>16</v>
      </c>
      <c r="F14" s="119">
        <v>992000</v>
      </c>
      <c r="G14" s="120"/>
    </row>
    <row r="15" spans="2:7" ht="18.75" x14ac:dyDescent="0.3">
      <c r="B15" s="33" t="s">
        <v>7</v>
      </c>
      <c r="C15" s="40"/>
      <c r="D15" s="40" t="s">
        <v>15</v>
      </c>
      <c r="E15" s="40" t="s">
        <v>16</v>
      </c>
      <c r="F15" s="119">
        <v>100000</v>
      </c>
      <c r="G15" s="120"/>
    </row>
    <row r="16" spans="2:7" ht="18.75" x14ac:dyDescent="0.3">
      <c r="B16" s="43" t="s">
        <v>8</v>
      </c>
      <c r="C16" s="44"/>
      <c r="D16" s="44"/>
      <c r="E16" s="44"/>
      <c r="F16" s="44"/>
      <c r="G16" s="45"/>
    </row>
    <row r="17" spans="2:10" ht="18.75" x14ac:dyDescent="0.3">
      <c r="B17" s="33" t="s">
        <v>39</v>
      </c>
      <c r="C17" s="40"/>
      <c r="D17" s="40" t="s">
        <v>15</v>
      </c>
      <c r="E17" s="40" t="s">
        <v>16</v>
      </c>
      <c r="F17" s="119"/>
      <c r="G17" s="120"/>
      <c r="J17" s="56">
        <f>F11*12</f>
        <v>60000000</v>
      </c>
    </row>
    <row r="18" spans="2:10" ht="18.75" x14ac:dyDescent="0.3">
      <c r="B18" s="33" t="s">
        <v>10</v>
      </c>
      <c r="C18" s="40"/>
      <c r="D18" s="40" t="s">
        <v>15</v>
      </c>
      <c r="E18" s="40" t="s">
        <v>16</v>
      </c>
      <c r="F18" s="119"/>
      <c r="G18" s="120"/>
      <c r="J18" s="1">
        <f>36000000+6000000</f>
        <v>42000000</v>
      </c>
    </row>
    <row r="19" spans="2:10" ht="18.75" x14ac:dyDescent="0.3">
      <c r="B19" s="36" t="s">
        <v>11</v>
      </c>
      <c r="C19" s="46"/>
      <c r="D19" s="46" t="s">
        <v>15</v>
      </c>
      <c r="E19" s="46" t="s">
        <v>16</v>
      </c>
      <c r="F19" s="135">
        <v>0</v>
      </c>
      <c r="G19" s="122"/>
      <c r="J19" s="1">
        <f>(J17-J18)*5%</f>
        <v>900000</v>
      </c>
    </row>
    <row r="20" spans="2:10" ht="16.5" customHeight="1" x14ac:dyDescent="0.3">
      <c r="B20" s="47" t="s">
        <v>20</v>
      </c>
      <c r="C20" s="34"/>
      <c r="D20" s="34" t="s">
        <v>15</v>
      </c>
      <c r="E20" s="34" t="s">
        <v>16</v>
      </c>
      <c r="F20" s="136">
        <f>SUM(F11:G19)</f>
        <v>6092000</v>
      </c>
      <c r="G20" s="137"/>
      <c r="J20" s="1">
        <v>240000</v>
      </c>
    </row>
    <row r="21" spans="2:10" ht="8.25" customHeight="1" x14ac:dyDescent="0.3">
      <c r="B21" s="47"/>
      <c r="C21" s="34"/>
      <c r="D21" s="34"/>
      <c r="E21" s="34"/>
      <c r="F21" s="57"/>
      <c r="G21" s="58"/>
    </row>
    <row r="22" spans="2:10" ht="18.75" x14ac:dyDescent="0.3">
      <c r="B22" s="43" t="s">
        <v>12</v>
      </c>
      <c r="C22" s="44"/>
      <c r="D22" s="44"/>
      <c r="E22" s="44"/>
      <c r="F22" s="44"/>
      <c r="G22" s="45"/>
    </row>
    <row r="23" spans="2:10" ht="18.75" x14ac:dyDescent="0.3">
      <c r="B23" s="33" t="s">
        <v>13</v>
      </c>
      <c r="C23" s="40"/>
      <c r="D23" s="34" t="s">
        <v>15</v>
      </c>
      <c r="E23" s="34" t="s">
        <v>16</v>
      </c>
      <c r="F23" s="127"/>
      <c r="G23" s="128"/>
    </row>
    <row r="24" spans="2:10" ht="18.75" x14ac:dyDescent="0.3">
      <c r="B24" s="33" t="s">
        <v>22</v>
      </c>
      <c r="C24" s="40"/>
      <c r="D24" s="34" t="s">
        <v>15</v>
      </c>
      <c r="E24" s="34" t="s">
        <v>16</v>
      </c>
      <c r="F24" s="119"/>
      <c r="G24" s="120"/>
    </row>
    <row r="25" spans="2:10" ht="18.75" x14ac:dyDescent="0.3">
      <c r="B25" s="36" t="s">
        <v>21</v>
      </c>
      <c r="C25" s="46"/>
      <c r="D25" s="38" t="s">
        <v>15</v>
      </c>
      <c r="E25" s="38" t="s">
        <v>16</v>
      </c>
      <c r="F25" s="135">
        <v>0</v>
      </c>
      <c r="G25" s="122"/>
    </row>
    <row r="26" spans="2:10" ht="18.75" x14ac:dyDescent="0.3">
      <c r="B26" s="47" t="s">
        <v>24</v>
      </c>
      <c r="C26" s="40"/>
      <c r="D26" s="34" t="s">
        <v>15</v>
      </c>
      <c r="E26" s="34" t="s">
        <v>16</v>
      </c>
      <c r="F26" s="123">
        <f>SUM(F23:G25)</f>
        <v>0</v>
      </c>
      <c r="G26" s="124"/>
    </row>
    <row r="27" spans="2:10" ht="9.75" customHeight="1" x14ac:dyDescent="0.3">
      <c r="B27" s="33"/>
      <c r="C27" s="40"/>
      <c r="D27" s="40"/>
      <c r="E27" s="40"/>
      <c r="F27" s="40"/>
      <c r="G27" s="41"/>
    </row>
    <row r="28" spans="2:10" s="3" customFormat="1" ht="19.5" thickBot="1" x14ac:dyDescent="0.35">
      <c r="B28" s="50" t="s">
        <v>23</v>
      </c>
      <c r="C28" s="51"/>
      <c r="D28" s="51" t="s">
        <v>15</v>
      </c>
      <c r="E28" s="51" t="s">
        <v>16</v>
      </c>
      <c r="F28" s="125">
        <f>F20-F26</f>
        <v>6092000</v>
      </c>
      <c r="G28" s="126"/>
    </row>
    <row r="29" spans="2:10" ht="19.5" thickTop="1" x14ac:dyDescent="0.3">
      <c r="B29" s="36"/>
      <c r="C29" s="46"/>
      <c r="D29" s="46"/>
      <c r="E29" s="46"/>
      <c r="F29" s="46"/>
      <c r="G29" s="52"/>
    </row>
    <row r="30" spans="2:10" ht="18.75" x14ac:dyDescent="0.3">
      <c r="B30" s="53"/>
      <c r="C30" s="53"/>
      <c r="D30" s="53"/>
      <c r="E30" s="53"/>
      <c r="F30" s="53"/>
      <c r="G30" s="53"/>
    </row>
    <row r="31" spans="2:10" ht="18.75" x14ac:dyDescent="0.3">
      <c r="B31" s="53"/>
      <c r="C31" s="53"/>
      <c r="D31" s="53"/>
      <c r="E31" s="53"/>
      <c r="F31" s="53" t="s">
        <v>53</v>
      </c>
      <c r="G31" s="53"/>
    </row>
    <row r="32" spans="2:10" ht="18.75" x14ac:dyDescent="0.3">
      <c r="B32" s="53" t="s">
        <v>31</v>
      </c>
      <c r="C32" s="53"/>
      <c r="D32" s="53"/>
      <c r="E32" s="53"/>
      <c r="F32" s="53" t="s">
        <v>28</v>
      </c>
      <c r="G32" s="53"/>
    </row>
    <row r="33" spans="2:7" ht="18.75" x14ac:dyDescent="0.3">
      <c r="B33" s="53"/>
      <c r="C33" s="53"/>
      <c r="D33" s="53"/>
      <c r="E33" s="53"/>
      <c r="F33" s="53"/>
      <c r="G33" s="53"/>
    </row>
    <row r="34" spans="2:7" ht="18.75" x14ac:dyDescent="0.3">
      <c r="B34" s="53"/>
      <c r="C34" s="53"/>
      <c r="D34" s="53"/>
      <c r="E34" s="53"/>
      <c r="F34" s="53"/>
      <c r="G34" s="53"/>
    </row>
    <row r="35" spans="2:7" ht="18.75" x14ac:dyDescent="0.3">
      <c r="B35" s="53"/>
      <c r="C35" s="53"/>
      <c r="D35" s="53"/>
      <c r="E35" s="53"/>
      <c r="F35" s="53"/>
      <c r="G35" s="53"/>
    </row>
    <row r="36" spans="2:7" ht="18.75" x14ac:dyDescent="0.3">
      <c r="B36" s="54" t="s">
        <v>40</v>
      </c>
      <c r="C36" s="53"/>
      <c r="D36" s="53"/>
      <c r="E36" s="53"/>
      <c r="F36" s="54" t="s">
        <v>49</v>
      </c>
      <c r="G36" s="53"/>
    </row>
    <row r="37" spans="2:7" ht="18.75" x14ac:dyDescent="0.3">
      <c r="B37" s="53" t="s">
        <v>50</v>
      </c>
      <c r="C37" s="53"/>
      <c r="D37" s="53"/>
      <c r="E37" s="53"/>
      <c r="F37" s="53" t="s">
        <v>37</v>
      </c>
      <c r="G37" s="53"/>
    </row>
  </sheetData>
  <mergeCells count="17">
    <mergeCell ref="F23:G23"/>
    <mergeCell ref="F24:G24"/>
    <mergeCell ref="F25:G25"/>
    <mergeCell ref="F26:G26"/>
    <mergeCell ref="F28:G28"/>
    <mergeCell ref="F20:G20"/>
    <mergeCell ref="B5:G5"/>
    <mergeCell ref="C6:D6"/>
    <mergeCell ref="C8:D8"/>
    <mergeCell ref="F11:G11"/>
    <mergeCell ref="F12:G12"/>
    <mergeCell ref="F13:G13"/>
    <mergeCell ref="F14:G14"/>
    <mergeCell ref="F15:G15"/>
    <mergeCell ref="F17:G17"/>
    <mergeCell ref="F18:G18"/>
    <mergeCell ref="F19:G19"/>
  </mergeCells>
  <pageMargins left="0.7" right="0.7" top="0.75" bottom="0.75" header="0.3" footer="0.3"/>
  <pageSetup scale="9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56</vt:i4>
      </vt:variant>
      <vt:variant>
        <vt:lpstr>Named Ranges</vt:lpstr>
      </vt:variant>
      <vt:variant>
        <vt:i4>56</vt:i4>
      </vt:variant>
    </vt:vector>
  </HeadingPairs>
  <TitlesOfParts>
    <vt:vector size="112" baseType="lpstr">
      <vt:lpstr>Win (43)</vt:lpstr>
      <vt:lpstr>Win (44)</vt:lpstr>
      <vt:lpstr>Win (45)</vt:lpstr>
      <vt:lpstr>Win (31)</vt:lpstr>
      <vt:lpstr>Win (21)</vt:lpstr>
      <vt:lpstr>Win</vt:lpstr>
      <vt:lpstr>Sidik</vt:lpstr>
      <vt:lpstr>Abi</vt:lpstr>
      <vt:lpstr>Win (2)</vt:lpstr>
      <vt:lpstr>Win (3)</vt:lpstr>
      <vt:lpstr>Win (4)</vt:lpstr>
      <vt:lpstr>Win (5)</vt:lpstr>
      <vt:lpstr>Win (6)</vt:lpstr>
      <vt:lpstr>Win (7)</vt:lpstr>
      <vt:lpstr>Win (8)</vt:lpstr>
      <vt:lpstr>Win (9)</vt:lpstr>
      <vt:lpstr>Win (10)</vt:lpstr>
      <vt:lpstr>Win (11)</vt:lpstr>
      <vt:lpstr>Win (12)</vt:lpstr>
      <vt:lpstr>Win (13)</vt:lpstr>
      <vt:lpstr>Win (14)</vt:lpstr>
      <vt:lpstr>Win (15)</vt:lpstr>
      <vt:lpstr>Win (16)</vt:lpstr>
      <vt:lpstr>Win (17)</vt:lpstr>
      <vt:lpstr>Win (18)</vt:lpstr>
      <vt:lpstr>Win (19)</vt:lpstr>
      <vt:lpstr>Win (20)</vt:lpstr>
      <vt:lpstr>Win (22)</vt:lpstr>
      <vt:lpstr>Win (23)</vt:lpstr>
      <vt:lpstr>Win (24)</vt:lpstr>
      <vt:lpstr>Win (25)</vt:lpstr>
      <vt:lpstr>Win (26)</vt:lpstr>
      <vt:lpstr>Win (27)</vt:lpstr>
      <vt:lpstr>Win (28)</vt:lpstr>
      <vt:lpstr>Win (29)</vt:lpstr>
      <vt:lpstr>Win (30)</vt:lpstr>
      <vt:lpstr>Win (32)</vt:lpstr>
      <vt:lpstr>Win (35)</vt:lpstr>
      <vt:lpstr>Win (33)</vt:lpstr>
      <vt:lpstr>Win (34)</vt:lpstr>
      <vt:lpstr>Win (36)</vt:lpstr>
      <vt:lpstr>Win (37)</vt:lpstr>
      <vt:lpstr>Win (38)</vt:lpstr>
      <vt:lpstr>Win (39)</vt:lpstr>
      <vt:lpstr>Win (40)</vt:lpstr>
      <vt:lpstr>Win (41)</vt:lpstr>
      <vt:lpstr>Win (42)</vt:lpstr>
      <vt:lpstr>Win (46)</vt:lpstr>
      <vt:lpstr>Win (47)</vt:lpstr>
      <vt:lpstr>Win (48)</vt:lpstr>
      <vt:lpstr>Win (49)</vt:lpstr>
      <vt:lpstr>Win (50)</vt:lpstr>
      <vt:lpstr>Win (51)</vt:lpstr>
      <vt:lpstr>Win (52)</vt:lpstr>
      <vt:lpstr>Win (53)</vt:lpstr>
      <vt:lpstr>Win (54)</vt:lpstr>
      <vt:lpstr>Abi!Print_Area</vt:lpstr>
      <vt:lpstr>Sidik!Print_Area</vt:lpstr>
      <vt:lpstr>Win!Print_Area</vt:lpstr>
      <vt:lpstr>'Win (10)'!Print_Area</vt:lpstr>
      <vt:lpstr>'Win (11)'!Print_Area</vt:lpstr>
      <vt:lpstr>'Win (12)'!Print_Area</vt:lpstr>
      <vt:lpstr>'Win (13)'!Print_Area</vt:lpstr>
      <vt:lpstr>'Win (14)'!Print_Area</vt:lpstr>
      <vt:lpstr>'Win (15)'!Print_Area</vt:lpstr>
      <vt:lpstr>'Win (16)'!Print_Area</vt:lpstr>
      <vt:lpstr>'Win (17)'!Print_Area</vt:lpstr>
      <vt:lpstr>'Win (18)'!Print_Area</vt:lpstr>
      <vt:lpstr>'Win (19)'!Print_Area</vt:lpstr>
      <vt:lpstr>'Win (2)'!Print_Area</vt:lpstr>
      <vt:lpstr>'Win (20)'!Print_Area</vt:lpstr>
      <vt:lpstr>'Win (21)'!Print_Area</vt:lpstr>
      <vt:lpstr>'Win (22)'!Print_Area</vt:lpstr>
      <vt:lpstr>'Win (23)'!Print_Area</vt:lpstr>
      <vt:lpstr>'Win (24)'!Print_Area</vt:lpstr>
      <vt:lpstr>'Win (25)'!Print_Area</vt:lpstr>
      <vt:lpstr>'Win (26)'!Print_Area</vt:lpstr>
      <vt:lpstr>'Win (27)'!Print_Area</vt:lpstr>
      <vt:lpstr>'Win (28)'!Print_Area</vt:lpstr>
      <vt:lpstr>'Win (29)'!Print_Area</vt:lpstr>
      <vt:lpstr>'Win (3)'!Print_Area</vt:lpstr>
      <vt:lpstr>'Win (30)'!Print_Area</vt:lpstr>
      <vt:lpstr>'Win (31)'!Print_Area</vt:lpstr>
      <vt:lpstr>'Win (32)'!Print_Area</vt:lpstr>
      <vt:lpstr>'Win (33)'!Print_Area</vt:lpstr>
      <vt:lpstr>'Win (34)'!Print_Area</vt:lpstr>
      <vt:lpstr>'Win (35)'!Print_Area</vt:lpstr>
      <vt:lpstr>'Win (36)'!Print_Area</vt:lpstr>
      <vt:lpstr>'Win (37)'!Print_Area</vt:lpstr>
      <vt:lpstr>'Win (38)'!Print_Area</vt:lpstr>
      <vt:lpstr>'Win (39)'!Print_Area</vt:lpstr>
      <vt:lpstr>'Win (4)'!Print_Area</vt:lpstr>
      <vt:lpstr>'Win (40)'!Print_Area</vt:lpstr>
      <vt:lpstr>'Win (41)'!Print_Area</vt:lpstr>
      <vt:lpstr>'Win (42)'!Print_Area</vt:lpstr>
      <vt:lpstr>'Win (43)'!Print_Area</vt:lpstr>
      <vt:lpstr>'Win (44)'!Print_Area</vt:lpstr>
      <vt:lpstr>'Win (45)'!Print_Area</vt:lpstr>
      <vt:lpstr>'Win (46)'!Print_Area</vt:lpstr>
      <vt:lpstr>'Win (47)'!Print_Area</vt:lpstr>
      <vt:lpstr>'Win (48)'!Print_Area</vt:lpstr>
      <vt:lpstr>'Win (49)'!Print_Area</vt:lpstr>
      <vt:lpstr>'Win (5)'!Print_Area</vt:lpstr>
      <vt:lpstr>'Win (50)'!Print_Area</vt:lpstr>
      <vt:lpstr>'Win (51)'!Print_Area</vt:lpstr>
      <vt:lpstr>'Win (52)'!Print_Area</vt:lpstr>
      <vt:lpstr>'Win (53)'!Print_Area</vt:lpstr>
      <vt:lpstr>'Win (54)'!Print_Area</vt:lpstr>
      <vt:lpstr>'Win (6)'!Print_Area</vt:lpstr>
      <vt:lpstr>'Win (7)'!Print_Area</vt:lpstr>
      <vt:lpstr>'Win (8)'!Print_Area</vt:lpstr>
      <vt:lpstr>'Win (9)'!Print_Area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</dc:creator>
  <cp:lastModifiedBy>Acer</cp:lastModifiedBy>
  <cp:lastPrinted>2018-10-15T16:49:59Z</cp:lastPrinted>
  <dcterms:created xsi:type="dcterms:W3CDTF">2011-03-21T02:33:44Z</dcterms:created>
  <dcterms:modified xsi:type="dcterms:W3CDTF">2019-02-26T09:22:28Z</dcterms:modified>
</cp:coreProperties>
</file>