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arkou/Google Drive/Master_Thesis/results/"/>
    </mc:Choice>
  </mc:AlternateContent>
  <xr:revisionPtr revIDLastSave="0" documentId="13_ncr:1_{87D586E0-EDE9-544F-A6BC-E537D41F4ED3}" xr6:coauthVersionLast="43" xr6:coauthVersionMax="43" xr10:uidLastSave="{00000000-0000-0000-0000-000000000000}"/>
  <bookViews>
    <workbookView xWindow="0" yWindow="460" windowWidth="27840" windowHeight="15600" xr2:uid="{00000000-000D-0000-FFFF-FFFF00000000}"/>
  </bookViews>
  <sheets>
    <sheet name="results-statistics" sheetId="1" r:id="rId1"/>
    <sheet name="holm-bonferroni less" sheetId="2" r:id="rId2"/>
    <sheet name="holm-bonferroni greater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4" i="1" l="1"/>
  <c r="I41" i="1"/>
  <c r="I57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M2" i="1"/>
  <c r="L2" i="1"/>
  <c r="G145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135" i="1" s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2" i="1"/>
  <c r="I134" i="1" l="1"/>
  <c r="G134" i="1"/>
  <c r="F134" i="1"/>
  <c r="G2" i="2" l="1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2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2" i="2"/>
  <c r="G2" i="3" l="1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10" i="2"/>
  <c r="C111" i="2"/>
  <c r="C112" i="2"/>
  <c r="C113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2" i="2"/>
  <c r="C93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2" i="2"/>
  <c r="C53" i="2"/>
  <c r="C54" i="2"/>
  <c r="C55" i="2"/>
  <c r="C56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2" i="2"/>
  <c r="C23" i="2"/>
  <c r="C24" i="2"/>
  <c r="C25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2" i="2"/>
  <c r="C3" i="2"/>
  <c r="C4" i="2"/>
  <c r="C5" i="2"/>
  <c r="C6" i="2"/>
  <c r="C114" i="2"/>
</calcChain>
</file>

<file path=xl/sharedStrings.xml><?xml version="1.0" encoding="utf-8"?>
<sst xmlns="http://schemas.openxmlformats.org/spreadsheetml/2006/main" count="163" uniqueCount="156">
  <si>
    <t>Instance</t>
  </si>
  <si>
    <t>mean my-heuristic</t>
  </si>
  <si>
    <t>median my-heuristic</t>
  </si>
  <si>
    <t>mean cs2sar</t>
  </si>
  <si>
    <t>median cs2sar</t>
  </si>
  <si>
    <t>p-value less</t>
  </si>
  <si>
    <t>p-value greater</t>
  </si>
  <si>
    <t>bier127_n1260_bounded-strongly-corr_03.ttp</t>
  </si>
  <si>
    <t>bier127_n1260_bounded-strongly-corr_07.ttp</t>
  </si>
  <si>
    <t>bier127_n1260_uncorr-similar-weights_03.ttp</t>
  </si>
  <si>
    <t>bier127_n1260_uncorr-similar-weights_07.ttp</t>
  </si>
  <si>
    <t>bier127_n1260_uncorr_03.ttp</t>
  </si>
  <si>
    <t>bier127_n1260_uncorr_07.ttp</t>
  </si>
  <si>
    <t>bier127_n378_bounded-strongly-corr_03.ttp</t>
  </si>
  <si>
    <t>bier127_n378_bounded-strongly-corr_07.ttp</t>
  </si>
  <si>
    <t>bier127_n378_uncorr-similar-weights_03.ttp</t>
  </si>
  <si>
    <t>bier127_n378_uncorr-similar-weights_07.ttp</t>
  </si>
  <si>
    <t>bier127_n378_uncorr_03.ttp</t>
  </si>
  <si>
    <t>bier127_n378_uncorr_07.ttp</t>
  </si>
  <si>
    <t>d2103_n21020_bounded-strongly-corr_03.ttp</t>
  </si>
  <si>
    <t>d2103_n21020_bounded-strongly-corr_07.ttp</t>
  </si>
  <si>
    <t>d2103_n21020_uncorr-similar-weights_03.ttp</t>
  </si>
  <si>
    <t>d2103_n21020_uncorr-similar-weights_07.ttp</t>
  </si>
  <si>
    <t>d2103_n21020_uncorr_03.ttp</t>
  </si>
  <si>
    <t>d2103_n21020_uncorr_07.ttp</t>
  </si>
  <si>
    <t>d2103_n6306_bounded-strongly-corr_03.ttp</t>
  </si>
  <si>
    <t>d2103_n6306_bounded-strongly-corr_07.ttp</t>
  </si>
  <si>
    <t>d2103_n6306_uncorr-similar-weights_03.ttp</t>
  </si>
  <si>
    <t>d2103_n6306_uncorr-similar-weights_07.ttp</t>
  </si>
  <si>
    <t>d2103_n6306_uncorr_03.ttp</t>
  </si>
  <si>
    <t>d2103_n6306_uncorr_07.ttp</t>
  </si>
  <si>
    <t>dsj1000_n2997_bounded-strongly-corr_03.ttp</t>
  </si>
  <si>
    <t>dsj1000_n2997_bounded-strongly-corr_07.ttp</t>
  </si>
  <si>
    <t>dsj1000_n2997_uncorr-similar-weights_03.ttp</t>
  </si>
  <si>
    <t>dsj1000_n2997_uncorr-similar-weights_07.ttp</t>
  </si>
  <si>
    <t>dsj1000_n2997_uncorr_03.ttp</t>
  </si>
  <si>
    <t>dsj1000_n2997_uncorr_07.ttp</t>
  </si>
  <si>
    <t>dsj1000_n9990_bounded-strongly-corr_03.ttp</t>
  </si>
  <si>
    <t>dsj1000_n9990_bounded-strongly-corr_07.ttp</t>
  </si>
  <si>
    <t>dsj1000_n9990_uncorr-similar-weights_03.ttp</t>
  </si>
  <si>
    <t>dsj1000_n9990_uncorr-similar-weights_07.ttp</t>
  </si>
  <si>
    <t>dsj1000_n9990_uncorr_03.ttp</t>
  </si>
  <si>
    <t>dsj1000_n9990_uncorr_07.ttp</t>
  </si>
  <si>
    <t>eil51_n150_bounded-strongly-corr_03.ttp</t>
  </si>
  <si>
    <t>eil51_n150_bounded-strongly-corr_07.ttp</t>
  </si>
  <si>
    <t>eil51_n150_uncorr-similar-weights_03.ttp</t>
  </si>
  <si>
    <t>eil51_n150_uncorr-similar-weights_07.ttp</t>
  </si>
  <si>
    <t>eil51_n150_uncorr_03.ttp</t>
  </si>
  <si>
    <t>eil51_n150_uncorr_07.ttp</t>
  </si>
  <si>
    <t>eil51_n500_bounded-strongly-corr_03.ttp</t>
  </si>
  <si>
    <t>eil51_n500_bounded-strongly-corr_07.ttp</t>
  </si>
  <si>
    <t>eil51_n500_uncorr-similar-weights_03.ttp</t>
  </si>
  <si>
    <t>eil51_n500_uncorr-similar-weights_07.ttp</t>
  </si>
  <si>
    <t>eil51_n500_uncorr_03.ttp</t>
  </si>
  <si>
    <t>eil51_n500_uncorr_07.ttp</t>
  </si>
  <si>
    <t>gil262_n2610_bounded-strongly-corr_03.ttp</t>
  </si>
  <si>
    <t>gil262_n2610_bounded-strongly-corr_07.ttp</t>
  </si>
  <si>
    <t>gil262_n2610_uncorr-similar-weights_03.ttp</t>
  </si>
  <si>
    <t>gil262_n2610_uncorr-similar-weights_07.ttp</t>
  </si>
  <si>
    <t>gil262_n2610_uncorr_03.ttp</t>
  </si>
  <si>
    <t>gil262_n2610_uncorr_07.ttp</t>
  </si>
  <si>
    <t>gil262_n783_bounded-strongly-corr_03.ttp</t>
  </si>
  <si>
    <t>gil262_n783_bounded-strongly-corr_07.ttp</t>
  </si>
  <si>
    <t>gil262_n783_uncorr-similar-weights_03.ttp</t>
  </si>
  <si>
    <t>gil262_n783_uncorr-similar-weights_07.ttp</t>
  </si>
  <si>
    <t>gil262_n783_uncorr_03.ttp</t>
  </si>
  <si>
    <t>gil262_n783_uncorr_07.ttp</t>
  </si>
  <si>
    <t>kroC100_n297_bounded-strongly-corr_03.ttp</t>
  </si>
  <si>
    <t>kroC100_n297_bounded-strongly-corr_07.ttp</t>
  </si>
  <si>
    <t>kroC100_n297_uncorr-similar-weights_03.ttp</t>
  </si>
  <si>
    <t>kroC100_n297_uncorr-similar-weights_07.ttp</t>
  </si>
  <si>
    <t>kroC100_n297_uncorr_03.ttp</t>
  </si>
  <si>
    <t>kroC100_n297_uncorr_07.ttp</t>
  </si>
  <si>
    <t>kroC100_n990_bounded-strongly-corr_03.ttp</t>
  </si>
  <si>
    <t>kroC100_n990_bounded-strongly-corr_07.ttp</t>
  </si>
  <si>
    <t>kroC100_n990_uncorr-similar-weights_03.ttp</t>
  </si>
  <si>
    <t>kroC100_n990_uncorr-similar-weights_07.ttp</t>
  </si>
  <si>
    <t>kroC100_n990_uncorr_03.ttp</t>
  </si>
  <si>
    <t>kroC100_n990_uncorr_07.ttp</t>
  </si>
  <si>
    <t>nrw1379_n13780_bounded-strongly-corr_03.ttp</t>
  </si>
  <si>
    <t>nrw1379_n13780_bounded-strongly-corr_07.ttp</t>
  </si>
  <si>
    <t>nrw1379_n13780_uncorr-similar-weights_03.ttp</t>
  </si>
  <si>
    <t>nrw1379_n13780_uncorr-similar-weights_07.ttp</t>
  </si>
  <si>
    <t>nrw1379_n13780_uncorr_03.ttp</t>
  </si>
  <si>
    <t>nrw1379_n13780_uncorr_07.ttp</t>
  </si>
  <si>
    <t>nrw1379_n4134_bounded-strongly-corr_03.ttp</t>
  </si>
  <si>
    <t>nrw1379_n4134_bounded-strongly-corr_07.ttp</t>
  </si>
  <si>
    <t>nrw1379_n4134_uncorr-similar-weights_03.ttp</t>
  </si>
  <si>
    <t>nrw1379_n4134_uncorr-similar-weights_07.ttp</t>
  </si>
  <si>
    <t>nrw1379_n4134_uncorr_03.ttp</t>
  </si>
  <si>
    <t>nrw1379_n4134_uncorr_07.ttp</t>
  </si>
  <si>
    <t>pcb442_n1323_bounded-strongly-corr_03.ttp</t>
  </si>
  <si>
    <t>pcb442_n1323_bounded-strongly-corr_07.ttp</t>
  </si>
  <si>
    <t>pcb442_n1323_uncorr-similar-weights_03.ttp</t>
  </si>
  <si>
    <t>pcb442_n1323_uncorr-similar-weights_07.ttp</t>
  </si>
  <si>
    <t>pcb442_n1323_uncorr_03.ttp</t>
  </si>
  <si>
    <t>pcb442_n1323_uncorr_07.ttp</t>
  </si>
  <si>
    <t>pcb442_n4410_bounded-strongly-corr_03.ttp</t>
  </si>
  <si>
    <t>pcb442_n4410_bounded-strongly-corr_07.ttp</t>
  </si>
  <si>
    <t>pcb442_n4410_uncorr-similar-weights_03.ttp</t>
  </si>
  <si>
    <t>pcb442_n4410_uncorr-similar-weights_07.ttp</t>
  </si>
  <si>
    <t>pcb442_n4410_uncorr_03.ttp</t>
  </si>
  <si>
    <t>pcb442_n4410_uncorr_07.ttp</t>
  </si>
  <si>
    <t>pla85900_n257697_bounded-strongly-corr_03.ttp</t>
  </si>
  <si>
    <t>pla85900_n257697_bounded-strongly-corr_07.ttp</t>
  </si>
  <si>
    <t>pla85900_n257697_uncorr-similar-weights_03.ttp</t>
  </si>
  <si>
    <t>pla85900_n257697_uncorr-similar-weights_07.ttp</t>
  </si>
  <si>
    <t>pla85900_n257697_uncorr_03.ttp</t>
  </si>
  <si>
    <t>pla85900_n257697_uncorr_07.ttp</t>
  </si>
  <si>
    <t>pla85900_n858990_bounded-strongly-corr_03.ttp</t>
  </si>
  <si>
    <t>pla85900_n858990_bounded-strongly-corr_07.ttp</t>
  </si>
  <si>
    <t>pla85900_n858990_uncorr-similar-weights_03.ttp</t>
  </si>
  <si>
    <t>pla85900_n858990_uncorr-similar-weights_07.ttp</t>
  </si>
  <si>
    <t>pla85900_n858990_uncorr_03.ttp</t>
  </si>
  <si>
    <t>pla85900_n858990_uncorr_07.ttp</t>
  </si>
  <si>
    <t>rl5934_n17799_bounded-strongly-corr_03.ttp</t>
  </si>
  <si>
    <t>rl5934_n17799_bounded-strongly-corr_07.ttp</t>
  </si>
  <si>
    <t>rl5934_n17799_uncorr-similar-weights_03.ttp</t>
  </si>
  <si>
    <t>rl5934_n17799_uncorr-similar-weights_07.ttp</t>
  </si>
  <si>
    <t>rl5934_n17799_uncorr_03.ttp</t>
  </si>
  <si>
    <t>rl5934_n17799_uncorr_07.ttp</t>
  </si>
  <si>
    <t>rl5934_n59330_bounded-strongly-corr_03.ttp</t>
  </si>
  <si>
    <t>rl5934_n59330_bounded-strongly-corr_07.ttp</t>
  </si>
  <si>
    <t>rl5934_n59330_uncorr-similar-weights_03.ttp</t>
  </si>
  <si>
    <t>rl5934_n59330_uncorr-similar-weights_07.ttp</t>
  </si>
  <si>
    <t>rl5934_n59330_uncorr_03.ttp</t>
  </si>
  <si>
    <t>rl5934_n59330_uncorr_07.ttp</t>
  </si>
  <si>
    <t>u159_n1580_bounded-strongly-corr_03.ttp</t>
  </si>
  <si>
    <t>u159_n1580_bounded-strongly-corr_07.ttp</t>
  </si>
  <si>
    <t>u159_n1580_uncorr-similar-weights_03.ttp</t>
  </si>
  <si>
    <t>u159_n1580_uncorr-similar-weights_07.ttp</t>
  </si>
  <si>
    <t>u159_n1580_uncorr_03.ttp</t>
  </si>
  <si>
    <t>u159_n1580_uncorr_07.ttp</t>
  </si>
  <si>
    <t>u159_n474_bounded-strongly-corr_03.ttp</t>
  </si>
  <si>
    <t>u159_n474_bounded-strongly-corr_07.ttp</t>
  </si>
  <si>
    <t>u159_n474_uncorr-similar-weights_03.ttp</t>
  </si>
  <si>
    <t>u159_n474_uncorr-similar-weights_07.ttp</t>
  </si>
  <si>
    <t>u159_n474_uncorr_03.ttp</t>
  </si>
  <si>
    <t>u159_n474_uncorr_07.ttp</t>
  </si>
  <si>
    <t>p-values</t>
  </si>
  <si>
    <t>sorted p-values</t>
  </si>
  <si>
    <t>alpha</t>
  </si>
  <si>
    <t>rank</t>
  </si>
  <si>
    <t>m</t>
  </si>
  <si>
    <t>a/(m-rank+1)</t>
  </si>
  <si>
    <t>H0 - my-heuristic &gt;= cs2sar</t>
  </si>
  <si>
    <t>H1 - my-heuristic &lt; cs2sar</t>
  </si>
  <si>
    <t>H0 - my-heuristic &lt;= cs2sar</t>
  </si>
  <si>
    <t>H1 - my-heuristic &gt; cs2sar</t>
  </si>
  <si>
    <t>отвергли 9 H0, приняли 123</t>
  </si>
  <si>
    <t>РЕЗУЛЬТАТ</t>
  </si>
  <si>
    <t>Предложенный алгоритм лучше</t>
  </si>
  <si>
    <t>Одинаковые рез-ты</t>
  </si>
  <si>
    <t>Предложенный алгоритм хуже</t>
  </si>
  <si>
    <t>На основе средних значений</t>
  </si>
  <si>
    <t>На основе медиан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</si>
</sst>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19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2"/>
      <color rgb="FF3F3F76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b/>
      <sz val="12"/>
      <color rgb="FFFA7D00"/>
      <name val="Calibri"/>
      <family val="2"/>
      <charset val="204"/>
      <scheme val="minor"/>
    </font>
    <font>
      <sz val="12"/>
      <color rgb="FFFA7D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7F7F7F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8" fillId="0" borderId="0" xfId="0" applyFont="1"/>
    <xf numFmtId="165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результатов</a:t>
            </a:r>
            <a:r>
              <a:rPr lang="ru-RU" baseline="0"/>
              <a:t> запусков алгоритмов по задачам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'results-statistics'!$E$143</c:f>
              <c:strCache>
                <c:ptCount val="1"/>
                <c:pt idx="0">
                  <c:v>Предложенный алгоритм лучше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'results-statistics'!$F$142:$G$142</c:f>
              <c:strCache>
                <c:ptCount val="2"/>
                <c:pt idx="0">
                  <c:v>На основе средних значений</c:v>
                </c:pt>
                <c:pt idx="1">
                  <c:v>На основе медиан</c:v>
                </c:pt>
              </c:strCache>
            </c:strRef>
          </c:cat>
          <c:val>
            <c:numRef>
              <c:f>'results-statistics'!$F$143:$G$143</c:f>
              <c:numCache>
                <c:formatCode>0</c:formatCode>
                <c:ptCount val="2"/>
                <c:pt idx="0">
                  <c:v>74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C-9748-8242-BB9FA4258AC8}"/>
            </c:ext>
          </c:extLst>
        </c:ser>
        <c:ser>
          <c:idx val="1"/>
          <c:order val="1"/>
          <c:tx>
            <c:strRef>
              <c:f>'results-statistics'!$E$144</c:f>
              <c:strCache>
                <c:ptCount val="1"/>
                <c:pt idx="0">
                  <c:v>Одинаковые рез-ты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'results-statistics'!$F$142:$G$142</c:f>
              <c:strCache>
                <c:ptCount val="2"/>
                <c:pt idx="0">
                  <c:v>На основе средних значений</c:v>
                </c:pt>
                <c:pt idx="1">
                  <c:v>На основе медиан</c:v>
                </c:pt>
              </c:strCache>
            </c:strRef>
          </c:cat>
          <c:val>
            <c:numRef>
              <c:f>'results-statistics'!$F$144:$G$144</c:f>
              <c:numCache>
                <c:formatCode>0</c:formatCode>
                <c:ptCount val="2"/>
                <c:pt idx="0">
                  <c:v>23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C-9748-8242-BB9FA4258AC8}"/>
            </c:ext>
          </c:extLst>
        </c:ser>
        <c:ser>
          <c:idx val="2"/>
          <c:order val="2"/>
          <c:tx>
            <c:strRef>
              <c:f>'results-statistics'!$E$145</c:f>
              <c:strCache>
                <c:ptCount val="1"/>
                <c:pt idx="0">
                  <c:v>Предложенный алгоритм хуже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'results-statistics'!$F$142:$G$142</c:f>
              <c:strCache>
                <c:ptCount val="2"/>
                <c:pt idx="0">
                  <c:v>На основе средних значений</c:v>
                </c:pt>
                <c:pt idx="1">
                  <c:v>На основе медиан</c:v>
                </c:pt>
              </c:strCache>
            </c:strRef>
          </c:cat>
          <c:val>
            <c:numRef>
              <c:f>'results-statistics'!$F$145:$G$145</c:f>
              <c:numCache>
                <c:formatCode>0</c:formatCode>
                <c:ptCount val="2"/>
                <c:pt idx="0">
                  <c:v>35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EC-9748-8242-BB9FA4258A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7291088"/>
        <c:axId val="1964139344"/>
      </c:barChart>
      <c:catAx>
        <c:axId val="18172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4139344"/>
        <c:crosses val="autoZero"/>
        <c:auto val="1"/>
        <c:lblAlgn val="ctr"/>
        <c:lblOffset val="100"/>
        <c:noMultiLvlLbl val="0"/>
      </c:catAx>
      <c:valAx>
        <c:axId val="19641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72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135</xdr:row>
      <xdr:rowOff>19050</xdr:rowOff>
    </xdr:from>
    <xdr:to>
      <xdr:col>12</xdr:col>
      <xdr:colOff>812800</xdr:colOff>
      <xdr:row>153</xdr:row>
      <xdr:rowOff>63500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81D60CA-32A0-A140-9201-D2142FDBB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5"/>
  <sheetViews>
    <sheetView tabSelected="1" topLeftCell="A108" zoomScale="57" workbookViewId="0">
      <selection activeCell="G145" sqref="G145"/>
    </sheetView>
  </sheetViews>
  <sheetFormatPr baseColWidth="10" defaultRowHeight="16" x14ac:dyDescent="0.2"/>
  <cols>
    <col min="2" max="5" width="17" customWidth="1"/>
    <col min="6" max="6" width="25.1640625" style="1" customWidth="1"/>
    <col min="7" max="7" width="31.33203125" style="1" customWidth="1"/>
    <col min="8" max="8" width="17" style="1" customWidth="1"/>
    <col min="9" max="9" width="17" style="4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13" x14ac:dyDescent="0.2">
      <c r="A2" t="s">
        <v>7</v>
      </c>
      <c r="B2">
        <v>163088.79999999999</v>
      </c>
      <c r="C2">
        <v>163177.5</v>
      </c>
      <c r="D2">
        <v>162643.5</v>
      </c>
      <c r="E2">
        <v>162795</v>
      </c>
      <c r="F2" s="1">
        <v>0.91725302561215905</v>
      </c>
      <c r="G2" s="1">
        <v>9.5157938037194995E-2</v>
      </c>
      <c r="I2" s="4">
        <f>(B2-D2)/D2</f>
        <v>2.7378899248970195E-3</v>
      </c>
      <c r="L2" t="b">
        <f>F2&lt;0.0005</f>
        <v>0</v>
      </c>
      <c r="M2" t="b">
        <f>G2&lt;0.0005</f>
        <v>0</v>
      </c>
    </row>
    <row r="3" spans="1:13" x14ac:dyDescent="0.2">
      <c r="A3" t="s">
        <v>8</v>
      </c>
      <c r="B3">
        <v>299008.90000000002</v>
      </c>
      <c r="C3">
        <v>299009</v>
      </c>
      <c r="D3">
        <v>299008.90000000002</v>
      </c>
      <c r="E3">
        <v>299009</v>
      </c>
      <c r="F3" s="1">
        <v>0.52895701106056403</v>
      </c>
      <c r="G3" s="1">
        <v>0.52895701106056403</v>
      </c>
      <c r="I3" s="4">
        <f t="shared" ref="I3:I66" si="0">(B3-D3)/D3</f>
        <v>0</v>
      </c>
      <c r="L3" t="b">
        <f t="shared" ref="L3:L66" si="1">F3&lt;0.0005</f>
        <v>0</v>
      </c>
      <c r="M3" t="b">
        <f t="shared" ref="M3:M66" si="2">G3&lt;0.0005</f>
        <v>0</v>
      </c>
    </row>
    <row r="4" spans="1:13" x14ac:dyDescent="0.2">
      <c r="A4" t="s">
        <v>9</v>
      </c>
      <c r="B4">
        <v>86333.9</v>
      </c>
      <c r="C4">
        <v>86335</v>
      </c>
      <c r="D4">
        <v>86335.4</v>
      </c>
      <c r="E4">
        <v>86336</v>
      </c>
      <c r="F4" s="1">
        <v>0.11984836018483799</v>
      </c>
      <c r="G4" s="1">
        <v>0.89510229173785705</v>
      </c>
      <c r="I4" s="4">
        <f t="shared" si="0"/>
        <v>-1.7374101469385676E-5</v>
      </c>
      <c r="L4" t="b">
        <f t="shared" si="1"/>
        <v>0</v>
      </c>
      <c r="M4" t="b">
        <f t="shared" si="2"/>
        <v>0</v>
      </c>
    </row>
    <row r="5" spans="1:13" x14ac:dyDescent="0.2">
      <c r="A5" t="s">
        <v>10</v>
      </c>
      <c r="B5">
        <v>122221</v>
      </c>
      <c r="C5">
        <v>122221</v>
      </c>
      <c r="D5">
        <v>122221</v>
      </c>
      <c r="E5">
        <v>122221</v>
      </c>
      <c r="F5" s="1">
        <v>1</v>
      </c>
      <c r="G5" s="1">
        <v>1</v>
      </c>
      <c r="I5" s="4">
        <f t="shared" si="0"/>
        <v>0</v>
      </c>
      <c r="L5" t="b">
        <f t="shared" si="1"/>
        <v>0</v>
      </c>
      <c r="M5" t="b">
        <f t="shared" si="2"/>
        <v>0</v>
      </c>
    </row>
    <row r="6" spans="1:13" x14ac:dyDescent="0.2">
      <c r="A6" t="s">
        <v>11</v>
      </c>
      <c r="B6">
        <v>93642</v>
      </c>
      <c r="C6">
        <v>93642</v>
      </c>
      <c r="D6">
        <v>93642</v>
      </c>
      <c r="E6">
        <v>93642</v>
      </c>
      <c r="F6" s="1">
        <v>1</v>
      </c>
      <c r="G6" s="1">
        <v>1</v>
      </c>
      <c r="I6" s="4">
        <f t="shared" si="0"/>
        <v>0</v>
      </c>
      <c r="L6" t="b">
        <f t="shared" si="1"/>
        <v>0</v>
      </c>
      <c r="M6" t="b">
        <f t="shared" si="2"/>
        <v>0</v>
      </c>
    </row>
    <row r="7" spans="1:13" x14ac:dyDescent="0.2">
      <c r="A7" t="s">
        <v>12</v>
      </c>
      <c r="B7">
        <v>143673</v>
      </c>
      <c r="C7">
        <v>143673</v>
      </c>
      <c r="D7">
        <v>143673</v>
      </c>
      <c r="E7">
        <v>143673</v>
      </c>
      <c r="F7" s="1">
        <v>1</v>
      </c>
      <c r="G7" s="1">
        <v>1</v>
      </c>
      <c r="I7" s="4">
        <f t="shared" si="0"/>
        <v>0</v>
      </c>
      <c r="L7" t="b">
        <f t="shared" si="1"/>
        <v>0</v>
      </c>
      <c r="M7" t="b">
        <f t="shared" si="2"/>
        <v>0</v>
      </c>
    </row>
    <row r="8" spans="1:13" x14ac:dyDescent="0.2">
      <c r="A8" t="s">
        <v>13</v>
      </c>
      <c r="B8">
        <v>52735.4</v>
      </c>
      <c r="C8">
        <v>52827</v>
      </c>
      <c r="D8">
        <v>52769.7</v>
      </c>
      <c r="E8">
        <v>52859</v>
      </c>
      <c r="F8" s="1">
        <v>0.60203186905973305</v>
      </c>
      <c r="G8" s="1">
        <v>0.42671415272034502</v>
      </c>
      <c r="I8" s="4">
        <f t="shared" si="0"/>
        <v>-6.4999422016793042E-4</v>
      </c>
      <c r="L8" t="b">
        <f t="shared" si="1"/>
        <v>0</v>
      </c>
      <c r="M8" t="b">
        <f t="shared" si="2"/>
        <v>0</v>
      </c>
    </row>
    <row r="9" spans="1:13" x14ac:dyDescent="0.2">
      <c r="A9" t="s">
        <v>14</v>
      </c>
      <c r="B9">
        <v>100046.2</v>
      </c>
      <c r="C9">
        <v>100047</v>
      </c>
      <c r="D9">
        <v>100044.4</v>
      </c>
      <c r="E9">
        <v>100047</v>
      </c>
      <c r="F9" s="1">
        <v>0.86843116124104203</v>
      </c>
      <c r="G9" s="1">
        <v>0.15250347296508199</v>
      </c>
      <c r="I9" s="4">
        <f t="shared" si="0"/>
        <v>1.7992011546902279E-5</v>
      </c>
      <c r="L9" t="b">
        <f t="shared" si="1"/>
        <v>0</v>
      </c>
      <c r="M9" t="b">
        <f t="shared" si="2"/>
        <v>0</v>
      </c>
    </row>
    <row r="10" spans="1:13" x14ac:dyDescent="0.2">
      <c r="A10" t="s">
        <v>15</v>
      </c>
      <c r="B10">
        <v>22247</v>
      </c>
      <c r="C10">
        <v>22247</v>
      </c>
      <c r="D10">
        <v>22247</v>
      </c>
      <c r="E10">
        <v>22247</v>
      </c>
      <c r="F10" s="1">
        <v>1</v>
      </c>
      <c r="G10" s="1">
        <v>1</v>
      </c>
      <c r="I10" s="4">
        <f t="shared" si="0"/>
        <v>0</v>
      </c>
      <c r="L10" t="b">
        <f t="shared" si="1"/>
        <v>0</v>
      </c>
      <c r="M10" t="b">
        <f t="shared" si="2"/>
        <v>0</v>
      </c>
    </row>
    <row r="11" spans="1:13" x14ac:dyDescent="0.2">
      <c r="A11" t="s">
        <v>16</v>
      </c>
      <c r="B11">
        <v>37422</v>
      </c>
      <c r="C11">
        <v>37422</v>
      </c>
      <c r="D11">
        <v>36445.1</v>
      </c>
      <c r="E11">
        <v>37422</v>
      </c>
      <c r="F11" s="1">
        <v>0.864333939053617</v>
      </c>
      <c r="G11" s="1">
        <v>0.18406012534676</v>
      </c>
      <c r="I11" s="4">
        <f t="shared" si="0"/>
        <v>2.6804700769102061E-2</v>
      </c>
      <c r="L11" t="b">
        <f t="shared" si="1"/>
        <v>0</v>
      </c>
      <c r="M11" t="b">
        <f t="shared" si="2"/>
        <v>0</v>
      </c>
    </row>
    <row r="12" spans="1:13" x14ac:dyDescent="0.2">
      <c r="A12" t="s">
        <v>17</v>
      </c>
      <c r="B12">
        <v>30229</v>
      </c>
      <c r="C12">
        <v>30229</v>
      </c>
      <c r="D12">
        <v>30229</v>
      </c>
      <c r="E12">
        <v>30229</v>
      </c>
      <c r="F12" s="1">
        <v>1</v>
      </c>
      <c r="G12" s="1">
        <v>1</v>
      </c>
      <c r="I12" s="4">
        <f t="shared" si="0"/>
        <v>0</v>
      </c>
      <c r="L12" t="b">
        <f t="shared" si="1"/>
        <v>0</v>
      </c>
      <c r="M12" t="b">
        <f t="shared" si="2"/>
        <v>0</v>
      </c>
    </row>
    <row r="13" spans="1:13" x14ac:dyDescent="0.2">
      <c r="A13" t="s">
        <v>18</v>
      </c>
      <c r="B13">
        <v>38694</v>
      </c>
      <c r="C13">
        <v>38694</v>
      </c>
      <c r="D13">
        <v>38694</v>
      </c>
      <c r="E13">
        <v>38694</v>
      </c>
      <c r="F13" s="1">
        <v>1</v>
      </c>
      <c r="G13" s="1">
        <v>1</v>
      </c>
      <c r="I13" s="4">
        <f t="shared" si="0"/>
        <v>0</v>
      </c>
      <c r="L13" t="b">
        <f t="shared" si="1"/>
        <v>0</v>
      </c>
      <c r="M13" t="b">
        <f t="shared" si="2"/>
        <v>0</v>
      </c>
    </row>
    <row r="14" spans="1:13" x14ac:dyDescent="0.2">
      <c r="A14" t="s">
        <v>19</v>
      </c>
      <c r="B14">
        <v>2640342.2999999998</v>
      </c>
      <c r="C14">
        <v>2640340</v>
      </c>
      <c r="D14">
        <v>2638420.6</v>
      </c>
      <c r="E14">
        <v>2638416</v>
      </c>
      <c r="F14" s="1">
        <v>0.99993374704325899</v>
      </c>
      <c r="G14" s="1">
        <v>8.9811252495354199E-5</v>
      </c>
      <c r="I14" s="4">
        <f t="shared" si="0"/>
        <v>7.2835240901307421E-4</v>
      </c>
      <c r="L14" t="b">
        <f t="shared" si="1"/>
        <v>0</v>
      </c>
      <c r="M14" t="b">
        <f t="shared" si="2"/>
        <v>1</v>
      </c>
    </row>
    <row r="15" spans="1:13" x14ac:dyDescent="0.2">
      <c r="A15" t="s">
        <v>20</v>
      </c>
      <c r="B15">
        <v>4141151.3</v>
      </c>
      <c r="C15">
        <v>4141151</v>
      </c>
      <c r="D15">
        <v>4140980.9</v>
      </c>
      <c r="E15">
        <v>4140981.5</v>
      </c>
      <c r="F15" s="1">
        <v>0.99993374704325899</v>
      </c>
      <c r="G15" s="1">
        <v>8.9811252495354199E-5</v>
      </c>
      <c r="I15" s="4">
        <f t="shared" si="0"/>
        <v>4.1149670600969654E-5</v>
      </c>
      <c r="L15" t="b">
        <f t="shared" si="1"/>
        <v>0</v>
      </c>
      <c r="M15" t="b">
        <f t="shared" si="2"/>
        <v>1</v>
      </c>
    </row>
    <row r="16" spans="1:13" x14ac:dyDescent="0.2">
      <c r="A16" t="s">
        <v>21</v>
      </c>
      <c r="B16">
        <v>1193295.6000000001</v>
      </c>
      <c r="C16">
        <v>1193295.5</v>
      </c>
      <c r="D16">
        <v>1193296.1000000001</v>
      </c>
      <c r="E16">
        <v>1193295.5</v>
      </c>
      <c r="F16" s="1">
        <v>0.51512625298095005</v>
      </c>
      <c r="G16" s="1">
        <v>0.51512625298095005</v>
      </c>
      <c r="I16" s="4">
        <f t="shared" si="0"/>
        <v>-4.1900748690957757E-7</v>
      </c>
      <c r="L16" t="b">
        <f t="shared" si="1"/>
        <v>0</v>
      </c>
      <c r="M16" t="b">
        <f t="shared" si="2"/>
        <v>0</v>
      </c>
    </row>
    <row r="17" spans="1:13" x14ac:dyDescent="0.2">
      <c r="A17" t="s">
        <v>22</v>
      </c>
      <c r="B17">
        <v>2118911.9</v>
      </c>
      <c r="C17">
        <v>2118912</v>
      </c>
      <c r="D17">
        <v>2118899.2000000002</v>
      </c>
      <c r="E17">
        <v>2118899.5</v>
      </c>
      <c r="F17" s="1">
        <v>0.99993451757797802</v>
      </c>
      <c r="G17" s="1">
        <v>8.8805330344481995E-5</v>
      </c>
      <c r="I17" s="4">
        <f t="shared" si="0"/>
        <v>5.9936782267512313E-6</v>
      </c>
      <c r="L17" t="b">
        <f t="shared" si="1"/>
        <v>0</v>
      </c>
      <c r="M17" t="b">
        <f t="shared" si="2"/>
        <v>1</v>
      </c>
    </row>
    <row r="18" spans="1:13" x14ac:dyDescent="0.2">
      <c r="A18" t="s">
        <v>23</v>
      </c>
      <c r="B18">
        <v>1904977.7</v>
      </c>
      <c r="C18">
        <v>1904977.5</v>
      </c>
      <c r="D18">
        <v>1904973.6</v>
      </c>
      <c r="E18">
        <v>1904974</v>
      </c>
      <c r="F18" s="1">
        <v>0.99412077785653397</v>
      </c>
      <c r="G18" s="1">
        <v>7.2834916649469001E-3</v>
      </c>
      <c r="I18" s="4">
        <f t="shared" si="0"/>
        <v>2.1522607976616061E-6</v>
      </c>
      <c r="L18" t="b">
        <f t="shared" si="1"/>
        <v>0</v>
      </c>
      <c r="M18" t="b">
        <f t="shared" si="2"/>
        <v>0</v>
      </c>
    </row>
    <row r="19" spans="1:13" x14ac:dyDescent="0.2">
      <c r="A19" t="s">
        <v>24</v>
      </c>
      <c r="B19">
        <v>2729728.3</v>
      </c>
      <c r="C19">
        <v>2729729</v>
      </c>
      <c r="D19">
        <v>2729729.4</v>
      </c>
      <c r="E19">
        <v>2729729</v>
      </c>
      <c r="F19" s="1">
        <v>0.29639069829775999</v>
      </c>
      <c r="G19" s="1">
        <v>0.72947010923760902</v>
      </c>
      <c r="I19" s="4">
        <f t="shared" si="0"/>
        <v>-4.0297034573944668E-7</v>
      </c>
      <c r="L19" t="b">
        <f t="shared" si="1"/>
        <v>0</v>
      </c>
      <c r="M19" t="b">
        <f t="shared" si="2"/>
        <v>0</v>
      </c>
    </row>
    <row r="20" spans="1:13" x14ac:dyDescent="0.2">
      <c r="A20" t="s">
        <v>25</v>
      </c>
      <c r="B20">
        <v>807382.1</v>
      </c>
      <c r="C20">
        <v>807382</v>
      </c>
      <c r="D20">
        <v>807029.8</v>
      </c>
      <c r="E20">
        <v>807383.5</v>
      </c>
      <c r="F20" s="1">
        <v>0.45481016812214398</v>
      </c>
      <c r="G20" s="1">
        <v>0.57503029510304404</v>
      </c>
      <c r="I20" s="4">
        <f t="shared" si="0"/>
        <v>4.3653902247467208E-4</v>
      </c>
      <c r="L20" t="b">
        <f t="shared" si="1"/>
        <v>0</v>
      </c>
      <c r="M20" t="b">
        <f t="shared" si="2"/>
        <v>0</v>
      </c>
    </row>
    <row r="21" spans="1:13" x14ac:dyDescent="0.2">
      <c r="A21" t="s">
        <v>26</v>
      </c>
      <c r="B21">
        <v>1258134.8</v>
      </c>
      <c r="C21">
        <v>1258139.5</v>
      </c>
      <c r="D21">
        <v>1258328.8999999999</v>
      </c>
      <c r="E21">
        <v>1258143.5</v>
      </c>
      <c r="F21" s="1">
        <v>8.6241771546141099E-2</v>
      </c>
      <c r="G21" s="1">
        <v>0.92507473501544502</v>
      </c>
      <c r="I21" s="4">
        <f t="shared" si="0"/>
        <v>-1.5425219908710698E-4</v>
      </c>
      <c r="L21" t="b">
        <f t="shared" si="1"/>
        <v>0</v>
      </c>
      <c r="M21" t="b">
        <f t="shared" si="2"/>
        <v>0</v>
      </c>
    </row>
    <row r="22" spans="1:13" x14ac:dyDescent="0.2">
      <c r="A22" t="s">
        <v>27</v>
      </c>
      <c r="B22">
        <v>355940.7</v>
      </c>
      <c r="C22">
        <v>355940.5</v>
      </c>
      <c r="D22">
        <v>355940.7</v>
      </c>
      <c r="E22">
        <v>355940.5</v>
      </c>
      <c r="F22" s="1">
        <v>0.53068625705935701</v>
      </c>
      <c r="G22" s="1">
        <v>0.5</v>
      </c>
      <c r="I22" s="4">
        <f t="shared" si="0"/>
        <v>0</v>
      </c>
      <c r="L22" t="b">
        <f t="shared" si="1"/>
        <v>0</v>
      </c>
      <c r="M22" t="b">
        <f t="shared" si="2"/>
        <v>0</v>
      </c>
    </row>
    <row r="23" spans="1:13" x14ac:dyDescent="0.2">
      <c r="A23" t="s">
        <v>28</v>
      </c>
      <c r="B23">
        <v>645443.30000000005</v>
      </c>
      <c r="C23">
        <v>645443.5</v>
      </c>
      <c r="D23">
        <v>645443.5</v>
      </c>
      <c r="E23">
        <v>645443.5</v>
      </c>
      <c r="F23" s="1">
        <v>0.392166190995342</v>
      </c>
      <c r="G23" s="1">
        <v>0.63753257776633399</v>
      </c>
      <c r="I23" s="4">
        <f t="shared" si="0"/>
        <v>-3.0986445746751477E-7</v>
      </c>
      <c r="L23" t="b">
        <f t="shared" si="1"/>
        <v>0</v>
      </c>
      <c r="M23" t="b">
        <f t="shared" si="2"/>
        <v>0</v>
      </c>
    </row>
    <row r="24" spans="1:13" x14ac:dyDescent="0.2">
      <c r="A24" t="s">
        <v>29</v>
      </c>
      <c r="B24">
        <v>562618.1</v>
      </c>
      <c r="C24">
        <v>562532.5</v>
      </c>
      <c r="D24">
        <v>567127.30000000005</v>
      </c>
      <c r="E24">
        <v>570184</v>
      </c>
      <c r="F24" s="1">
        <v>7.3767518693475295E-2</v>
      </c>
      <c r="G24" s="1">
        <v>0.93631047724984995</v>
      </c>
      <c r="I24" s="4">
        <f t="shared" si="0"/>
        <v>-7.9509485789170612E-3</v>
      </c>
      <c r="L24" t="b">
        <f t="shared" si="1"/>
        <v>0</v>
      </c>
      <c r="M24" t="b">
        <f t="shared" si="2"/>
        <v>0</v>
      </c>
    </row>
    <row r="25" spans="1:13" x14ac:dyDescent="0.2">
      <c r="A25" t="s">
        <v>30</v>
      </c>
      <c r="B25">
        <v>814967.2</v>
      </c>
      <c r="C25">
        <v>814967</v>
      </c>
      <c r="D25">
        <v>814967.2</v>
      </c>
      <c r="E25">
        <v>814967.5</v>
      </c>
      <c r="F25" s="1">
        <v>0.46925384558467598</v>
      </c>
      <c r="G25" s="1">
        <v>0.561309958296909</v>
      </c>
      <c r="I25" s="4">
        <f t="shared" si="0"/>
        <v>0</v>
      </c>
      <c r="L25" t="b">
        <f t="shared" si="1"/>
        <v>0</v>
      </c>
      <c r="M25" t="b">
        <f t="shared" si="2"/>
        <v>0</v>
      </c>
    </row>
    <row r="26" spans="1:13" x14ac:dyDescent="0.2">
      <c r="A26" t="s">
        <v>31</v>
      </c>
      <c r="B26">
        <v>505289.3</v>
      </c>
      <c r="C26">
        <v>505695.5</v>
      </c>
      <c r="D26">
        <v>503785.5</v>
      </c>
      <c r="E26">
        <v>504136</v>
      </c>
      <c r="F26" s="1">
        <v>0.97837147372751099</v>
      </c>
      <c r="G26" s="1">
        <v>2.62129511355517E-2</v>
      </c>
      <c r="I26" s="4">
        <f t="shared" si="0"/>
        <v>2.9850005607545043E-3</v>
      </c>
      <c r="L26" t="b">
        <f t="shared" si="1"/>
        <v>0</v>
      </c>
      <c r="M26" t="b">
        <f t="shared" si="2"/>
        <v>0</v>
      </c>
    </row>
    <row r="27" spans="1:13" x14ac:dyDescent="0.2">
      <c r="A27" t="s">
        <v>32</v>
      </c>
      <c r="B27">
        <v>607871.80000000005</v>
      </c>
      <c r="C27">
        <v>607099.5</v>
      </c>
      <c r="D27">
        <v>606226</v>
      </c>
      <c r="E27">
        <v>607097</v>
      </c>
      <c r="F27" s="1">
        <v>0.94100073944448404</v>
      </c>
      <c r="G27" s="1">
        <v>6.8510731022432297E-2</v>
      </c>
      <c r="I27" s="4">
        <f t="shared" si="0"/>
        <v>2.7148291231323739E-3</v>
      </c>
      <c r="L27" t="b">
        <f t="shared" si="1"/>
        <v>0</v>
      </c>
      <c r="M27" t="b">
        <f t="shared" si="2"/>
        <v>0</v>
      </c>
    </row>
    <row r="28" spans="1:13" x14ac:dyDescent="0.2">
      <c r="A28" t="s">
        <v>33</v>
      </c>
      <c r="B28">
        <v>55675.5</v>
      </c>
      <c r="C28">
        <v>55676</v>
      </c>
      <c r="D28">
        <v>55188.4</v>
      </c>
      <c r="E28">
        <v>55675.5</v>
      </c>
      <c r="F28" s="1">
        <v>0.79836086259501005</v>
      </c>
      <c r="G28" s="1">
        <v>0.22596460075502101</v>
      </c>
      <c r="I28" s="4">
        <f t="shared" si="0"/>
        <v>8.8261301287951548E-3</v>
      </c>
      <c r="L28" t="b">
        <f t="shared" si="1"/>
        <v>0</v>
      </c>
      <c r="M28" t="b">
        <f t="shared" si="2"/>
        <v>0</v>
      </c>
    </row>
    <row r="29" spans="1:13" x14ac:dyDescent="0.2">
      <c r="A29" t="s">
        <v>34</v>
      </c>
      <c r="B29">
        <v>245707.5</v>
      </c>
      <c r="C29">
        <v>245708</v>
      </c>
      <c r="D29">
        <v>245707.9</v>
      </c>
      <c r="E29">
        <v>245708</v>
      </c>
      <c r="F29" s="1">
        <v>6.6807201268858099E-2</v>
      </c>
      <c r="G29" s="1">
        <v>0.94520070830044201</v>
      </c>
      <c r="I29" s="4">
        <f t="shared" si="0"/>
        <v>-1.6279492844722503E-6</v>
      </c>
      <c r="L29" t="b">
        <f t="shared" si="1"/>
        <v>0</v>
      </c>
      <c r="M29" t="b">
        <f t="shared" si="2"/>
        <v>0</v>
      </c>
    </row>
    <row r="30" spans="1:13" x14ac:dyDescent="0.2">
      <c r="A30" t="s">
        <v>35</v>
      </c>
      <c r="B30">
        <v>250279.4</v>
      </c>
      <c r="C30">
        <v>250498</v>
      </c>
      <c r="D30">
        <v>250183.7</v>
      </c>
      <c r="E30">
        <v>250402</v>
      </c>
      <c r="F30" s="1">
        <v>0.99958607086582196</v>
      </c>
      <c r="G30" s="1">
        <v>5.5169027068388305E-4</v>
      </c>
      <c r="I30" s="4">
        <f t="shared" si="0"/>
        <v>3.8251892509377121E-4</v>
      </c>
      <c r="L30" t="b">
        <f t="shared" si="1"/>
        <v>0</v>
      </c>
      <c r="M30" t="b">
        <f t="shared" si="2"/>
        <v>0</v>
      </c>
    </row>
    <row r="31" spans="1:13" x14ac:dyDescent="0.2">
      <c r="A31" t="s">
        <v>36</v>
      </c>
      <c r="B31">
        <v>350878.8</v>
      </c>
      <c r="C31">
        <v>350879</v>
      </c>
      <c r="D31">
        <v>350708.2</v>
      </c>
      <c r="E31">
        <v>350879</v>
      </c>
      <c r="F31" s="1">
        <v>0.531636414600552</v>
      </c>
      <c r="G31" s="1">
        <v>0.5</v>
      </c>
      <c r="I31" s="4">
        <f t="shared" si="0"/>
        <v>4.8644428616147759E-4</v>
      </c>
      <c r="L31" t="b">
        <f t="shared" si="1"/>
        <v>0</v>
      </c>
      <c r="M31" t="b">
        <f t="shared" si="2"/>
        <v>0</v>
      </c>
    </row>
    <row r="32" spans="1:13" x14ac:dyDescent="0.2">
      <c r="A32" t="s">
        <v>37</v>
      </c>
      <c r="B32">
        <v>1312147.5</v>
      </c>
      <c r="C32">
        <v>1312133.5</v>
      </c>
      <c r="D32">
        <v>1306260.7</v>
      </c>
      <c r="E32">
        <v>1312199.5</v>
      </c>
      <c r="F32" s="1">
        <v>0.31526445690532401</v>
      </c>
      <c r="G32" s="1">
        <v>0.71062915412760597</v>
      </c>
      <c r="I32" s="4">
        <f t="shared" si="0"/>
        <v>4.5066042329835439E-3</v>
      </c>
      <c r="L32" t="b">
        <f t="shared" si="1"/>
        <v>0</v>
      </c>
      <c r="M32" t="b">
        <f t="shared" si="2"/>
        <v>0</v>
      </c>
    </row>
    <row r="33" spans="1:13" x14ac:dyDescent="0.2">
      <c r="A33" t="s">
        <v>38</v>
      </c>
      <c r="B33">
        <v>1857921.8</v>
      </c>
      <c r="C33">
        <v>1857922</v>
      </c>
      <c r="D33">
        <v>1847493</v>
      </c>
      <c r="E33">
        <v>1857919</v>
      </c>
      <c r="F33" s="1">
        <v>0.993276033137242</v>
      </c>
      <c r="G33" s="1">
        <v>8.2959241575452994E-3</v>
      </c>
      <c r="I33" s="4">
        <f t="shared" si="0"/>
        <v>5.644838708455213E-3</v>
      </c>
      <c r="L33" t="b">
        <f t="shared" si="1"/>
        <v>0</v>
      </c>
      <c r="M33" t="b">
        <f t="shared" si="2"/>
        <v>0</v>
      </c>
    </row>
    <row r="34" spans="1:13" x14ac:dyDescent="0.2">
      <c r="A34" t="s">
        <v>39</v>
      </c>
      <c r="B34">
        <v>631869.9</v>
      </c>
      <c r="C34">
        <v>631870.5</v>
      </c>
      <c r="D34">
        <v>629120.1</v>
      </c>
      <c r="E34">
        <v>631869</v>
      </c>
      <c r="F34" s="1">
        <v>0.676733725376095</v>
      </c>
      <c r="G34" s="1">
        <v>0.35117365386733201</v>
      </c>
      <c r="I34" s="4">
        <f t="shared" si="0"/>
        <v>4.3708665483745421E-3</v>
      </c>
      <c r="L34" t="b">
        <f t="shared" si="1"/>
        <v>0</v>
      </c>
      <c r="M34" t="b">
        <f t="shared" si="2"/>
        <v>0</v>
      </c>
    </row>
    <row r="35" spans="1:13" x14ac:dyDescent="0.2">
      <c r="A35" t="s">
        <v>40</v>
      </c>
      <c r="B35">
        <v>807635.8</v>
      </c>
      <c r="C35">
        <v>804541.5</v>
      </c>
      <c r="D35">
        <v>804695.3</v>
      </c>
      <c r="E35">
        <v>804542.5</v>
      </c>
      <c r="F35" s="1">
        <v>0.43968914842555601</v>
      </c>
      <c r="G35" s="1">
        <v>0.59003541313098495</v>
      </c>
      <c r="I35" s="4">
        <f t="shared" si="0"/>
        <v>3.6541781715389663E-3</v>
      </c>
      <c r="L35" t="b">
        <f t="shared" si="1"/>
        <v>0</v>
      </c>
      <c r="M35" t="b">
        <f t="shared" si="2"/>
        <v>0</v>
      </c>
    </row>
    <row r="36" spans="1:13" x14ac:dyDescent="0.2">
      <c r="A36" t="s">
        <v>41</v>
      </c>
      <c r="B36">
        <v>767690.2</v>
      </c>
      <c r="C36">
        <v>767691</v>
      </c>
      <c r="D36">
        <v>767692.2</v>
      </c>
      <c r="E36">
        <v>767692</v>
      </c>
      <c r="F36" s="1">
        <v>4.5678720762495498E-3</v>
      </c>
      <c r="G36" s="1">
        <v>0.99637080807044998</v>
      </c>
      <c r="I36" s="4">
        <f t="shared" si="0"/>
        <v>-2.6052107863021146E-6</v>
      </c>
      <c r="L36" t="b">
        <f t="shared" si="1"/>
        <v>0</v>
      </c>
      <c r="M36" t="b">
        <f t="shared" si="2"/>
        <v>0</v>
      </c>
    </row>
    <row r="37" spans="1:13" x14ac:dyDescent="0.2">
      <c r="A37" t="s">
        <v>42</v>
      </c>
      <c r="B37">
        <v>1170207.6000000001</v>
      </c>
      <c r="C37">
        <v>1172307</v>
      </c>
      <c r="D37">
        <v>1167566.3</v>
      </c>
      <c r="E37">
        <v>1169615</v>
      </c>
      <c r="F37" s="1">
        <v>0.98732025090323094</v>
      </c>
      <c r="G37" s="1">
        <v>1.5382873125519701E-2</v>
      </c>
      <c r="I37" s="4">
        <f t="shared" si="0"/>
        <v>2.2622269930196227E-3</v>
      </c>
      <c r="L37" t="b">
        <f t="shared" si="1"/>
        <v>0</v>
      </c>
      <c r="M37" t="b">
        <f t="shared" si="2"/>
        <v>0</v>
      </c>
    </row>
    <row r="38" spans="1:13" x14ac:dyDescent="0.2">
      <c r="A38" t="s">
        <v>43</v>
      </c>
      <c r="B38">
        <v>15336.1</v>
      </c>
      <c r="C38">
        <v>15337</v>
      </c>
      <c r="D38">
        <v>15522.4</v>
      </c>
      <c r="E38">
        <v>15523</v>
      </c>
      <c r="F38" s="1">
        <v>1.7878227168746E-5</v>
      </c>
      <c r="G38" s="1">
        <v>0.99998761134684699</v>
      </c>
      <c r="I38" s="4">
        <f t="shared" si="0"/>
        <v>-1.2002009998453802E-2</v>
      </c>
      <c r="L38" t="b">
        <f t="shared" si="1"/>
        <v>1</v>
      </c>
      <c r="M38" t="b">
        <f t="shared" si="2"/>
        <v>0</v>
      </c>
    </row>
    <row r="39" spans="1:13" x14ac:dyDescent="0.2">
      <c r="A39" t="s">
        <v>44</v>
      </c>
      <c r="B39">
        <v>19783</v>
      </c>
      <c r="C39">
        <v>19783</v>
      </c>
      <c r="D39">
        <v>19775</v>
      </c>
      <c r="E39">
        <v>19775</v>
      </c>
      <c r="F39" s="1">
        <v>0.99999464917280501</v>
      </c>
      <c r="G39" s="1">
        <v>7.9689558440331306E-6</v>
      </c>
      <c r="I39" s="4">
        <f t="shared" si="0"/>
        <v>4.0455120101137802E-4</v>
      </c>
      <c r="L39" t="b">
        <f t="shared" si="1"/>
        <v>0</v>
      </c>
      <c r="M39" t="b">
        <f t="shared" si="2"/>
        <v>1</v>
      </c>
    </row>
    <row r="40" spans="1:13" x14ac:dyDescent="0.2">
      <c r="A40" t="s">
        <v>45</v>
      </c>
      <c r="B40">
        <v>9614</v>
      </c>
      <c r="C40">
        <v>9614</v>
      </c>
      <c r="D40">
        <v>9970.4</v>
      </c>
      <c r="E40">
        <v>9976</v>
      </c>
      <c r="F40" s="1">
        <v>2.08586261030995E-5</v>
      </c>
      <c r="G40" s="1">
        <v>0.99998545912875403</v>
      </c>
      <c r="I40" s="4">
        <f t="shared" si="0"/>
        <v>-3.5745807590467749E-2</v>
      </c>
      <c r="L40" t="b">
        <f t="shared" si="1"/>
        <v>1</v>
      </c>
      <c r="M40" t="b">
        <f t="shared" si="2"/>
        <v>0</v>
      </c>
    </row>
    <row r="41" spans="1:13" x14ac:dyDescent="0.2">
      <c r="A41" t="s">
        <v>46</v>
      </c>
      <c r="B41">
        <v>10839</v>
      </c>
      <c r="C41">
        <v>10839</v>
      </c>
      <c r="D41">
        <v>10983</v>
      </c>
      <c r="E41">
        <v>10983</v>
      </c>
      <c r="F41" s="1">
        <v>7.9689558440331306E-6</v>
      </c>
      <c r="G41" s="1">
        <v>0.99999464917280501</v>
      </c>
      <c r="I41" s="4">
        <f t="shared" si="0"/>
        <v>-1.3111171810980607E-2</v>
      </c>
      <c r="L41" t="b">
        <f t="shared" si="1"/>
        <v>1</v>
      </c>
      <c r="M41" t="b">
        <f t="shared" si="2"/>
        <v>0</v>
      </c>
    </row>
    <row r="42" spans="1:13" x14ac:dyDescent="0.2">
      <c r="A42" t="s">
        <v>47</v>
      </c>
      <c r="B42">
        <v>10618</v>
      </c>
      <c r="C42">
        <v>10618</v>
      </c>
      <c r="D42">
        <v>10618</v>
      </c>
      <c r="E42">
        <v>10618</v>
      </c>
      <c r="F42" s="1">
        <v>1</v>
      </c>
      <c r="G42" s="1">
        <v>1</v>
      </c>
      <c r="I42" s="4">
        <f t="shared" si="0"/>
        <v>0</v>
      </c>
      <c r="L42" t="b">
        <f t="shared" si="1"/>
        <v>0</v>
      </c>
      <c r="M42" t="b">
        <f t="shared" si="2"/>
        <v>0</v>
      </c>
    </row>
    <row r="43" spans="1:13" x14ac:dyDescent="0.2">
      <c r="A43" t="s">
        <v>48</v>
      </c>
      <c r="B43">
        <v>11489</v>
      </c>
      <c r="C43">
        <v>11489</v>
      </c>
      <c r="D43">
        <v>11489</v>
      </c>
      <c r="E43">
        <v>11489</v>
      </c>
      <c r="F43" s="1">
        <v>1</v>
      </c>
      <c r="G43" s="1">
        <v>1</v>
      </c>
      <c r="I43" s="4">
        <f t="shared" si="0"/>
        <v>0</v>
      </c>
      <c r="L43" t="b">
        <f t="shared" si="1"/>
        <v>0</v>
      </c>
      <c r="M43" t="b">
        <f t="shared" si="2"/>
        <v>0</v>
      </c>
    </row>
    <row r="44" spans="1:13" x14ac:dyDescent="0.2">
      <c r="A44" t="s">
        <v>49</v>
      </c>
      <c r="B44">
        <v>62443.5</v>
      </c>
      <c r="C44">
        <v>62789</v>
      </c>
      <c r="D44">
        <v>62786</v>
      </c>
      <c r="E44">
        <v>62786</v>
      </c>
      <c r="F44" s="1">
        <v>0.67652329846650605</v>
      </c>
      <c r="G44" s="1">
        <v>0.35393206088235601</v>
      </c>
      <c r="I44" s="4">
        <f t="shared" si="0"/>
        <v>-5.4550377472684991E-3</v>
      </c>
      <c r="L44" t="b">
        <f t="shared" si="1"/>
        <v>0</v>
      </c>
      <c r="M44" t="b">
        <f t="shared" si="2"/>
        <v>0</v>
      </c>
    </row>
    <row r="45" spans="1:13" x14ac:dyDescent="0.2">
      <c r="A45" t="s">
        <v>50</v>
      </c>
      <c r="B45">
        <v>79057.399999999994</v>
      </c>
      <c r="C45">
        <v>79507</v>
      </c>
      <c r="D45">
        <v>79338</v>
      </c>
      <c r="E45">
        <v>79338</v>
      </c>
      <c r="F45" s="1">
        <v>0.80646474154675096</v>
      </c>
      <c r="G45" s="1">
        <v>0.21694078739734701</v>
      </c>
      <c r="I45" s="4">
        <f t="shared" si="0"/>
        <v>-3.5367667448134039E-3</v>
      </c>
      <c r="L45" t="b">
        <f t="shared" si="1"/>
        <v>0</v>
      </c>
      <c r="M45" t="b">
        <f t="shared" si="2"/>
        <v>0</v>
      </c>
    </row>
    <row r="46" spans="1:13" x14ac:dyDescent="0.2">
      <c r="A46" t="s">
        <v>51</v>
      </c>
      <c r="B46">
        <v>22340.7</v>
      </c>
      <c r="C46">
        <v>22659</v>
      </c>
      <c r="D46">
        <v>22651.599999999999</v>
      </c>
      <c r="E46">
        <v>22659</v>
      </c>
      <c r="F46" s="1">
        <v>0.116411675845827</v>
      </c>
      <c r="G46" s="1">
        <v>0.90347046956178201</v>
      </c>
      <c r="I46" s="4">
        <f t="shared" si="0"/>
        <v>-1.372529975807439E-2</v>
      </c>
      <c r="L46" t="b">
        <f t="shared" si="1"/>
        <v>0</v>
      </c>
      <c r="M46" t="b">
        <f t="shared" si="2"/>
        <v>0</v>
      </c>
    </row>
    <row r="47" spans="1:13" x14ac:dyDescent="0.2">
      <c r="A47" t="s">
        <v>52</v>
      </c>
      <c r="B47">
        <v>35423</v>
      </c>
      <c r="C47">
        <v>35423</v>
      </c>
      <c r="D47">
        <v>35878</v>
      </c>
      <c r="E47">
        <v>35878</v>
      </c>
      <c r="F47" s="1">
        <v>0.516390355486536</v>
      </c>
      <c r="G47" s="1">
        <v>0.516390355486536</v>
      </c>
      <c r="I47" s="4">
        <f t="shared" si="0"/>
        <v>-1.2681866324767267E-2</v>
      </c>
      <c r="L47" t="b">
        <f t="shared" si="1"/>
        <v>0</v>
      </c>
      <c r="M47" t="b">
        <f t="shared" si="2"/>
        <v>0</v>
      </c>
    </row>
    <row r="48" spans="1:13" x14ac:dyDescent="0.2">
      <c r="A48" t="s">
        <v>53</v>
      </c>
      <c r="B48">
        <v>41337</v>
      </c>
      <c r="C48">
        <v>41337</v>
      </c>
      <c r="D48">
        <v>41337</v>
      </c>
      <c r="E48">
        <v>41337</v>
      </c>
      <c r="F48" s="1">
        <v>1</v>
      </c>
      <c r="G48" s="1">
        <v>1</v>
      </c>
      <c r="I48" s="4">
        <f t="shared" si="0"/>
        <v>0</v>
      </c>
      <c r="L48" t="b">
        <f t="shared" si="1"/>
        <v>0</v>
      </c>
      <c r="M48" t="b">
        <f t="shared" si="2"/>
        <v>0</v>
      </c>
    </row>
    <row r="49" spans="1:13" x14ac:dyDescent="0.2">
      <c r="A49" t="s">
        <v>54</v>
      </c>
      <c r="B49">
        <v>43361</v>
      </c>
      <c r="C49">
        <v>43361</v>
      </c>
      <c r="D49">
        <v>43361</v>
      </c>
      <c r="E49">
        <v>43361</v>
      </c>
      <c r="F49" s="1">
        <v>1</v>
      </c>
      <c r="G49" s="1">
        <v>1</v>
      </c>
      <c r="I49" s="4">
        <f t="shared" si="0"/>
        <v>0</v>
      </c>
      <c r="L49" t="b">
        <f t="shared" si="1"/>
        <v>0</v>
      </c>
      <c r="M49" t="b">
        <f t="shared" si="2"/>
        <v>0</v>
      </c>
    </row>
    <row r="50" spans="1:13" x14ac:dyDescent="0.2">
      <c r="A50" t="s">
        <v>55</v>
      </c>
      <c r="B50">
        <v>328231.8</v>
      </c>
      <c r="C50">
        <v>328232</v>
      </c>
      <c r="D50">
        <v>326229.3</v>
      </c>
      <c r="E50">
        <v>326458</v>
      </c>
      <c r="F50" s="1">
        <v>0.999945287892545</v>
      </c>
      <c r="G50" s="1">
        <v>7.46963831757749E-5</v>
      </c>
      <c r="I50" s="4">
        <f t="shared" si="0"/>
        <v>6.1383205003351935E-3</v>
      </c>
      <c r="L50" t="b">
        <f t="shared" si="1"/>
        <v>0</v>
      </c>
      <c r="M50" t="b">
        <f t="shared" si="2"/>
        <v>1</v>
      </c>
    </row>
    <row r="51" spans="1:13" x14ac:dyDescent="0.2">
      <c r="A51" t="s">
        <v>56</v>
      </c>
      <c r="B51">
        <v>475558.8</v>
      </c>
      <c r="C51">
        <v>475559</v>
      </c>
      <c r="D51">
        <v>465426.66666666698</v>
      </c>
      <c r="E51">
        <v>468241</v>
      </c>
      <c r="F51" s="1">
        <v>0.99990728581413102</v>
      </c>
      <c r="G51" s="1">
        <v>1.2812673176451099E-4</v>
      </c>
      <c r="I51" s="4">
        <f t="shared" si="0"/>
        <v>2.1769559114217071E-2</v>
      </c>
      <c r="L51" t="b">
        <f t="shared" si="1"/>
        <v>0</v>
      </c>
      <c r="M51" t="b">
        <f t="shared" si="2"/>
        <v>1</v>
      </c>
    </row>
    <row r="52" spans="1:13" x14ac:dyDescent="0.2">
      <c r="A52" t="s">
        <v>57</v>
      </c>
      <c r="B52">
        <v>134621.6</v>
      </c>
      <c r="C52">
        <v>134622</v>
      </c>
      <c r="D52">
        <v>133224.70000000001</v>
      </c>
      <c r="E52">
        <v>133225</v>
      </c>
      <c r="F52" s="1">
        <v>0.99996520491672103</v>
      </c>
      <c r="G52" s="1">
        <v>4.8312013261134399E-5</v>
      </c>
      <c r="I52" s="4">
        <f t="shared" si="0"/>
        <v>1.0485292892384025E-2</v>
      </c>
      <c r="L52" t="b">
        <f t="shared" si="1"/>
        <v>0</v>
      </c>
      <c r="M52" t="b">
        <f t="shared" si="2"/>
        <v>1</v>
      </c>
    </row>
    <row r="53" spans="1:13" x14ac:dyDescent="0.2">
      <c r="A53" t="s">
        <v>58</v>
      </c>
      <c r="B53">
        <v>216463.5</v>
      </c>
      <c r="C53">
        <v>216463.5</v>
      </c>
      <c r="D53">
        <v>215474.9</v>
      </c>
      <c r="E53">
        <v>215719</v>
      </c>
      <c r="F53" s="1">
        <v>0.99995138066393896</v>
      </c>
      <c r="G53" s="1">
        <v>6.6670426340169694E-5</v>
      </c>
      <c r="I53" s="4">
        <f t="shared" si="0"/>
        <v>4.5880053778885885E-3</v>
      </c>
      <c r="L53" t="b">
        <f t="shared" si="1"/>
        <v>0</v>
      </c>
      <c r="M53" t="b">
        <f t="shared" si="2"/>
        <v>1</v>
      </c>
    </row>
    <row r="54" spans="1:13" x14ac:dyDescent="0.2">
      <c r="A54" t="s">
        <v>59</v>
      </c>
      <c r="B54">
        <v>202086.9</v>
      </c>
      <c r="C54">
        <v>202087</v>
      </c>
      <c r="D54">
        <v>204367</v>
      </c>
      <c r="E54">
        <v>204367</v>
      </c>
      <c r="F54" s="1">
        <v>1.21408736623774E-5</v>
      </c>
      <c r="G54" s="1">
        <v>0.99999171288995503</v>
      </c>
      <c r="I54" s="4">
        <f t="shared" si="0"/>
        <v>-1.115688932166155E-2</v>
      </c>
      <c r="L54" t="b">
        <f t="shared" si="1"/>
        <v>1</v>
      </c>
      <c r="M54" t="b">
        <f t="shared" si="2"/>
        <v>0</v>
      </c>
    </row>
    <row r="55" spans="1:13" x14ac:dyDescent="0.2">
      <c r="A55" t="s">
        <v>60</v>
      </c>
      <c r="B55">
        <v>278321</v>
      </c>
      <c r="C55">
        <v>278321</v>
      </c>
      <c r="D55">
        <v>277674.90000000002</v>
      </c>
      <c r="E55">
        <v>277675</v>
      </c>
      <c r="F55" s="1">
        <v>0.99999171288995503</v>
      </c>
      <c r="G55" s="1">
        <v>1.21408736623774E-5</v>
      </c>
      <c r="I55" s="4">
        <f t="shared" si="0"/>
        <v>2.3268217617075822E-3</v>
      </c>
      <c r="L55" t="b">
        <f t="shared" si="1"/>
        <v>0</v>
      </c>
      <c r="M55" t="b">
        <f t="shared" si="2"/>
        <v>1</v>
      </c>
    </row>
    <row r="56" spans="1:13" x14ac:dyDescent="0.2">
      <c r="A56" t="s">
        <v>61</v>
      </c>
      <c r="B56">
        <v>105574</v>
      </c>
      <c r="C56">
        <v>105574</v>
      </c>
      <c r="D56">
        <v>105507</v>
      </c>
      <c r="E56">
        <v>105507</v>
      </c>
      <c r="F56" s="1">
        <v>0.99999464917280501</v>
      </c>
      <c r="G56" s="1">
        <v>7.9689558440331306E-6</v>
      </c>
      <c r="I56" s="4">
        <f t="shared" si="0"/>
        <v>6.3502895542475856E-4</v>
      </c>
      <c r="L56" t="b">
        <f t="shared" si="1"/>
        <v>0</v>
      </c>
      <c r="M56" t="b">
        <f t="shared" si="2"/>
        <v>1</v>
      </c>
    </row>
    <row r="57" spans="1:13" x14ac:dyDescent="0.2">
      <c r="A57" t="s">
        <v>62</v>
      </c>
      <c r="B57">
        <v>133883</v>
      </c>
      <c r="C57">
        <v>133883</v>
      </c>
      <c r="D57">
        <v>136582</v>
      </c>
      <c r="E57">
        <v>136582</v>
      </c>
      <c r="F57" s="1">
        <v>7.9689558440331306E-6</v>
      </c>
      <c r="G57" s="1">
        <v>0.99999464917280501</v>
      </c>
      <c r="I57" s="4">
        <f t="shared" si="0"/>
        <v>-1.9761022682344673E-2</v>
      </c>
      <c r="L57" t="b">
        <f t="shared" si="1"/>
        <v>1</v>
      </c>
      <c r="M57" t="b">
        <f t="shared" si="2"/>
        <v>0</v>
      </c>
    </row>
    <row r="58" spans="1:13" x14ac:dyDescent="0.2">
      <c r="A58" t="s">
        <v>63</v>
      </c>
      <c r="B58">
        <v>41270</v>
      </c>
      <c r="C58">
        <v>41270</v>
      </c>
      <c r="D58">
        <v>41107</v>
      </c>
      <c r="E58">
        <v>41107</v>
      </c>
      <c r="F58" s="1">
        <v>0.99999464917280501</v>
      </c>
      <c r="G58" s="1">
        <v>7.9689558440331306E-6</v>
      </c>
      <c r="I58" s="4">
        <f t="shared" si="0"/>
        <v>3.9652613910039656E-3</v>
      </c>
      <c r="L58" t="b">
        <f t="shared" si="1"/>
        <v>0</v>
      </c>
      <c r="M58" t="b">
        <f t="shared" si="2"/>
        <v>1</v>
      </c>
    </row>
    <row r="59" spans="1:13" x14ac:dyDescent="0.2">
      <c r="A59" t="s">
        <v>64</v>
      </c>
      <c r="B59">
        <v>59592</v>
      </c>
      <c r="C59">
        <v>59592</v>
      </c>
      <c r="D59">
        <v>59687</v>
      </c>
      <c r="E59">
        <v>59687</v>
      </c>
      <c r="F59" s="1">
        <v>7.9689558440331306E-6</v>
      </c>
      <c r="G59" s="1">
        <v>0.99999464917280501</v>
      </c>
      <c r="I59" s="4">
        <f t="shared" si="0"/>
        <v>-1.5916363697287517E-3</v>
      </c>
      <c r="L59" t="b">
        <f t="shared" si="1"/>
        <v>1</v>
      </c>
      <c r="M59" t="b">
        <f t="shared" si="2"/>
        <v>0</v>
      </c>
    </row>
    <row r="60" spans="1:13" x14ac:dyDescent="0.2">
      <c r="A60" t="s">
        <v>65</v>
      </c>
      <c r="B60">
        <v>60596</v>
      </c>
      <c r="C60">
        <v>60596</v>
      </c>
      <c r="D60">
        <v>60358</v>
      </c>
      <c r="E60">
        <v>60358</v>
      </c>
      <c r="F60" s="1">
        <v>0.99999464917280501</v>
      </c>
      <c r="G60" s="1">
        <v>7.9689558440331306E-6</v>
      </c>
      <c r="I60" s="4">
        <f t="shared" si="0"/>
        <v>3.9431392690281323E-3</v>
      </c>
      <c r="L60" t="b">
        <f t="shared" si="1"/>
        <v>0</v>
      </c>
      <c r="M60" t="b">
        <f t="shared" si="2"/>
        <v>1</v>
      </c>
    </row>
    <row r="61" spans="1:13" x14ac:dyDescent="0.2">
      <c r="A61" t="s">
        <v>66</v>
      </c>
      <c r="B61">
        <v>75039</v>
      </c>
      <c r="C61">
        <v>75039</v>
      </c>
      <c r="D61">
        <v>76562</v>
      </c>
      <c r="E61">
        <v>76562</v>
      </c>
      <c r="F61" s="1">
        <v>7.9689558440331306E-6</v>
      </c>
      <c r="G61" s="1">
        <v>0.99999464917280501</v>
      </c>
      <c r="I61" s="4">
        <f t="shared" si="0"/>
        <v>-1.9892374807345681E-2</v>
      </c>
      <c r="L61" t="b">
        <f t="shared" si="1"/>
        <v>1</v>
      </c>
      <c r="M61" t="b">
        <f t="shared" si="2"/>
        <v>0</v>
      </c>
    </row>
    <row r="62" spans="1:13" x14ac:dyDescent="0.2">
      <c r="A62" t="s">
        <v>67</v>
      </c>
      <c r="B62">
        <v>44567.5</v>
      </c>
      <c r="C62">
        <v>45223</v>
      </c>
      <c r="D62">
        <v>45223</v>
      </c>
      <c r="E62">
        <v>45223</v>
      </c>
      <c r="F62" s="1">
        <v>1.7421520031697599E-2</v>
      </c>
      <c r="G62" s="1">
        <v>0.98673594513861596</v>
      </c>
      <c r="I62" s="4">
        <f t="shared" si="0"/>
        <v>-1.4494836698140327E-2</v>
      </c>
      <c r="L62" t="b">
        <f t="shared" si="1"/>
        <v>0</v>
      </c>
      <c r="M62" t="b">
        <f t="shared" si="2"/>
        <v>0</v>
      </c>
    </row>
    <row r="63" spans="1:13" x14ac:dyDescent="0.2">
      <c r="A63" t="s">
        <v>68</v>
      </c>
      <c r="B63">
        <v>55394.3</v>
      </c>
      <c r="C63">
        <v>55395</v>
      </c>
      <c r="D63">
        <v>55395</v>
      </c>
      <c r="E63">
        <v>55395</v>
      </c>
      <c r="F63" s="1">
        <v>0.18406012534676</v>
      </c>
      <c r="G63" s="1">
        <v>0.864333939053617</v>
      </c>
      <c r="I63" s="4">
        <f t="shared" si="0"/>
        <v>-1.2636519541422324E-5</v>
      </c>
      <c r="L63" t="b">
        <f t="shared" si="1"/>
        <v>0</v>
      </c>
      <c r="M63" t="b">
        <f t="shared" si="2"/>
        <v>0</v>
      </c>
    </row>
    <row r="64" spans="1:13" x14ac:dyDescent="0.2">
      <c r="A64" t="s">
        <v>69</v>
      </c>
      <c r="B64">
        <v>21155.1</v>
      </c>
      <c r="C64">
        <v>21402</v>
      </c>
      <c r="D64">
        <v>21402</v>
      </c>
      <c r="E64">
        <v>21402</v>
      </c>
      <c r="F64" s="1">
        <v>3.8357988393803E-2</v>
      </c>
      <c r="G64" s="1">
        <v>0.97076387543294596</v>
      </c>
      <c r="I64" s="4">
        <f t="shared" si="0"/>
        <v>-1.1536305018222665E-2</v>
      </c>
      <c r="L64" t="b">
        <f t="shared" si="1"/>
        <v>0</v>
      </c>
      <c r="M64" t="b">
        <f t="shared" si="2"/>
        <v>0</v>
      </c>
    </row>
    <row r="65" spans="1:13" x14ac:dyDescent="0.2">
      <c r="A65" t="s">
        <v>70</v>
      </c>
      <c r="B65">
        <v>32386.3</v>
      </c>
      <c r="C65">
        <v>32622</v>
      </c>
      <c r="D65">
        <v>32622</v>
      </c>
      <c r="E65">
        <v>32622</v>
      </c>
      <c r="F65" s="1">
        <v>0.18406012534676</v>
      </c>
      <c r="G65" s="1">
        <v>0.864333939053617</v>
      </c>
      <c r="I65" s="4">
        <f t="shared" si="0"/>
        <v>-7.225185457666628E-3</v>
      </c>
      <c r="L65" t="b">
        <f t="shared" si="1"/>
        <v>0</v>
      </c>
      <c r="M65" t="b">
        <f t="shared" si="2"/>
        <v>0</v>
      </c>
    </row>
    <row r="66" spans="1:13" x14ac:dyDescent="0.2">
      <c r="A66" t="s">
        <v>71</v>
      </c>
      <c r="B66">
        <v>24407</v>
      </c>
      <c r="C66">
        <v>24401</v>
      </c>
      <c r="D66">
        <v>24401</v>
      </c>
      <c r="E66">
        <v>24401</v>
      </c>
      <c r="F66" s="1">
        <v>0.864333939053617</v>
      </c>
      <c r="G66" s="1">
        <v>0.18406012534676</v>
      </c>
      <c r="I66" s="4">
        <f t="shared" si="0"/>
        <v>2.4589156182123681E-4</v>
      </c>
      <c r="L66" t="b">
        <f t="shared" si="1"/>
        <v>0</v>
      </c>
      <c r="M66" t="b">
        <f t="shared" si="2"/>
        <v>0</v>
      </c>
    </row>
    <row r="67" spans="1:13" x14ac:dyDescent="0.2">
      <c r="A67" t="s">
        <v>72</v>
      </c>
      <c r="B67">
        <v>41133.5</v>
      </c>
      <c r="C67">
        <v>41723</v>
      </c>
      <c r="D67">
        <v>41526.5</v>
      </c>
      <c r="E67">
        <v>41723</v>
      </c>
      <c r="F67" s="1">
        <v>0.15027877169977699</v>
      </c>
      <c r="G67" s="1">
        <v>0.873731923180598</v>
      </c>
      <c r="I67" s="4">
        <f t="shared" ref="I67:I130" si="3">(B67-D67)/D67</f>
        <v>-9.4638363454661485E-3</v>
      </c>
      <c r="L67" t="b">
        <f t="shared" ref="L67:L130" si="4">F67&lt;0.0005</f>
        <v>0</v>
      </c>
      <c r="M67" t="b">
        <f t="shared" ref="M67:M130" si="5">G67&lt;0.0005</f>
        <v>0</v>
      </c>
    </row>
    <row r="68" spans="1:13" x14ac:dyDescent="0.2">
      <c r="A68" t="s">
        <v>73</v>
      </c>
      <c r="B68">
        <v>141243.6</v>
      </c>
      <c r="C68">
        <v>144749.5</v>
      </c>
      <c r="D68">
        <v>144738.20000000001</v>
      </c>
      <c r="E68">
        <v>144758.5</v>
      </c>
      <c r="F68" s="1">
        <v>0.25994725817796799</v>
      </c>
      <c r="G68" s="1">
        <v>0.76399572116694703</v>
      </c>
      <c r="I68" s="4">
        <f t="shared" si="3"/>
        <v>-2.4144282573639892E-2</v>
      </c>
      <c r="L68" t="b">
        <f t="shared" si="4"/>
        <v>0</v>
      </c>
      <c r="M68" t="b">
        <f t="shared" si="5"/>
        <v>0</v>
      </c>
    </row>
    <row r="69" spans="1:13" x14ac:dyDescent="0.2">
      <c r="A69" t="s">
        <v>74</v>
      </c>
      <c r="B69">
        <v>194692.9</v>
      </c>
      <c r="C69">
        <v>194693</v>
      </c>
      <c r="D69">
        <v>194693</v>
      </c>
      <c r="E69">
        <v>194693</v>
      </c>
      <c r="F69" s="1">
        <v>0.18406012534676</v>
      </c>
      <c r="G69" s="1">
        <v>0.864333939053617</v>
      </c>
      <c r="I69" s="4">
        <f t="shared" si="3"/>
        <v>-5.1362914951138853E-7</v>
      </c>
      <c r="L69" t="b">
        <f t="shared" si="4"/>
        <v>0</v>
      </c>
      <c r="M69" t="b">
        <f t="shared" si="5"/>
        <v>0</v>
      </c>
    </row>
    <row r="70" spans="1:13" x14ac:dyDescent="0.2">
      <c r="A70" t="s">
        <v>75</v>
      </c>
      <c r="B70">
        <v>61616</v>
      </c>
      <c r="C70">
        <v>61616</v>
      </c>
      <c r="D70">
        <v>61616</v>
      </c>
      <c r="E70">
        <v>61616</v>
      </c>
      <c r="F70" s="1">
        <v>1</v>
      </c>
      <c r="G70" s="1">
        <v>1</v>
      </c>
      <c r="I70" s="4">
        <f t="shared" si="3"/>
        <v>0</v>
      </c>
      <c r="L70" t="b">
        <f t="shared" si="4"/>
        <v>0</v>
      </c>
      <c r="M70" t="b">
        <f t="shared" si="5"/>
        <v>0</v>
      </c>
    </row>
    <row r="71" spans="1:13" x14ac:dyDescent="0.2">
      <c r="A71" t="s">
        <v>76</v>
      </c>
      <c r="B71">
        <v>96525</v>
      </c>
      <c r="C71">
        <v>96525</v>
      </c>
      <c r="D71">
        <v>96525</v>
      </c>
      <c r="E71">
        <v>96525</v>
      </c>
      <c r="F71" s="1">
        <v>1</v>
      </c>
      <c r="G71" s="1">
        <v>1</v>
      </c>
      <c r="I71" s="4">
        <f t="shared" si="3"/>
        <v>0</v>
      </c>
      <c r="L71" t="b">
        <f t="shared" si="4"/>
        <v>0</v>
      </c>
      <c r="M71" t="b">
        <f t="shared" si="5"/>
        <v>0</v>
      </c>
    </row>
    <row r="72" spans="1:13" x14ac:dyDescent="0.2">
      <c r="A72" t="s">
        <v>77</v>
      </c>
      <c r="B72">
        <v>78705</v>
      </c>
      <c r="C72">
        <v>78705</v>
      </c>
      <c r="D72">
        <v>78705</v>
      </c>
      <c r="E72">
        <v>78705</v>
      </c>
      <c r="F72" s="1">
        <v>1</v>
      </c>
      <c r="G72" s="1">
        <v>1</v>
      </c>
      <c r="I72" s="4">
        <f t="shared" si="3"/>
        <v>0</v>
      </c>
      <c r="L72" t="b">
        <f t="shared" si="4"/>
        <v>0</v>
      </c>
      <c r="M72" t="b">
        <f t="shared" si="5"/>
        <v>0</v>
      </c>
    </row>
    <row r="73" spans="1:13" x14ac:dyDescent="0.2">
      <c r="A73" t="s">
        <v>78</v>
      </c>
      <c r="B73">
        <v>124526.3</v>
      </c>
      <c r="C73">
        <v>124723</v>
      </c>
      <c r="D73">
        <v>124723</v>
      </c>
      <c r="E73">
        <v>124723</v>
      </c>
      <c r="F73" s="1">
        <v>0.18406012534676</v>
      </c>
      <c r="G73" s="1">
        <v>0.864333939053617</v>
      </c>
      <c r="I73" s="4">
        <f t="shared" si="3"/>
        <v>-1.5770948421702259E-3</v>
      </c>
      <c r="L73" t="b">
        <f t="shared" si="4"/>
        <v>0</v>
      </c>
      <c r="M73" t="b">
        <f t="shared" si="5"/>
        <v>0</v>
      </c>
    </row>
    <row r="74" spans="1:13" x14ac:dyDescent="0.2">
      <c r="A74" t="s">
        <v>79</v>
      </c>
      <c r="B74">
        <v>1695449.1</v>
      </c>
      <c r="C74">
        <v>1695448</v>
      </c>
      <c r="D74">
        <v>1677013.5</v>
      </c>
      <c r="E74">
        <v>1695446</v>
      </c>
      <c r="F74" s="1">
        <v>0.67498768504694895</v>
      </c>
      <c r="G74" s="1">
        <v>0.35267568603175198</v>
      </c>
      <c r="I74" s="4">
        <f t="shared" si="3"/>
        <v>1.0993113651142399E-2</v>
      </c>
      <c r="L74" t="b">
        <f t="shared" si="4"/>
        <v>0</v>
      </c>
      <c r="M74" t="b">
        <f t="shared" si="5"/>
        <v>0</v>
      </c>
    </row>
    <row r="75" spans="1:13" x14ac:dyDescent="0.2">
      <c r="A75" t="s">
        <v>80</v>
      </c>
      <c r="B75">
        <v>2519046.6</v>
      </c>
      <c r="C75">
        <v>2519050.5</v>
      </c>
      <c r="D75">
        <v>2508056.5555555602</v>
      </c>
      <c r="E75">
        <v>2518996</v>
      </c>
      <c r="F75" s="1">
        <v>0.99965236435082006</v>
      </c>
      <c r="G75" s="1">
        <v>4.6695390687806102E-4</v>
      </c>
      <c r="I75" s="4">
        <f t="shared" si="3"/>
        <v>4.3818965804802296E-3</v>
      </c>
      <c r="L75" t="b">
        <f t="shared" si="4"/>
        <v>0</v>
      </c>
      <c r="M75" t="b">
        <f t="shared" si="5"/>
        <v>1</v>
      </c>
    </row>
    <row r="76" spans="1:13" x14ac:dyDescent="0.2">
      <c r="A76" t="s">
        <v>81</v>
      </c>
      <c r="B76">
        <v>771656.7</v>
      </c>
      <c r="C76">
        <v>771655.5</v>
      </c>
      <c r="D76">
        <v>765378.7</v>
      </c>
      <c r="E76">
        <v>771652.5</v>
      </c>
      <c r="F76" s="1">
        <v>0.977785680077076</v>
      </c>
      <c r="G76" s="1">
        <v>2.65458616658911E-2</v>
      </c>
      <c r="I76" s="4">
        <f t="shared" si="3"/>
        <v>8.2024754543077831E-3</v>
      </c>
      <c r="L76" t="b">
        <f t="shared" si="4"/>
        <v>0</v>
      </c>
      <c r="M76" t="b">
        <f t="shared" si="5"/>
        <v>0</v>
      </c>
    </row>
    <row r="77" spans="1:13" x14ac:dyDescent="0.2">
      <c r="A77" t="s">
        <v>82</v>
      </c>
      <c r="B77">
        <v>1206765</v>
      </c>
      <c r="C77">
        <v>1206841</v>
      </c>
      <c r="D77">
        <v>1197480.2</v>
      </c>
      <c r="E77">
        <v>1206075.5</v>
      </c>
      <c r="F77" s="1">
        <v>0.99986264248298895</v>
      </c>
      <c r="G77" s="1">
        <v>1.8384305984029501E-4</v>
      </c>
      <c r="I77" s="4">
        <f t="shared" si="3"/>
        <v>7.7536146317910282E-3</v>
      </c>
      <c r="L77" t="b">
        <f t="shared" si="4"/>
        <v>0</v>
      </c>
      <c r="M77" t="b">
        <f t="shared" si="5"/>
        <v>1</v>
      </c>
    </row>
    <row r="78" spans="1:13" x14ac:dyDescent="0.2">
      <c r="A78" t="s">
        <v>83</v>
      </c>
      <c r="B78">
        <v>1138099</v>
      </c>
      <c r="C78">
        <v>1138430</v>
      </c>
      <c r="D78">
        <v>1129651</v>
      </c>
      <c r="E78">
        <v>1137565.5</v>
      </c>
      <c r="F78" s="1">
        <v>0.99978344485648396</v>
      </c>
      <c r="G78" s="1">
        <v>2.87264448533888E-4</v>
      </c>
      <c r="I78" s="4">
        <f t="shared" si="3"/>
        <v>7.4784159001319876E-3</v>
      </c>
      <c r="L78" t="b">
        <f t="shared" si="4"/>
        <v>0</v>
      </c>
      <c r="M78" t="b">
        <f t="shared" si="5"/>
        <v>1</v>
      </c>
    </row>
    <row r="79" spans="1:13" x14ac:dyDescent="0.2">
      <c r="A79" t="s">
        <v>84</v>
      </c>
      <c r="B79">
        <v>1542424.3</v>
      </c>
      <c r="C79">
        <v>1542425</v>
      </c>
      <c r="D79">
        <v>1542421.5555555599</v>
      </c>
      <c r="E79">
        <v>1542422</v>
      </c>
      <c r="F79" s="1">
        <v>0.94171595036102196</v>
      </c>
      <c r="G79" s="1">
        <v>6.8540987210560303E-2</v>
      </c>
      <c r="I79" s="4">
        <f t="shared" si="3"/>
        <v>1.7793089251339307E-6</v>
      </c>
      <c r="L79" t="b">
        <f t="shared" si="4"/>
        <v>0</v>
      </c>
      <c r="M79" t="b">
        <f t="shared" si="5"/>
        <v>0</v>
      </c>
    </row>
    <row r="80" spans="1:13" x14ac:dyDescent="0.2">
      <c r="A80" t="s">
        <v>85</v>
      </c>
      <c r="B80">
        <v>494322.9</v>
      </c>
      <c r="C80">
        <v>494354.5</v>
      </c>
      <c r="D80">
        <v>485588.9</v>
      </c>
      <c r="E80">
        <v>485589</v>
      </c>
      <c r="F80" s="1">
        <v>0.99991268789572396</v>
      </c>
      <c r="G80" s="1">
        <v>1.1784323285177699E-4</v>
      </c>
      <c r="I80" s="4">
        <f t="shared" si="3"/>
        <v>1.7986407844166125E-2</v>
      </c>
      <c r="L80" t="b">
        <f t="shared" si="4"/>
        <v>0</v>
      </c>
      <c r="M80" t="b">
        <f t="shared" si="5"/>
        <v>1</v>
      </c>
    </row>
    <row r="81" spans="1:13" x14ac:dyDescent="0.2">
      <c r="A81" t="s">
        <v>86</v>
      </c>
      <c r="B81">
        <v>754988.3</v>
      </c>
      <c r="C81">
        <v>755083.5</v>
      </c>
      <c r="D81">
        <v>750689.5</v>
      </c>
      <c r="E81">
        <v>754601</v>
      </c>
      <c r="F81" s="1">
        <v>0.99989679282578903</v>
      </c>
      <c r="G81" s="1">
        <v>1.3882939717035101E-4</v>
      </c>
      <c r="I81" s="4">
        <f t="shared" si="3"/>
        <v>5.7264687996835531E-3</v>
      </c>
      <c r="L81" t="b">
        <f t="shared" si="4"/>
        <v>0</v>
      </c>
      <c r="M81" t="b">
        <f t="shared" si="5"/>
        <v>1</v>
      </c>
    </row>
    <row r="82" spans="1:13" x14ac:dyDescent="0.2">
      <c r="A82" t="s">
        <v>87</v>
      </c>
      <c r="B82">
        <v>234493.2</v>
      </c>
      <c r="C82">
        <v>234493.5</v>
      </c>
      <c r="D82">
        <v>232032.3</v>
      </c>
      <c r="E82">
        <v>233927</v>
      </c>
      <c r="F82" s="1">
        <v>0.99994008448516303</v>
      </c>
      <c r="G82" s="1">
        <v>8.1524467768268903E-5</v>
      </c>
      <c r="I82" s="4">
        <f t="shared" si="3"/>
        <v>1.0605850995745091E-2</v>
      </c>
      <c r="L82" t="b">
        <f t="shared" si="4"/>
        <v>0</v>
      </c>
      <c r="M82" t="b">
        <f t="shared" si="5"/>
        <v>1</v>
      </c>
    </row>
    <row r="83" spans="1:13" x14ac:dyDescent="0.2">
      <c r="A83" t="s">
        <v>88</v>
      </c>
      <c r="B83">
        <v>360069.8</v>
      </c>
      <c r="C83">
        <v>360070</v>
      </c>
      <c r="D83">
        <v>356009.6</v>
      </c>
      <c r="E83">
        <v>359914</v>
      </c>
      <c r="F83" s="1">
        <v>0.99994427556413901</v>
      </c>
      <c r="G83" s="1">
        <v>7.6026608748199994E-5</v>
      </c>
      <c r="I83" s="4">
        <f t="shared" si="3"/>
        <v>1.1404748635991871E-2</v>
      </c>
      <c r="L83" t="b">
        <f t="shared" si="4"/>
        <v>0</v>
      </c>
      <c r="M83" t="b">
        <f t="shared" si="5"/>
        <v>1</v>
      </c>
    </row>
    <row r="84" spans="1:13" x14ac:dyDescent="0.2">
      <c r="A84" t="s">
        <v>89</v>
      </c>
      <c r="B84">
        <v>346226.8</v>
      </c>
      <c r="C84">
        <v>346227</v>
      </c>
      <c r="D84">
        <v>344777.6</v>
      </c>
      <c r="E84">
        <v>345878</v>
      </c>
      <c r="F84" s="1">
        <v>0.99995495450167005</v>
      </c>
      <c r="G84" s="1">
        <v>6.1945552513621894E-5</v>
      </c>
      <c r="I84" s="4">
        <f t="shared" si="3"/>
        <v>4.2032893088182408E-3</v>
      </c>
      <c r="L84" t="b">
        <f t="shared" si="4"/>
        <v>0</v>
      </c>
      <c r="M84" t="b">
        <f t="shared" si="5"/>
        <v>1</v>
      </c>
    </row>
    <row r="85" spans="1:13" x14ac:dyDescent="0.2">
      <c r="A85" t="s">
        <v>90</v>
      </c>
      <c r="B85">
        <v>465118</v>
      </c>
      <c r="C85">
        <v>465118</v>
      </c>
      <c r="D85">
        <v>457470.1</v>
      </c>
      <c r="E85">
        <v>452475</v>
      </c>
      <c r="F85" s="1">
        <v>0.99994495200403999</v>
      </c>
      <c r="G85" s="1">
        <v>7.5137849428952302E-5</v>
      </c>
      <c r="I85" s="4">
        <f t="shared" si="3"/>
        <v>1.6717813907400778E-2</v>
      </c>
      <c r="L85" t="b">
        <f t="shared" si="4"/>
        <v>0</v>
      </c>
      <c r="M85" t="b">
        <f t="shared" si="5"/>
        <v>1</v>
      </c>
    </row>
    <row r="86" spans="1:13" x14ac:dyDescent="0.2">
      <c r="A86" t="s">
        <v>91</v>
      </c>
      <c r="B86">
        <v>212138.8</v>
      </c>
      <c r="C86">
        <v>212321</v>
      </c>
      <c r="D86">
        <v>202259</v>
      </c>
      <c r="E86">
        <v>210447</v>
      </c>
      <c r="F86" s="1">
        <v>0.99995669964710199</v>
      </c>
      <c r="G86" s="1">
        <v>7.5775617571283201E-5</v>
      </c>
      <c r="I86" s="4">
        <f t="shared" si="3"/>
        <v>4.8847270084396682E-2</v>
      </c>
      <c r="L86" t="b">
        <f t="shared" si="4"/>
        <v>0</v>
      </c>
      <c r="M86" t="b">
        <f t="shared" si="5"/>
        <v>1</v>
      </c>
    </row>
    <row r="87" spans="1:13" x14ac:dyDescent="0.2">
      <c r="A87" t="s">
        <v>92</v>
      </c>
      <c r="B87">
        <v>321617.3</v>
      </c>
      <c r="C87">
        <v>324219</v>
      </c>
      <c r="D87">
        <v>318879.5</v>
      </c>
      <c r="E87">
        <v>324219</v>
      </c>
      <c r="F87" s="1">
        <v>0.94253711920947503</v>
      </c>
      <c r="G87" s="1">
        <v>6.7657882700006805E-2</v>
      </c>
      <c r="I87" s="4">
        <f t="shared" si="3"/>
        <v>8.5856883242729255E-3</v>
      </c>
      <c r="L87" t="b">
        <f t="shared" si="4"/>
        <v>0</v>
      </c>
      <c r="M87" t="b">
        <f t="shared" si="5"/>
        <v>0</v>
      </c>
    </row>
    <row r="88" spans="1:13" x14ac:dyDescent="0.2">
      <c r="A88" t="s">
        <v>93</v>
      </c>
      <c r="B88">
        <v>95458</v>
      </c>
      <c r="C88">
        <v>96507</v>
      </c>
      <c r="D88">
        <v>94793.4</v>
      </c>
      <c r="E88">
        <v>96507</v>
      </c>
      <c r="F88" s="1">
        <v>0.74818437055083398</v>
      </c>
      <c r="G88" s="1">
        <v>0.29212427658860701</v>
      </c>
      <c r="I88" s="4">
        <f t="shared" si="3"/>
        <v>7.0110366333521728E-3</v>
      </c>
      <c r="L88" t="b">
        <f t="shared" si="4"/>
        <v>0</v>
      </c>
      <c r="M88" t="b">
        <f t="shared" si="5"/>
        <v>0</v>
      </c>
    </row>
    <row r="89" spans="1:13" x14ac:dyDescent="0.2">
      <c r="A89" t="s">
        <v>94</v>
      </c>
      <c r="B89">
        <v>165929</v>
      </c>
      <c r="C89">
        <v>165929</v>
      </c>
      <c r="D89">
        <v>165929</v>
      </c>
      <c r="E89">
        <v>165929</v>
      </c>
      <c r="F89" s="1">
        <v>1</v>
      </c>
      <c r="G89" s="1">
        <v>1</v>
      </c>
      <c r="I89" s="4">
        <f t="shared" si="3"/>
        <v>0</v>
      </c>
      <c r="L89" t="b">
        <f t="shared" si="4"/>
        <v>0</v>
      </c>
      <c r="M89" t="b">
        <f t="shared" si="5"/>
        <v>0</v>
      </c>
    </row>
    <row r="90" spans="1:13" x14ac:dyDescent="0.2">
      <c r="A90" t="s">
        <v>95</v>
      </c>
      <c r="B90">
        <v>147150</v>
      </c>
      <c r="C90">
        <v>147150</v>
      </c>
      <c r="D90">
        <v>146177.555555556</v>
      </c>
      <c r="E90">
        <v>147150</v>
      </c>
      <c r="F90" s="1">
        <v>0.87687415015373604</v>
      </c>
      <c r="G90" s="1">
        <v>0.171390855573956</v>
      </c>
      <c r="I90" s="4">
        <f t="shared" si="3"/>
        <v>6.6524880700609048E-3</v>
      </c>
      <c r="L90" t="b">
        <f t="shared" si="4"/>
        <v>0</v>
      </c>
      <c r="M90" t="b">
        <f t="shared" si="5"/>
        <v>0</v>
      </c>
    </row>
    <row r="91" spans="1:13" x14ac:dyDescent="0.2">
      <c r="A91" t="s">
        <v>96</v>
      </c>
      <c r="B91">
        <v>194277.4</v>
      </c>
      <c r="C91">
        <v>194283</v>
      </c>
      <c r="D91">
        <v>192610</v>
      </c>
      <c r="E91">
        <v>194227</v>
      </c>
      <c r="F91" s="1">
        <v>0.99995625402579402</v>
      </c>
      <c r="G91" s="1">
        <v>6.2118061715610504E-5</v>
      </c>
      <c r="I91" s="4">
        <f t="shared" si="3"/>
        <v>8.6568713981620589E-3</v>
      </c>
      <c r="L91" t="b">
        <f t="shared" si="4"/>
        <v>0</v>
      </c>
      <c r="M91" t="b">
        <f t="shared" si="5"/>
        <v>1</v>
      </c>
    </row>
    <row r="92" spans="1:13" x14ac:dyDescent="0.2">
      <c r="A92" t="s">
        <v>97</v>
      </c>
      <c r="B92">
        <v>651679.1</v>
      </c>
      <c r="C92">
        <v>651684.5</v>
      </c>
      <c r="D92">
        <v>636302.6</v>
      </c>
      <c r="E92">
        <v>651630.5</v>
      </c>
      <c r="F92" s="1">
        <v>0.93945770828483899</v>
      </c>
      <c r="G92" s="1">
        <v>7.0157916735080206E-2</v>
      </c>
      <c r="I92" s="4">
        <f t="shared" si="3"/>
        <v>2.4165389234618875E-2</v>
      </c>
      <c r="L92" t="b">
        <f t="shared" si="4"/>
        <v>0</v>
      </c>
      <c r="M92" t="b">
        <f t="shared" si="5"/>
        <v>0</v>
      </c>
    </row>
    <row r="93" spans="1:13" x14ac:dyDescent="0.2">
      <c r="A93" t="s">
        <v>98</v>
      </c>
      <c r="B93">
        <v>1061237.8</v>
      </c>
      <c r="C93">
        <v>1061238.5</v>
      </c>
      <c r="D93">
        <v>1050031.8999999999</v>
      </c>
      <c r="E93">
        <v>1060562</v>
      </c>
      <c r="F93" s="1">
        <v>0.99993863614501899</v>
      </c>
      <c r="G93" s="1">
        <v>8.3421044590864502E-5</v>
      </c>
      <c r="I93" s="4">
        <f t="shared" si="3"/>
        <v>1.0671961489932011E-2</v>
      </c>
      <c r="L93" t="b">
        <f t="shared" si="4"/>
        <v>0</v>
      </c>
      <c r="M93" t="b">
        <f t="shared" si="5"/>
        <v>1</v>
      </c>
    </row>
    <row r="94" spans="1:13" x14ac:dyDescent="0.2">
      <c r="A94" t="s">
        <v>99</v>
      </c>
      <c r="B94">
        <v>312676.09999999998</v>
      </c>
      <c r="C94">
        <v>312676</v>
      </c>
      <c r="D94">
        <v>303764.5</v>
      </c>
      <c r="E94">
        <v>312676.5</v>
      </c>
      <c r="F94" s="1">
        <v>0.515512527412191</v>
      </c>
      <c r="G94" s="1">
        <v>0.515512527412191</v>
      </c>
      <c r="I94" s="4">
        <f t="shared" si="3"/>
        <v>2.933720036409777E-2</v>
      </c>
      <c r="L94" t="b">
        <f t="shared" si="4"/>
        <v>0</v>
      </c>
      <c r="M94" t="b">
        <f t="shared" si="5"/>
        <v>0</v>
      </c>
    </row>
    <row r="95" spans="1:13" x14ac:dyDescent="0.2">
      <c r="A95" t="s">
        <v>100</v>
      </c>
      <c r="B95">
        <v>531444.30000000005</v>
      </c>
      <c r="C95">
        <v>531444</v>
      </c>
      <c r="D95">
        <v>518810.2</v>
      </c>
      <c r="E95">
        <v>531444</v>
      </c>
      <c r="F95" s="1">
        <v>0.87712481772804296</v>
      </c>
      <c r="G95" s="1">
        <v>0.13991912897864101</v>
      </c>
      <c r="I95" s="4">
        <f t="shared" si="3"/>
        <v>2.4352065553067452E-2</v>
      </c>
      <c r="L95" t="b">
        <f t="shared" si="4"/>
        <v>0</v>
      </c>
      <c r="M95" t="b">
        <f t="shared" si="5"/>
        <v>0</v>
      </c>
    </row>
    <row r="96" spans="1:13" x14ac:dyDescent="0.2">
      <c r="A96" t="s">
        <v>101</v>
      </c>
      <c r="B96">
        <v>464180.2</v>
      </c>
      <c r="C96">
        <v>464180</v>
      </c>
      <c r="D96">
        <v>463695.6</v>
      </c>
      <c r="E96">
        <v>463696</v>
      </c>
      <c r="F96" s="1">
        <v>0.99995832512131499</v>
      </c>
      <c r="G96" s="1">
        <v>5.7476613010171599E-5</v>
      </c>
      <c r="I96" s="4">
        <f t="shared" si="3"/>
        <v>1.0450821616595778E-3</v>
      </c>
      <c r="L96" t="b">
        <f t="shared" si="4"/>
        <v>0</v>
      </c>
      <c r="M96" t="b">
        <f t="shared" si="5"/>
        <v>1</v>
      </c>
    </row>
    <row r="97" spans="1:13" x14ac:dyDescent="0.2">
      <c r="A97" t="s">
        <v>102</v>
      </c>
      <c r="B97">
        <v>632743.19999999995</v>
      </c>
      <c r="C97">
        <v>632743</v>
      </c>
      <c r="D97">
        <v>628632.19999999995</v>
      </c>
      <c r="E97">
        <v>632743</v>
      </c>
      <c r="F97" s="1">
        <v>0.89445880989906801</v>
      </c>
      <c r="G97" s="1">
        <v>0.120511719924143</v>
      </c>
      <c r="I97" s="4">
        <f t="shared" si="3"/>
        <v>6.5395950127912642E-3</v>
      </c>
      <c r="L97" t="b">
        <f t="shared" si="4"/>
        <v>0</v>
      </c>
      <c r="M97" t="b">
        <f t="shared" si="5"/>
        <v>0</v>
      </c>
    </row>
    <row r="98" spans="1:13" x14ac:dyDescent="0.2">
      <c r="A98" t="s">
        <v>103</v>
      </c>
      <c r="B98">
        <v>30384990.699999999</v>
      </c>
      <c r="C98">
        <v>30456319</v>
      </c>
      <c r="D98">
        <v>30392472.699999999</v>
      </c>
      <c r="E98">
        <v>30375902.5</v>
      </c>
      <c r="F98" s="1">
        <v>0.48525622983827299</v>
      </c>
      <c r="G98" s="1">
        <v>0.54410140942648699</v>
      </c>
      <c r="I98" s="4">
        <f t="shared" si="3"/>
        <v>-2.4617937717190088E-4</v>
      </c>
      <c r="L98" t="b">
        <f t="shared" si="4"/>
        <v>0</v>
      </c>
      <c r="M98" t="b">
        <f t="shared" si="5"/>
        <v>0</v>
      </c>
    </row>
    <row r="99" spans="1:13" x14ac:dyDescent="0.2">
      <c r="A99" t="s">
        <v>104</v>
      </c>
      <c r="B99">
        <v>46960197.399999999</v>
      </c>
      <c r="C99">
        <v>46991843</v>
      </c>
      <c r="D99">
        <v>46935794.5</v>
      </c>
      <c r="E99">
        <v>46933294</v>
      </c>
      <c r="F99" s="1">
        <v>0.73557556994089501</v>
      </c>
      <c r="G99" s="1">
        <v>0.28937084587239398</v>
      </c>
      <c r="I99" s="4">
        <f t="shared" si="3"/>
        <v>5.1992088894965889E-4</v>
      </c>
      <c r="L99" t="b">
        <f t="shared" si="4"/>
        <v>0</v>
      </c>
      <c r="M99" t="b">
        <f t="shared" si="5"/>
        <v>0</v>
      </c>
    </row>
    <row r="100" spans="1:13" x14ac:dyDescent="0.2">
      <c r="A100" t="s">
        <v>105</v>
      </c>
      <c r="B100">
        <v>13481205</v>
      </c>
      <c r="C100">
        <v>13481205</v>
      </c>
      <c r="D100">
        <v>13473941.800000001</v>
      </c>
      <c r="E100">
        <v>13481205</v>
      </c>
      <c r="F100" s="1">
        <v>0.98725634820112196</v>
      </c>
      <c r="G100" s="1">
        <v>1.6794840381388398E-2</v>
      </c>
      <c r="I100" s="4">
        <f t="shared" si="3"/>
        <v>5.3905531935719464E-4</v>
      </c>
      <c r="L100" t="b">
        <f t="shared" si="4"/>
        <v>0</v>
      </c>
      <c r="M100" t="b">
        <f t="shared" si="5"/>
        <v>0</v>
      </c>
    </row>
    <row r="101" spans="1:13" x14ac:dyDescent="0.2">
      <c r="A101" t="s">
        <v>106</v>
      </c>
      <c r="B101">
        <v>23883521</v>
      </c>
      <c r="C101">
        <v>23883521</v>
      </c>
      <c r="D101">
        <v>23880595.699999999</v>
      </c>
      <c r="E101">
        <v>23883521</v>
      </c>
      <c r="F101" s="1">
        <v>0.864333939053617</v>
      </c>
      <c r="G101" s="1">
        <v>0.18406012534676</v>
      </c>
      <c r="I101" s="4">
        <f t="shared" si="3"/>
        <v>1.2249694424501918E-4</v>
      </c>
      <c r="L101" t="b">
        <f t="shared" si="4"/>
        <v>0</v>
      </c>
      <c r="M101" t="b">
        <f t="shared" si="5"/>
        <v>0</v>
      </c>
    </row>
    <row r="102" spans="1:13" x14ac:dyDescent="0.2">
      <c r="A102" t="s">
        <v>107</v>
      </c>
      <c r="B102">
        <v>23132865.5</v>
      </c>
      <c r="C102">
        <v>23135221</v>
      </c>
      <c r="D102">
        <v>23118732.5</v>
      </c>
      <c r="E102">
        <v>23111666</v>
      </c>
      <c r="F102" s="1">
        <v>0.996673756677246</v>
      </c>
      <c r="G102" s="1">
        <v>4.3352263773190798E-3</v>
      </c>
      <c r="I102" s="4">
        <f t="shared" si="3"/>
        <v>6.1132244166067491E-4</v>
      </c>
      <c r="L102" t="b">
        <f t="shared" si="4"/>
        <v>0</v>
      </c>
      <c r="M102" t="b">
        <f t="shared" si="5"/>
        <v>0</v>
      </c>
    </row>
    <row r="103" spans="1:13" x14ac:dyDescent="0.2">
      <c r="A103" t="s">
        <v>108</v>
      </c>
      <c r="B103">
        <v>31168868</v>
      </c>
      <c r="C103">
        <v>31168868</v>
      </c>
      <c r="D103">
        <v>31166518.399999999</v>
      </c>
      <c r="E103">
        <v>31168868</v>
      </c>
      <c r="F103" s="1">
        <v>0.864333939053617</v>
      </c>
      <c r="G103" s="1">
        <v>0.18406012534676</v>
      </c>
      <c r="I103" s="4">
        <f t="shared" si="3"/>
        <v>7.5388593934235863E-5</v>
      </c>
      <c r="L103" t="b">
        <f t="shared" si="4"/>
        <v>0</v>
      </c>
      <c r="M103" t="b">
        <f t="shared" si="5"/>
        <v>0</v>
      </c>
    </row>
    <row r="104" spans="1:13" x14ac:dyDescent="0.2">
      <c r="A104" t="s">
        <v>109</v>
      </c>
      <c r="B104">
        <v>95977842.200000003</v>
      </c>
      <c r="C104">
        <v>95943099</v>
      </c>
      <c r="D104">
        <v>95937032.200000003</v>
      </c>
      <c r="E104">
        <v>95822657.5</v>
      </c>
      <c r="F104" s="1">
        <v>0.54410140942648699</v>
      </c>
      <c r="G104" s="1">
        <v>0.48525622983827299</v>
      </c>
      <c r="I104" s="4">
        <f t="shared" si="3"/>
        <v>4.2538318169904778E-4</v>
      </c>
      <c r="L104" t="b">
        <f t="shared" si="4"/>
        <v>0</v>
      </c>
      <c r="M104" t="b">
        <f t="shared" si="5"/>
        <v>0</v>
      </c>
    </row>
    <row r="105" spans="1:13" x14ac:dyDescent="0.2">
      <c r="A105" t="s">
        <v>110</v>
      </c>
      <c r="B105">
        <v>151168672.5</v>
      </c>
      <c r="C105">
        <v>151226044.5</v>
      </c>
      <c r="D105">
        <v>151291357.90000001</v>
      </c>
      <c r="E105">
        <v>151262593</v>
      </c>
      <c r="F105" s="1">
        <v>5.2561215873909398E-2</v>
      </c>
      <c r="G105" s="1">
        <v>0.95539522397107501</v>
      </c>
      <c r="I105" s="4">
        <f t="shared" si="3"/>
        <v>-8.1092140161170411E-4</v>
      </c>
      <c r="L105" t="b">
        <f t="shared" si="4"/>
        <v>0</v>
      </c>
      <c r="M105" t="b">
        <f t="shared" si="5"/>
        <v>0</v>
      </c>
    </row>
    <row r="106" spans="1:13" x14ac:dyDescent="0.2">
      <c r="A106" t="s">
        <v>111</v>
      </c>
      <c r="B106">
        <v>48665201</v>
      </c>
      <c r="C106">
        <v>48665201</v>
      </c>
      <c r="D106">
        <v>48665201</v>
      </c>
      <c r="E106">
        <v>48665201</v>
      </c>
      <c r="F106" s="1">
        <v>1</v>
      </c>
      <c r="G106" s="1">
        <v>1</v>
      </c>
      <c r="I106" s="4">
        <f t="shared" si="3"/>
        <v>0</v>
      </c>
      <c r="L106" t="b">
        <f t="shared" si="4"/>
        <v>0</v>
      </c>
      <c r="M106" t="b">
        <f t="shared" si="5"/>
        <v>0</v>
      </c>
    </row>
    <row r="107" spans="1:13" x14ac:dyDescent="0.2">
      <c r="A107" t="s">
        <v>112</v>
      </c>
      <c r="B107">
        <v>82398242</v>
      </c>
      <c r="C107">
        <v>82398242</v>
      </c>
      <c r="D107">
        <v>82385748.799999997</v>
      </c>
      <c r="E107">
        <v>82398242</v>
      </c>
      <c r="F107" s="1">
        <v>0.864333939053617</v>
      </c>
      <c r="G107" s="1">
        <v>0.18406012534676</v>
      </c>
      <c r="I107" s="4">
        <f t="shared" si="3"/>
        <v>1.5164273168568907E-4</v>
      </c>
      <c r="L107" t="b">
        <f t="shared" si="4"/>
        <v>0</v>
      </c>
      <c r="M107" t="b">
        <f t="shared" si="5"/>
        <v>0</v>
      </c>
    </row>
    <row r="108" spans="1:13" x14ac:dyDescent="0.2">
      <c r="A108" t="s">
        <v>113</v>
      </c>
      <c r="B108">
        <v>75268816</v>
      </c>
      <c r="C108">
        <v>75268816</v>
      </c>
      <c r="D108">
        <v>75260404</v>
      </c>
      <c r="E108">
        <v>75268816</v>
      </c>
      <c r="F108" s="1">
        <v>0.93644706680341505</v>
      </c>
      <c r="G108" s="1">
        <v>8.3744377787427299E-2</v>
      </c>
      <c r="I108" s="4">
        <f t="shared" si="3"/>
        <v>1.1177192192590409E-4</v>
      </c>
      <c r="L108" t="b">
        <f t="shared" si="4"/>
        <v>0</v>
      </c>
      <c r="M108" t="b">
        <f t="shared" si="5"/>
        <v>0</v>
      </c>
    </row>
    <row r="109" spans="1:13" x14ac:dyDescent="0.2">
      <c r="A109" t="s">
        <v>114</v>
      </c>
      <c r="B109">
        <v>105335024</v>
      </c>
      <c r="C109">
        <v>105335024</v>
      </c>
      <c r="D109">
        <v>105335024</v>
      </c>
      <c r="E109">
        <v>105335024</v>
      </c>
      <c r="F109" s="1">
        <v>1</v>
      </c>
      <c r="G109" s="1">
        <v>1</v>
      </c>
      <c r="I109" s="4">
        <f t="shared" si="3"/>
        <v>0</v>
      </c>
      <c r="L109" t="b">
        <f t="shared" si="4"/>
        <v>0</v>
      </c>
      <c r="M109" t="b">
        <f t="shared" si="5"/>
        <v>0</v>
      </c>
    </row>
    <row r="110" spans="1:13" x14ac:dyDescent="0.2">
      <c r="A110" t="s">
        <v>115</v>
      </c>
      <c r="B110">
        <v>2543698.6</v>
      </c>
      <c r="C110">
        <v>2543698</v>
      </c>
      <c r="D110">
        <v>2546218.7999999998</v>
      </c>
      <c r="E110">
        <v>2543707.5</v>
      </c>
      <c r="F110" s="1">
        <v>0.14468694779747601</v>
      </c>
      <c r="G110" s="1">
        <v>0.87184887615177897</v>
      </c>
      <c r="I110" s="4">
        <f t="shared" si="3"/>
        <v>-9.8978139663398945E-4</v>
      </c>
      <c r="L110" t="b">
        <f t="shared" si="4"/>
        <v>0</v>
      </c>
      <c r="M110" t="b">
        <f t="shared" si="5"/>
        <v>0</v>
      </c>
    </row>
    <row r="111" spans="1:13" x14ac:dyDescent="0.2">
      <c r="A111" t="s">
        <v>116</v>
      </c>
      <c r="B111">
        <v>4100238</v>
      </c>
      <c r="C111">
        <v>4100238</v>
      </c>
      <c r="D111">
        <v>3990199.3</v>
      </c>
      <c r="E111">
        <v>3962694</v>
      </c>
      <c r="F111" s="1">
        <v>0.999163923982608</v>
      </c>
      <c r="G111" s="1">
        <v>1.0800703611076501E-3</v>
      </c>
      <c r="I111" s="4">
        <f t="shared" si="3"/>
        <v>2.7577244073999058E-2</v>
      </c>
      <c r="L111" t="b">
        <f t="shared" si="4"/>
        <v>0</v>
      </c>
      <c r="M111" t="b">
        <f t="shared" si="5"/>
        <v>0</v>
      </c>
    </row>
    <row r="112" spans="1:13" x14ac:dyDescent="0.2">
      <c r="A112" t="s">
        <v>117</v>
      </c>
      <c r="B112">
        <v>1241737.2</v>
      </c>
      <c r="C112">
        <v>1241548.5</v>
      </c>
      <c r="D112">
        <v>1230166.3</v>
      </c>
      <c r="E112">
        <v>1241542</v>
      </c>
      <c r="F112" s="1">
        <v>0.90722712461051203</v>
      </c>
      <c r="G112" s="1">
        <v>0.105974953082521</v>
      </c>
      <c r="I112" s="4">
        <f t="shared" si="3"/>
        <v>9.4059640554288518E-3</v>
      </c>
      <c r="L112" t="b">
        <f t="shared" si="4"/>
        <v>0</v>
      </c>
      <c r="M112" t="b">
        <f t="shared" si="5"/>
        <v>0</v>
      </c>
    </row>
    <row r="113" spans="1:13" x14ac:dyDescent="0.2">
      <c r="A113" t="s">
        <v>118</v>
      </c>
      <c r="B113">
        <v>1994653.4</v>
      </c>
      <c r="C113">
        <v>2003751.5</v>
      </c>
      <c r="D113">
        <v>1975322.8</v>
      </c>
      <c r="E113">
        <v>1956373.5</v>
      </c>
      <c r="F113" s="1">
        <v>0.94807520910151299</v>
      </c>
      <c r="G113" s="1">
        <v>6.04723162149935E-2</v>
      </c>
      <c r="I113" s="4">
        <f t="shared" si="3"/>
        <v>9.7860461085144471E-3</v>
      </c>
      <c r="L113" t="b">
        <f t="shared" si="4"/>
        <v>0</v>
      </c>
      <c r="M113" t="b">
        <f t="shared" si="5"/>
        <v>0</v>
      </c>
    </row>
    <row r="114" spans="1:13" x14ac:dyDescent="0.2">
      <c r="A114" t="s">
        <v>119</v>
      </c>
      <c r="B114">
        <v>1760567.1</v>
      </c>
      <c r="C114">
        <v>1760475</v>
      </c>
      <c r="D114">
        <v>1743686.1</v>
      </c>
      <c r="E114">
        <v>1732383</v>
      </c>
      <c r="F114" s="1">
        <v>0.96803893269827301</v>
      </c>
      <c r="G114" s="1">
        <v>3.7775792764843302E-2</v>
      </c>
      <c r="I114" s="4">
        <f t="shared" si="3"/>
        <v>9.6812149847383643E-3</v>
      </c>
      <c r="L114" t="b">
        <f t="shared" si="4"/>
        <v>0</v>
      </c>
      <c r="M114" t="b">
        <f t="shared" si="5"/>
        <v>0</v>
      </c>
    </row>
    <row r="115" spans="1:13" x14ac:dyDescent="0.2">
      <c r="A115" t="s">
        <v>120</v>
      </c>
      <c r="B115">
        <v>2438551.7999999998</v>
      </c>
      <c r="C115">
        <v>2438022.5</v>
      </c>
      <c r="D115">
        <v>2428453.4</v>
      </c>
      <c r="E115">
        <v>2438016.5</v>
      </c>
      <c r="F115" s="1">
        <v>0.96818883369993303</v>
      </c>
      <c r="G115" s="1">
        <v>3.76108326740687E-2</v>
      </c>
      <c r="I115" s="4">
        <f t="shared" si="3"/>
        <v>4.1583668025089171E-3</v>
      </c>
      <c r="L115" t="b">
        <f t="shared" si="4"/>
        <v>0</v>
      </c>
      <c r="M115" t="b">
        <f t="shared" si="5"/>
        <v>0</v>
      </c>
    </row>
    <row r="116" spans="1:13" x14ac:dyDescent="0.2">
      <c r="A116" t="s">
        <v>121</v>
      </c>
      <c r="B116">
        <v>8541488.4000000004</v>
      </c>
      <c r="C116">
        <v>8544450.5</v>
      </c>
      <c r="D116">
        <v>8541751.5999999996</v>
      </c>
      <c r="E116">
        <v>8534172.5</v>
      </c>
      <c r="F116" s="1">
        <v>0.63031782459026997</v>
      </c>
      <c r="G116" s="1">
        <v>0.39796813094026701</v>
      </c>
      <c r="I116" s="4">
        <f t="shared" si="3"/>
        <v>-3.0813352146561481E-5</v>
      </c>
      <c r="L116" t="b">
        <f t="shared" si="4"/>
        <v>0</v>
      </c>
      <c r="M116" t="b">
        <f t="shared" si="5"/>
        <v>0</v>
      </c>
    </row>
    <row r="117" spans="1:13" x14ac:dyDescent="0.2">
      <c r="A117" t="s">
        <v>122</v>
      </c>
      <c r="B117">
        <v>13211625.800000001</v>
      </c>
      <c r="C117">
        <v>13211626</v>
      </c>
      <c r="D117">
        <v>13159051.300000001</v>
      </c>
      <c r="E117">
        <v>13211589</v>
      </c>
      <c r="F117" s="1">
        <v>0.99859671888120405</v>
      </c>
      <c r="G117" s="1">
        <v>1.7926426839369001E-3</v>
      </c>
      <c r="I117" s="4">
        <f t="shared" si="3"/>
        <v>3.995310816973561E-3</v>
      </c>
      <c r="L117" t="b">
        <f t="shared" si="4"/>
        <v>0</v>
      </c>
      <c r="M117" t="b">
        <f t="shared" si="5"/>
        <v>0</v>
      </c>
    </row>
    <row r="118" spans="1:13" x14ac:dyDescent="0.2">
      <c r="A118" t="s">
        <v>123</v>
      </c>
      <c r="B118">
        <v>3992925.9</v>
      </c>
      <c r="C118">
        <v>4012678.5</v>
      </c>
      <c r="D118">
        <v>3970719.5</v>
      </c>
      <c r="E118">
        <v>4012665.5</v>
      </c>
      <c r="F118" s="1">
        <v>0.95563359974336903</v>
      </c>
      <c r="G118" s="1">
        <v>5.19247908984872E-2</v>
      </c>
      <c r="I118" s="4">
        <f t="shared" si="3"/>
        <v>5.5925380777967085E-3</v>
      </c>
      <c r="L118" t="b">
        <f t="shared" si="4"/>
        <v>0</v>
      </c>
      <c r="M118" t="b">
        <f t="shared" si="5"/>
        <v>0</v>
      </c>
    </row>
    <row r="119" spans="1:13" x14ac:dyDescent="0.2">
      <c r="A119" t="s">
        <v>124</v>
      </c>
      <c r="B119">
        <v>6640520.9000000004</v>
      </c>
      <c r="C119">
        <v>6634198</v>
      </c>
      <c r="D119">
        <v>6530041.2999999998</v>
      </c>
      <c r="E119">
        <v>6530038.5</v>
      </c>
      <c r="F119" s="1">
        <v>0.99545878666618004</v>
      </c>
      <c r="G119" s="1">
        <v>5.64947595913496E-3</v>
      </c>
      <c r="I119" s="4">
        <f t="shared" si="3"/>
        <v>1.6918667880400782E-2</v>
      </c>
      <c r="L119" t="b">
        <f t="shared" si="4"/>
        <v>0</v>
      </c>
      <c r="M119" t="b">
        <f t="shared" si="5"/>
        <v>0</v>
      </c>
    </row>
    <row r="120" spans="1:13" x14ac:dyDescent="0.2">
      <c r="A120" t="s">
        <v>125</v>
      </c>
      <c r="B120">
        <v>5880401.2999999998</v>
      </c>
      <c r="C120">
        <v>5880621</v>
      </c>
      <c r="D120">
        <v>5847992.2999999998</v>
      </c>
      <c r="E120">
        <v>5879479</v>
      </c>
      <c r="F120" s="1">
        <v>0.99593648767354503</v>
      </c>
      <c r="G120" s="1">
        <v>5.0684338392874197E-3</v>
      </c>
      <c r="I120" s="4">
        <f t="shared" si="3"/>
        <v>5.5419019618066188E-3</v>
      </c>
      <c r="L120" t="b">
        <f t="shared" si="4"/>
        <v>0</v>
      </c>
      <c r="M120" t="b">
        <f t="shared" si="5"/>
        <v>0</v>
      </c>
    </row>
    <row r="121" spans="1:13" x14ac:dyDescent="0.2">
      <c r="A121" t="s">
        <v>126</v>
      </c>
      <c r="B121">
        <v>8166655</v>
      </c>
      <c r="C121">
        <v>8165501</v>
      </c>
      <c r="D121">
        <v>8096510.2999999998</v>
      </c>
      <c r="E121">
        <v>8162368.5</v>
      </c>
      <c r="F121" s="1">
        <v>0.99820735731606303</v>
      </c>
      <c r="G121" s="1">
        <v>2.27792690292961E-3</v>
      </c>
      <c r="I121" s="4">
        <f t="shared" si="3"/>
        <v>8.6635720083009325E-3</v>
      </c>
      <c r="L121" t="b">
        <f t="shared" si="4"/>
        <v>0</v>
      </c>
      <c r="M121" t="b">
        <f t="shared" si="5"/>
        <v>0</v>
      </c>
    </row>
    <row r="122" spans="1:13" x14ac:dyDescent="0.2">
      <c r="A122" t="s">
        <v>127</v>
      </c>
      <c r="B122">
        <v>191418</v>
      </c>
      <c r="C122">
        <v>191418.5</v>
      </c>
      <c r="D122">
        <v>189585.2</v>
      </c>
      <c r="E122">
        <v>189585.5</v>
      </c>
      <c r="F122" s="1">
        <v>0.99994393500380896</v>
      </c>
      <c r="G122" s="1">
        <v>7.6473912059322894E-5</v>
      </c>
      <c r="I122" s="4">
        <f t="shared" si="3"/>
        <v>9.6674212965990394E-3</v>
      </c>
      <c r="L122" t="b">
        <f t="shared" si="4"/>
        <v>0</v>
      </c>
      <c r="M122" t="b">
        <f t="shared" si="5"/>
        <v>1</v>
      </c>
    </row>
    <row r="123" spans="1:13" x14ac:dyDescent="0.2">
      <c r="A123" t="s">
        <v>128</v>
      </c>
      <c r="B123">
        <v>310147.3</v>
      </c>
      <c r="C123">
        <v>310148</v>
      </c>
      <c r="D123">
        <v>310146.90000000002</v>
      </c>
      <c r="E123">
        <v>310147</v>
      </c>
      <c r="F123" s="1">
        <v>0.90429078738119595</v>
      </c>
      <c r="G123" s="1">
        <v>0.11033568095992299</v>
      </c>
      <c r="I123" s="4">
        <f t="shared" si="3"/>
        <v>1.2897114237320295E-6</v>
      </c>
      <c r="L123" t="b">
        <f t="shared" si="4"/>
        <v>0</v>
      </c>
      <c r="M123" t="b">
        <f t="shared" si="5"/>
        <v>0</v>
      </c>
    </row>
    <row r="124" spans="1:13" x14ac:dyDescent="0.2">
      <c r="A124" t="s">
        <v>129</v>
      </c>
      <c r="B124">
        <v>92969</v>
      </c>
      <c r="C124">
        <v>92969</v>
      </c>
      <c r="D124">
        <v>92969</v>
      </c>
      <c r="E124">
        <v>92969</v>
      </c>
      <c r="F124" s="1">
        <v>1</v>
      </c>
      <c r="G124" s="1">
        <v>1</v>
      </c>
      <c r="I124" s="4">
        <f t="shared" si="3"/>
        <v>0</v>
      </c>
      <c r="L124" t="b">
        <f t="shared" si="4"/>
        <v>0</v>
      </c>
      <c r="M124" t="b">
        <f t="shared" si="5"/>
        <v>0</v>
      </c>
    </row>
    <row r="125" spans="1:13" x14ac:dyDescent="0.2">
      <c r="A125" t="s">
        <v>130</v>
      </c>
      <c r="B125">
        <v>164053.79999999999</v>
      </c>
      <c r="C125">
        <v>164054</v>
      </c>
      <c r="D125">
        <v>161560.9</v>
      </c>
      <c r="E125">
        <v>161561</v>
      </c>
      <c r="F125" s="1">
        <v>0.99998342739376</v>
      </c>
      <c r="G125" s="1">
        <v>2.36570363020469E-5</v>
      </c>
      <c r="I125" s="4">
        <f t="shared" si="3"/>
        <v>1.5430094781596255E-2</v>
      </c>
      <c r="L125" t="b">
        <f t="shared" si="4"/>
        <v>0</v>
      </c>
      <c r="M125" t="b">
        <f t="shared" si="5"/>
        <v>1</v>
      </c>
    </row>
    <row r="126" spans="1:13" x14ac:dyDescent="0.2">
      <c r="A126" t="s">
        <v>131</v>
      </c>
      <c r="B126">
        <v>153849.9</v>
      </c>
      <c r="C126">
        <v>153850</v>
      </c>
      <c r="D126">
        <v>153849.79999999999</v>
      </c>
      <c r="E126">
        <v>153850</v>
      </c>
      <c r="F126" s="1">
        <v>0.55768216573131901</v>
      </c>
      <c r="G126" s="1">
        <v>0.5</v>
      </c>
      <c r="I126" s="4">
        <f t="shared" si="3"/>
        <v>6.4998459540292398E-7</v>
      </c>
      <c r="L126" t="b">
        <f t="shared" si="4"/>
        <v>0</v>
      </c>
      <c r="M126" t="b">
        <f t="shared" si="5"/>
        <v>0</v>
      </c>
    </row>
    <row r="127" spans="1:13" x14ac:dyDescent="0.2">
      <c r="A127" t="s">
        <v>132</v>
      </c>
      <c r="B127">
        <v>195596.3</v>
      </c>
      <c r="C127">
        <v>195596</v>
      </c>
      <c r="D127">
        <v>196795.9</v>
      </c>
      <c r="E127">
        <v>196796</v>
      </c>
      <c r="F127" s="1">
        <v>2.8603212184168301E-5</v>
      </c>
      <c r="G127" s="1">
        <v>0.99997981406981395</v>
      </c>
      <c r="I127" s="4">
        <f t="shared" si="3"/>
        <v>-6.0956554481064185E-3</v>
      </c>
      <c r="L127" t="b">
        <f t="shared" si="4"/>
        <v>1</v>
      </c>
      <c r="M127" t="b">
        <f t="shared" si="5"/>
        <v>0</v>
      </c>
    </row>
    <row r="128" spans="1:13" x14ac:dyDescent="0.2">
      <c r="A128" t="s">
        <v>133</v>
      </c>
      <c r="B128">
        <v>58162.1</v>
      </c>
      <c r="C128">
        <v>58202.5</v>
      </c>
      <c r="D128">
        <v>58202.5</v>
      </c>
      <c r="E128">
        <v>58202.5</v>
      </c>
      <c r="F128" s="1">
        <v>0.43228465084337098</v>
      </c>
      <c r="G128" s="1">
        <v>0.60096313892133701</v>
      </c>
      <c r="I128" s="4">
        <f t="shared" si="3"/>
        <v>-6.9412825909542471E-4</v>
      </c>
      <c r="L128" t="b">
        <f t="shared" si="4"/>
        <v>0</v>
      </c>
      <c r="M128" t="b">
        <f t="shared" si="5"/>
        <v>0</v>
      </c>
    </row>
    <row r="129" spans="1:13" x14ac:dyDescent="0.2">
      <c r="A129" t="s">
        <v>134</v>
      </c>
      <c r="B129">
        <v>102283</v>
      </c>
      <c r="C129">
        <v>102285</v>
      </c>
      <c r="D129">
        <v>101878</v>
      </c>
      <c r="E129">
        <v>101878</v>
      </c>
      <c r="F129" s="1">
        <v>0.99998863814041195</v>
      </c>
      <c r="G129" s="1">
        <v>1.6449684029324601E-5</v>
      </c>
      <c r="I129" s="4">
        <f t="shared" si="3"/>
        <v>3.9753430573823594E-3</v>
      </c>
      <c r="L129" t="b">
        <f t="shared" si="4"/>
        <v>0</v>
      </c>
      <c r="M129" t="b">
        <f t="shared" si="5"/>
        <v>1</v>
      </c>
    </row>
    <row r="130" spans="1:13" x14ac:dyDescent="0.2">
      <c r="A130" t="s">
        <v>135</v>
      </c>
      <c r="B130">
        <v>32430</v>
      </c>
      <c r="C130">
        <v>32430</v>
      </c>
      <c r="D130">
        <v>32430</v>
      </c>
      <c r="E130">
        <v>32430</v>
      </c>
      <c r="F130" s="1">
        <v>1</v>
      </c>
      <c r="G130" s="1">
        <v>1</v>
      </c>
      <c r="I130" s="4">
        <f t="shared" si="3"/>
        <v>0</v>
      </c>
      <c r="L130" t="b">
        <f t="shared" si="4"/>
        <v>0</v>
      </c>
      <c r="M130" t="b">
        <f t="shared" si="5"/>
        <v>0</v>
      </c>
    </row>
    <row r="131" spans="1:13" x14ac:dyDescent="0.2">
      <c r="A131" t="s">
        <v>136</v>
      </c>
      <c r="B131">
        <v>47371</v>
      </c>
      <c r="C131">
        <v>47371</v>
      </c>
      <c r="D131">
        <v>47371</v>
      </c>
      <c r="E131">
        <v>47371</v>
      </c>
      <c r="F131" s="1">
        <v>1</v>
      </c>
      <c r="G131" s="1">
        <v>1</v>
      </c>
      <c r="I131" s="4">
        <f t="shared" ref="I131:I133" si="6">(B131-D131)/D131</f>
        <v>0</v>
      </c>
      <c r="L131" t="b">
        <f t="shared" ref="L131:L133" si="7">F131&lt;0.0005</f>
        <v>0</v>
      </c>
      <c r="M131" t="b">
        <f t="shared" ref="M131:M133" si="8">G131&lt;0.0005</f>
        <v>0</v>
      </c>
    </row>
    <row r="132" spans="1:13" x14ac:dyDescent="0.2">
      <c r="A132" t="s">
        <v>137</v>
      </c>
      <c r="B132">
        <v>45214</v>
      </c>
      <c r="C132">
        <v>45214</v>
      </c>
      <c r="D132">
        <v>45214</v>
      </c>
      <c r="E132">
        <v>45214</v>
      </c>
      <c r="F132" s="1">
        <v>1</v>
      </c>
      <c r="G132" s="1">
        <v>1</v>
      </c>
      <c r="I132" s="4">
        <f t="shared" si="6"/>
        <v>0</v>
      </c>
      <c r="L132" t="b">
        <f t="shared" si="7"/>
        <v>0</v>
      </c>
      <c r="M132" t="b">
        <f t="shared" si="8"/>
        <v>0</v>
      </c>
    </row>
    <row r="133" spans="1:13" x14ac:dyDescent="0.2">
      <c r="A133" t="s">
        <v>138</v>
      </c>
      <c r="B133">
        <v>59216</v>
      </c>
      <c r="C133">
        <v>59216</v>
      </c>
      <c r="D133">
        <v>60786</v>
      </c>
      <c r="E133">
        <v>60786</v>
      </c>
      <c r="F133" s="1">
        <v>7.9689558440331306E-6</v>
      </c>
      <c r="G133" s="1">
        <v>0.99999464917280501</v>
      </c>
      <c r="I133" s="4">
        <f t="shared" si="6"/>
        <v>-2.5828315730595863E-2</v>
      </c>
      <c r="L133" t="b">
        <f t="shared" si="7"/>
        <v>1</v>
      </c>
      <c r="M133" t="b">
        <f t="shared" si="8"/>
        <v>0</v>
      </c>
    </row>
    <row r="134" spans="1:13" x14ac:dyDescent="0.2">
      <c r="F134" s="2">
        <f>COUNTIF(F2:F133, "&lt;0,0005")</f>
        <v>9</v>
      </c>
      <c r="G134" s="2">
        <f>COUNTIF(G2:G133, "&lt;0,0005")</f>
        <v>28</v>
      </c>
      <c r="H134" s="2"/>
      <c r="I134" s="4">
        <f>AVERAGE(I2:I133)</f>
        <v>2.081781114492736E-3</v>
      </c>
    </row>
    <row r="135" spans="1:13" x14ac:dyDescent="0.2">
      <c r="I135" s="4">
        <f>AVERAGEIF(I2:I133,"&gt;=0")</f>
        <v>5.5194166022712226E-3</v>
      </c>
    </row>
    <row r="136" spans="1:13" x14ac:dyDescent="0.2">
      <c r="F136" s="1" t="s">
        <v>145</v>
      </c>
      <c r="G136" s="1" t="s">
        <v>147</v>
      </c>
    </row>
    <row r="137" spans="1:13" x14ac:dyDescent="0.2">
      <c r="F137" s="1" t="s">
        <v>146</v>
      </c>
      <c r="G137" s="1" t="s">
        <v>148</v>
      </c>
    </row>
    <row r="138" spans="1:13" x14ac:dyDescent="0.2">
      <c r="F138" s="1" t="s">
        <v>149</v>
      </c>
    </row>
    <row r="142" spans="1:13" x14ac:dyDescent="0.2">
      <c r="F142" s="1" t="s">
        <v>154</v>
      </c>
      <c r="G142" s="1" t="s">
        <v>155</v>
      </c>
    </row>
    <row r="143" spans="1:13" x14ac:dyDescent="0.2">
      <c r="E143" t="s">
        <v>151</v>
      </c>
      <c r="F143" s="2">
        <v>74</v>
      </c>
      <c r="G143" s="2">
        <v>59</v>
      </c>
      <c r="H143" s="2"/>
    </row>
    <row r="144" spans="1:13" x14ac:dyDescent="0.2">
      <c r="E144" t="s">
        <v>152</v>
      </c>
      <c r="F144" s="2">
        <f>132-F143-F145</f>
        <v>23</v>
      </c>
      <c r="G144" s="2">
        <v>50</v>
      </c>
      <c r="H144" s="2"/>
    </row>
    <row r="145" spans="5:8" x14ac:dyDescent="0.2">
      <c r="E145" t="s">
        <v>153</v>
      </c>
      <c r="F145" s="2">
        <v>35</v>
      </c>
      <c r="G145" s="2">
        <f>132-G144-G143</f>
        <v>23</v>
      </c>
      <c r="H145" s="2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64E5-E091-3246-971A-08689D412030}">
  <dimension ref="A1:H133"/>
  <sheetViews>
    <sheetView workbookViewId="0">
      <selection activeCell="J9" sqref="J9"/>
    </sheetView>
  </sheetViews>
  <sheetFormatPr baseColWidth="10" defaultRowHeight="16" x14ac:dyDescent="0.2"/>
  <cols>
    <col min="1" max="4" width="10.83203125" style="1"/>
    <col min="5" max="5" width="10.83203125" style="2"/>
    <col min="6" max="8" width="10.83203125" style="1"/>
  </cols>
  <sheetData>
    <row r="1" spans="1:7" x14ac:dyDescent="0.2">
      <c r="A1" s="1" t="s">
        <v>143</v>
      </c>
      <c r="B1" s="1" t="s">
        <v>141</v>
      </c>
      <c r="C1" s="1" t="s">
        <v>139</v>
      </c>
      <c r="D1" s="1" t="s">
        <v>140</v>
      </c>
      <c r="E1" s="2" t="s">
        <v>142</v>
      </c>
      <c r="F1" s="1" t="s">
        <v>144</v>
      </c>
      <c r="G1" s="1" t="s">
        <v>150</v>
      </c>
    </row>
    <row r="2" spans="1:7" x14ac:dyDescent="0.2">
      <c r="A2" s="1">
        <v>132</v>
      </c>
      <c r="B2" s="1">
        <v>0.05</v>
      </c>
      <c r="C2" s="1">
        <f>'results-statistics'!F129</f>
        <v>0.99998863814041195</v>
      </c>
      <c r="D2" s="1">
        <v>7.9689558440331306E-6</v>
      </c>
      <c r="E2" s="2">
        <v>1</v>
      </c>
      <c r="F2" s="1" t="b">
        <f>D2&lt;=$B$2/($A$2-E2+1)</f>
        <v>1</v>
      </c>
      <c r="G2" s="3">
        <f>MATCH(FALSE, F2:F133,0)-1</f>
        <v>9</v>
      </c>
    </row>
    <row r="3" spans="1:7" x14ac:dyDescent="0.2">
      <c r="C3" s="1">
        <f>'results-statistics'!F130</f>
        <v>1</v>
      </c>
      <c r="D3" s="1">
        <v>7.9689558440331306E-6</v>
      </c>
      <c r="E3" s="2">
        <v>2</v>
      </c>
      <c r="F3" s="1" t="b">
        <f t="shared" ref="F3:F66" si="0">D3&lt;=$B$2/($A$2-E3+1)</f>
        <v>1</v>
      </c>
    </row>
    <row r="4" spans="1:7" x14ac:dyDescent="0.2">
      <c r="C4" s="1">
        <f>'results-statistics'!F131</f>
        <v>1</v>
      </c>
      <c r="D4" s="1">
        <v>7.9689558440331306E-6</v>
      </c>
      <c r="E4" s="2">
        <v>3</v>
      </c>
      <c r="F4" s="1" t="b">
        <f t="shared" si="0"/>
        <v>1</v>
      </c>
    </row>
    <row r="5" spans="1:7" x14ac:dyDescent="0.2">
      <c r="C5" s="1">
        <f>'results-statistics'!F132</f>
        <v>1</v>
      </c>
      <c r="D5" s="1">
        <v>7.9689558440331306E-6</v>
      </c>
      <c r="E5" s="2">
        <v>4</v>
      </c>
      <c r="F5" s="1" t="b">
        <f t="shared" si="0"/>
        <v>1</v>
      </c>
    </row>
    <row r="6" spans="1:7" x14ac:dyDescent="0.2">
      <c r="C6" s="1">
        <f>'results-statistics'!F133</f>
        <v>7.9689558440331306E-6</v>
      </c>
      <c r="D6" s="1">
        <v>7.9689558440331306E-6</v>
      </c>
      <c r="E6" s="2">
        <v>5</v>
      </c>
      <c r="F6" s="1" t="b">
        <f t="shared" si="0"/>
        <v>1</v>
      </c>
    </row>
    <row r="7" spans="1:7" x14ac:dyDescent="0.2">
      <c r="C7" s="1">
        <f>'results-statistics'!F128</f>
        <v>0.43228465084337098</v>
      </c>
      <c r="D7" s="1">
        <v>1.21408736623774E-5</v>
      </c>
      <c r="E7" s="2">
        <v>6</v>
      </c>
      <c r="F7" s="1" t="b">
        <f t="shared" si="0"/>
        <v>1</v>
      </c>
    </row>
    <row r="8" spans="1:7" x14ac:dyDescent="0.2">
      <c r="C8" s="1">
        <f>'results-statistics'!F127</f>
        <v>2.8603212184168301E-5</v>
      </c>
      <c r="D8" s="1">
        <v>1.7878227168746E-5</v>
      </c>
      <c r="E8" s="2">
        <v>7</v>
      </c>
      <c r="F8" s="1" t="b">
        <f t="shared" si="0"/>
        <v>1</v>
      </c>
    </row>
    <row r="9" spans="1:7" x14ac:dyDescent="0.2">
      <c r="C9" s="1">
        <f>'results-statistics'!F126</f>
        <v>0.55768216573131901</v>
      </c>
      <c r="D9" s="1">
        <v>2.08586261030995E-5</v>
      </c>
      <c r="E9" s="2">
        <v>8</v>
      </c>
      <c r="F9" s="1" t="b">
        <f t="shared" si="0"/>
        <v>1</v>
      </c>
    </row>
    <row r="10" spans="1:7" x14ac:dyDescent="0.2">
      <c r="C10" s="1">
        <f>'results-statistics'!F125</f>
        <v>0.99998342739376</v>
      </c>
      <c r="D10" s="1">
        <v>2.8603212184168301E-5</v>
      </c>
      <c r="E10" s="2">
        <v>9</v>
      </c>
      <c r="F10" s="1" t="b">
        <f t="shared" si="0"/>
        <v>1</v>
      </c>
    </row>
    <row r="11" spans="1:7" x14ac:dyDescent="0.2">
      <c r="C11" s="1">
        <f>'results-statistics'!F124</f>
        <v>1</v>
      </c>
      <c r="D11" s="1">
        <v>4.5678720762495498E-3</v>
      </c>
      <c r="E11" s="2">
        <v>10</v>
      </c>
      <c r="F11" s="1" t="b">
        <f t="shared" si="0"/>
        <v>0</v>
      </c>
    </row>
    <row r="12" spans="1:7" x14ac:dyDescent="0.2">
      <c r="C12" s="1">
        <f>'results-statistics'!F123</f>
        <v>0.90429078738119595</v>
      </c>
      <c r="D12" s="1">
        <v>1.7421520031697599E-2</v>
      </c>
      <c r="E12" s="2">
        <v>11</v>
      </c>
      <c r="F12" s="1" t="b">
        <f t="shared" si="0"/>
        <v>0</v>
      </c>
    </row>
    <row r="13" spans="1:7" x14ac:dyDescent="0.2">
      <c r="C13" s="1">
        <f>'results-statistics'!F122</f>
        <v>0.99994393500380896</v>
      </c>
      <c r="D13" s="1">
        <v>3.8357988393803E-2</v>
      </c>
      <c r="E13" s="2">
        <v>12</v>
      </c>
      <c r="F13" s="1" t="b">
        <f t="shared" si="0"/>
        <v>0</v>
      </c>
    </row>
    <row r="14" spans="1:7" x14ac:dyDescent="0.2">
      <c r="C14" s="1">
        <f>'results-statistics'!F121</f>
        <v>0.99820735731606303</v>
      </c>
      <c r="D14" s="1">
        <v>5.2561215873909398E-2</v>
      </c>
      <c r="E14" s="2">
        <v>13</v>
      </c>
      <c r="F14" s="1" t="b">
        <f t="shared" si="0"/>
        <v>0</v>
      </c>
    </row>
    <row r="15" spans="1:7" x14ac:dyDescent="0.2">
      <c r="C15" s="1">
        <f>'results-statistics'!F120</f>
        <v>0.99593648767354503</v>
      </c>
      <c r="D15" s="1">
        <v>6.6807201268858099E-2</v>
      </c>
      <c r="E15" s="2">
        <v>14</v>
      </c>
      <c r="F15" s="1" t="b">
        <f t="shared" si="0"/>
        <v>0</v>
      </c>
    </row>
    <row r="16" spans="1:7" x14ac:dyDescent="0.2">
      <c r="C16" s="1">
        <f>'results-statistics'!F119</f>
        <v>0.99545878666618004</v>
      </c>
      <c r="D16" s="1">
        <v>7.3767518693475295E-2</v>
      </c>
      <c r="E16" s="2">
        <v>15</v>
      </c>
      <c r="F16" s="1" t="b">
        <f t="shared" si="0"/>
        <v>0</v>
      </c>
    </row>
    <row r="17" spans="3:6" x14ac:dyDescent="0.2">
      <c r="C17" s="1">
        <f>'results-statistics'!F118</f>
        <v>0.95563359974336903</v>
      </c>
      <c r="D17" s="1">
        <v>8.6241771546141099E-2</v>
      </c>
      <c r="E17" s="2">
        <v>16</v>
      </c>
      <c r="F17" s="1" t="b">
        <f t="shared" si="0"/>
        <v>0</v>
      </c>
    </row>
    <row r="18" spans="3:6" x14ac:dyDescent="0.2">
      <c r="C18" s="1">
        <f>'results-statistics'!F117</f>
        <v>0.99859671888120405</v>
      </c>
      <c r="D18" s="1">
        <v>0.116411675845827</v>
      </c>
      <c r="E18" s="2">
        <v>17</v>
      </c>
      <c r="F18" s="1" t="b">
        <f t="shared" si="0"/>
        <v>0</v>
      </c>
    </row>
    <row r="19" spans="3:6" x14ac:dyDescent="0.2">
      <c r="C19" s="1">
        <f>'results-statistics'!F116</f>
        <v>0.63031782459026997</v>
      </c>
      <c r="D19" s="1">
        <v>0.11984836018483799</v>
      </c>
      <c r="E19" s="2">
        <v>18</v>
      </c>
      <c r="F19" s="1" t="b">
        <f t="shared" si="0"/>
        <v>0</v>
      </c>
    </row>
    <row r="20" spans="3:6" x14ac:dyDescent="0.2">
      <c r="C20" s="1">
        <f>'results-statistics'!F115</f>
        <v>0.96818883369993303</v>
      </c>
      <c r="D20" s="1">
        <v>0.14468694779747601</v>
      </c>
      <c r="E20" s="2">
        <v>19</v>
      </c>
      <c r="F20" s="1" t="b">
        <f t="shared" si="0"/>
        <v>0</v>
      </c>
    </row>
    <row r="21" spans="3:6" x14ac:dyDescent="0.2">
      <c r="C21" s="1">
        <f>'results-statistics'!F114</f>
        <v>0.96803893269827301</v>
      </c>
      <c r="D21" s="1">
        <v>0.15027877169977699</v>
      </c>
      <c r="E21" s="2">
        <v>20</v>
      </c>
      <c r="F21" s="1" t="b">
        <f t="shared" si="0"/>
        <v>0</v>
      </c>
    </row>
    <row r="22" spans="3:6" x14ac:dyDescent="0.2">
      <c r="C22" s="1">
        <f>'results-statistics'!F110</f>
        <v>0.14468694779747601</v>
      </c>
      <c r="D22" s="1">
        <v>0.18406012534676</v>
      </c>
      <c r="E22" s="2">
        <v>21</v>
      </c>
      <c r="F22" s="1" t="b">
        <f t="shared" si="0"/>
        <v>0</v>
      </c>
    </row>
    <row r="23" spans="3:6" x14ac:dyDescent="0.2">
      <c r="C23" s="1">
        <f>'results-statistics'!F111</f>
        <v>0.999163923982608</v>
      </c>
      <c r="D23" s="1">
        <v>0.18406012534676</v>
      </c>
      <c r="E23" s="2">
        <v>22</v>
      </c>
      <c r="F23" s="1" t="b">
        <f t="shared" si="0"/>
        <v>0</v>
      </c>
    </row>
    <row r="24" spans="3:6" x14ac:dyDescent="0.2">
      <c r="C24" s="1">
        <f>'results-statistics'!F112</f>
        <v>0.90722712461051203</v>
      </c>
      <c r="D24" s="1">
        <v>0.18406012534676</v>
      </c>
      <c r="E24" s="2">
        <v>23</v>
      </c>
      <c r="F24" s="1" t="b">
        <f t="shared" si="0"/>
        <v>0</v>
      </c>
    </row>
    <row r="25" spans="3:6" x14ac:dyDescent="0.2">
      <c r="C25" s="1">
        <f>'results-statistics'!F113</f>
        <v>0.94807520910151299</v>
      </c>
      <c r="D25" s="1">
        <v>0.18406012534676</v>
      </c>
      <c r="E25" s="2">
        <v>24</v>
      </c>
      <c r="F25" s="1" t="b">
        <f t="shared" si="0"/>
        <v>0</v>
      </c>
    </row>
    <row r="26" spans="3:6" x14ac:dyDescent="0.2">
      <c r="C26" s="1">
        <f>'results-statistics'!F109</f>
        <v>1</v>
      </c>
      <c r="D26" s="1">
        <v>0.25994725817796799</v>
      </c>
      <c r="E26" s="2">
        <v>25</v>
      </c>
      <c r="F26" s="1" t="b">
        <f t="shared" si="0"/>
        <v>0</v>
      </c>
    </row>
    <row r="27" spans="3:6" x14ac:dyDescent="0.2">
      <c r="C27" s="1">
        <f>'results-statistics'!F108</f>
        <v>0.93644706680341505</v>
      </c>
      <c r="D27" s="1">
        <v>0.29639069829775999</v>
      </c>
      <c r="E27" s="2">
        <v>26</v>
      </c>
      <c r="F27" s="1" t="b">
        <f t="shared" si="0"/>
        <v>0</v>
      </c>
    </row>
    <row r="28" spans="3:6" x14ac:dyDescent="0.2">
      <c r="C28" s="1">
        <f>'results-statistics'!F107</f>
        <v>0.864333939053617</v>
      </c>
      <c r="D28" s="1">
        <v>0.31526445690532401</v>
      </c>
      <c r="E28" s="2">
        <v>27</v>
      </c>
      <c r="F28" s="1" t="b">
        <f t="shared" si="0"/>
        <v>0</v>
      </c>
    </row>
    <row r="29" spans="3:6" x14ac:dyDescent="0.2">
      <c r="C29" s="1">
        <f>'results-statistics'!F106</f>
        <v>1</v>
      </c>
      <c r="D29" s="1">
        <v>0.392166190995342</v>
      </c>
      <c r="E29" s="2">
        <v>28</v>
      </c>
      <c r="F29" s="1" t="b">
        <f t="shared" si="0"/>
        <v>0</v>
      </c>
    </row>
    <row r="30" spans="3:6" x14ac:dyDescent="0.2">
      <c r="C30" s="1">
        <f>'results-statistics'!F105</f>
        <v>5.2561215873909398E-2</v>
      </c>
      <c r="D30" s="1">
        <v>0.43228465084337098</v>
      </c>
      <c r="E30" s="2">
        <v>29</v>
      </c>
      <c r="F30" s="1" t="b">
        <f t="shared" si="0"/>
        <v>0</v>
      </c>
    </row>
    <row r="31" spans="3:6" x14ac:dyDescent="0.2">
      <c r="C31" s="1">
        <f>'results-statistics'!F104</f>
        <v>0.54410140942648699</v>
      </c>
      <c r="D31" s="1">
        <v>0.43968914842555601</v>
      </c>
      <c r="E31" s="2">
        <v>30</v>
      </c>
      <c r="F31" s="1" t="b">
        <f t="shared" si="0"/>
        <v>0</v>
      </c>
    </row>
    <row r="32" spans="3:6" x14ac:dyDescent="0.2">
      <c r="C32" s="1">
        <f>'results-statistics'!F103</f>
        <v>0.864333939053617</v>
      </c>
      <c r="D32" s="1">
        <v>0.45481016812214398</v>
      </c>
      <c r="E32" s="2">
        <v>31</v>
      </c>
      <c r="F32" s="1" t="b">
        <f t="shared" si="0"/>
        <v>0</v>
      </c>
    </row>
    <row r="33" spans="3:6" x14ac:dyDescent="0.2">
      <c r="C33" s="1">
        <f>'results-statistics'!F102</f>
        <v>0.996673756677246</v>
      </c>
      <c r="D33" s="1">
        <v>0.46925384558467598</v>
      </c>
      <c r="E33" s="2">
        <v>32</v>
      </c>
      <c r="F33" s="1" t="b">
        <f t="shared" si="0"/>
        <v>0</v>
      </c>
    </row>
    <row r="34" spans="3:6" x14ac:dyDescent="0.2">
      <c r="C34" s="1">
        <f>'results-statistics'!F101</f>
        <v>0.864333939053617</v>
      </c>
      <c r="D34" s="1">
        <v>0.48525622983827299</v>
      </c>
      <c r="E34" s="2">
        <v>33</v>
      </c>
      <c r="F34" s="1" t="b">
        <f t="shared" si="0"/>
        <v>0</v>
      </c>
    </row>
    <row r="35" spans="3:6" x14ac:dyDescent="0.2">
      <c r="C35" s="1">
        <f>'results-statistics'!F100</f>
        <v>0.98725634820112196</v>
      </c>
      <c r="D35" s="1">
        <v>0.51512625298095005</v>
      </c>
      <c r="E35" s="2">
        <v>34</v>
      </c>
      <c r="F35" s="1" t="b">
        <f t="shared" si="0"/>
        <v>0</v>
      </c>
    </row>
    <row r="36" spans="3:6" x14ac:dyDescent="0.2">
      <c r="C36" s="1">
        <f>'results-statistics'!F99</f>
        <v>0.73557556994089501</v>
      </c>
      <c r="D36" s="1">
        <v>0.515512527412191</v>
      </c>
      <c r="E36" s="2">
        <v>35</v>
      </c>
      <c r="F36" s="1" t="b">
        <f t="shared" si="0"/>
        <v>0</v>
      </c>
    </row>
    <row r="37" spans="3:6" x14ac:dyDescent="0.2">
      <c r="C37" s="1">
        <f>'results-statistics'!F98</f>
        <v>0.48525622983827299</v>
      </c>
      <c r="D37" s="1">
        <v>0.516390355486536</v>
      </c>
      <c r="E37" s="2">
        <v>36</v>
      </c>
      <c r="F37" s="1" t="b">
        <f t="shared" si="0"/>
        <v>0</v>
      </c>
    </row>
    <row r="38" spans="3:6" x14ac:dyDescent="0.2">
      <c r="C38" s="1">
        <f>'results-statistics'!F97</f>
        <v>0.89445880989906801</v>
      </c>
      <c r="D38" s="1">
        <v>0.52895701106056403</v>
      </c>
      <c r="E38" s="2">
        <v>37</v>
      </c>
      <c r="F38" s="1" t="b">
        <f t="shared" si="0"/>
        <v>0</v>
      </c>
    </row>
    <row r="39" spans="3:6" x14ac:dyDescent="0.2">
      <c r="C39" s="1">
        <f>'results-statistics'!F96</f>
        <v>0.99995832512131499</v>
      </c>
      <c r="D39" s="1">
        <v>0.53068625705935701</v>
      </c>
      <c r="E39" s="2">
        <v>38</v>
      </c>
      <c r="F39" s="1" t="b">
        <f t="shared" si="0"/>
        <v>0</v>
      </c>
    </row>
    <row r="40" spans="3:6" x14ac:dyDescent="0.2">
      <c r="C40" s="1">
        <f>'results-statistics'!F95</f>
        <v>0.87712481772804296</v>
      </c>
      <c r="D40" s="1">
        <v>0.531636414600552</v>
      </c>
      <c r="E40" s="2">
        <v>39</v>
      </c>
      <c r="F40" s="1" t="b">
        <f t="shared" si="0"/>
        <v>0</v>
      </c>
    </row>
    <row r="41" spans="3:6" x14ac:dyDescent="0.2">
      <c r="C41" s="1">
        <f>'results-statistics'!F94</f>
        <v>0.515512527412191</v>
      </c>
      <c r="D41" s="1">
        <v>0.54410140942648699</v>
      </c>
      <c r="E41" s="2">
        <v>40</v>
      </c>
      <c r="F41" s="1" t="b">
        <f t="shared" si="0"/>
        <v>0</v>
      </c>
    </row>
    <row r="42" spans="3:6" x14ac:dyDescent="0.2">
      <c r="C42" s="1">
        <f>'results-statistics'!F93</f>
        <v>0.99993863614501899</v>
      </c>
      <c r="D42" s="1">
        <v>0.55768216573131901</v>
      </c>
      <c r="E42" s="2">
        <v>41</v>
      </c>
      <c r="F42" s="1" t="b">
        <f t="shared" si="0"/>
        <v>0</v>
      </c>
    </row>
    <row r="43" spans="3:6" x14ac:dyDescent="0.2">
      <c r="C43" s="1">
        <f>'results-statistics'!F92</f>
        <v>0.93945770828483899</v>
      </c>
      <c r="D43" s="1">
        <v>0.60203186905973305</v>
      </c>
      <c r="E43" s="2">
        <v>42</v>
      </c>
      <c r="F43" s="1" t="b">
        <f t="shared" si="0"/>
        <v>0</v>
      </c>
    </row>
    <row r="44" spans="3:6" x14ac:dyDescent="0.2">
      <c r="C44" s="1">
        <f>'results-statistics'!F91</f>
        <v>0.99995625402579402</v>
      </c>
      <c r="D44" s="1">
        <v>0.63031782459026997</v>
      </c>
      <c r="E44" s="2">
        <v>43</v>
      </c>
      <c r="F44" s="1" t="b">
        <f t="shared" si="0"/>
        <v>0</v>
      </c>
    </row>
    <row r="45" spans="3:6" x14ac:dyDescent="0.2">
      <c r="C45" s="1">
        <f>'results-statistics'!F90</f>
        <v>0.87687415015373604</v>
      </c>
      <c r="D45" s="1">
        <v>0.67498768504694895</v>
      </c>
      <c r="E45" s="2">
        <v>44</v>
      </c>
      <c r="F45" s="1" t="b">
        <f t="shared" si="0"/>
        <v>0</v>
      </c>
    </row>
    <row r="46" spans="3:6" x14ac:dyDescent="0.2">
      <c r="C46" s="1">
        <f>'results-statistics'!F89</f>
        <v>1</v>
      </c>
      <c r="D46" s="1">
        <v>0.67652329846650605</v>
      </c>
      <c r="E46" s="2">
        <v>45</v>
      </c>
      <c r="F46" s="1" t="b">
        <f t="shared" si="0"/>
        <v>0</v>
      </c>
    </row>
    <row r="47" spans="3:6" x14ac:dyDescent="0.2">
      <c r="C47" s="1">
        <f>'results-statistics'!F88</f>
        <v>0.74818437055083398</v>
      </c>
      <c r="D47" s="1">
        <v>0.676733725376095</v>
      </c>
      <c r="E47" s="2">
        <v>46</v>
      </c>
      <c r="F47" s="1" t="b">
        <f t="shared" si="0"/>
        <v>0</v>
      </c>
    </row>
    <row r="48" spans="3:6" x14ac:dyDescent="0.2">
      <c r="C48" s="1">
        <f>'results-statistics'!F87</f>
        <v>0.94253711920947503</v>
      </c>
      <c r="D48" s="1">
        <v>0.73557556994089501</v>
      </c>
      <c r="E48" s="2">
        <v>47</v>
      </c>
      <c r="F48" s="1" t="b">
        <f t="shared" si="0"/>
        <v>0</v>
      </c>
    </row>
    <row r="49" spans="3:6" x14ac:dyDescent="0.2">
      <c r="C49" s="1">
        <f>'results-statistics'!F86</f>
        <v>0.99995669964710199</v>
      </c>
      <c r="D49" s="1">
        <v>0.74818437055083398</v>
      </c>
      <c r="E49" s="2">
        <v>48</v>
      </c>
      <c r="F49" s="1" t="b">
        <f t="shared" si="0"/>
        <v>0</v>
      </c>
    </row>
    <row r="50" spans="3:6" x14ac:dyDescent="0.2">
      <c r="C50" s="1">
        <f>'results-statistics'!F85</f>
        <v>0.99994495200403999</v>
      </c>
      <c r="D50" s="1">
        <v>0.79836086259501005</v>
      </c>
      <c r="E50" s="2">
        <v>49</v>
      </c>
      <c r="F50" s="1" t="b">
        <f t="shared" si="0"/>
        <v>0</v>
      </c>
    </row>
    <row r="51" spans="3:6" x14ac:dyDescent="0.2">
      <c r="C51" s="1">
        <f>'results-statistics'!F84</f>
        <v>0.99995495450167005</v>
      </c>
      <c r="D51" s="1">
        <v>0.80646474154675096</v>
      </c>
      <c r="E51" s="2">
        <v>50</v>
      </c>
      <c r="F51" s="1" t="b">
        <f t="shared" si="0"/>
        <v>0</v>
      </c>
    </row>
    <row r="52" spans="3:6" x14ac:dyDescent="0.2">
      <c r="C52" s="1">
        <f>'results-statistics'!F79</f>
        <v>0.94171595036102196</v>
      </c>
      <c r="D52" s="1">
        <v>0.864333939053617</v>
      </c>
      <c r="E52" s="2">
        <v>51</v>
      </c>
      <c r="F52" s="1" t="b">
        <f t="shared" si="0"/>
        <v>0</v>
      </c>
    </row>
    <row r="53" spans="3:6" x14ac:dyDescent="0.2">
      <c r="C53" s="1">
        <f>'results-statistics'!F80</f>
        <v>0.99991268789572396</v>
      </c>
      <c r="D53" s="1">
        <v>0.864333939053617</v>
      </c>
      <c r="E53" s="2">
        <v>52</v>
      </c>
      <c r="F53" s="1" t="b">
        <f t="shared" si="0"/>
        <v>0</v>
      </c>
    </row>
    <row r="54" spans="3:6" x14ac:dyDescent="0.2">
      <c r="C54" s="1">
        <f>'results-statistics'!F81</f>
        <v>0.99989679282578903</v>
      </c>
      <c r="D54" s="1">
        <v>0.864333939053617</v>
      </c>
      <c r="E54" s="2">
        <v>53</v>
      </c>
      <c r="F54" s="1" t="b">
        <f t="shared" si="0"/>
        <v>0</v>
      </c>
    </row>
    <row r="55" spans="3:6" x14ac:dyDescent="0.2">
      <c r="C55" s="1">
        <f>'results-statistics'!F82</f>
        <v>0.99994008448516303</v>
      </c>
      <c r="D55" s="1">
        <v>0.864333939053617</v>
      </c>
      <c r="E55" s="2">
        <v>54</v>
      </c>
      <c r="F55" s="1" t="b">
        <f t="shared" si="0"/>
        <v>0</v>
      </c>
    </row>
    <row r="56" spans="3:6" x14ac:dyDescent="0.2">
      <c r="C56" s="1">
        <f>'results-statistics'!F83</f>
        <v>0.99994427556413901</v>
      </c>
      <c r="D56" s="1">
        <v>0.864333939053617</v>
      </c>
      <c r="E56" s="2">
        <v>55</v>
      </c>
      <c r="F56" s="1" t="b">
        <f t="shared" si="0"/>
        <v>0</v>
      </c>
    </row>
    <row r="57" spans="3:6" x14ac:dyDescent="0.2">
      <c r="C57" s="1">
        <f>'results-statistics'!F78</f>
        <v>0.99978344485648396</v>
      </c>
      <c r="D57" s="1">
        <v>0.86843116124104203</v>
      </c>
      <c r="E57" s="2">
        <v>56</v>
      </c>
      <c r="F57" s="1" t="b">
        <f t="shared" si="0"/>
        <v>0</v>
      </c>
    </row>
    <row r="58" spans="3:6" x14ac:dyDescent="0.2">
      <c r="C58" s="1">
        <f>'results-statistics'!F77</f>
        <v>0.99986264248298895</v>
      </c>
      <c r="D58" s="1">
        <v>0.87687415015373604</v>
      </c>
      <c r="E58" s="2">
        <v>57</v>
      </c>
      <c r="F58" s="1" t="b">
        <f t="shared" si="0"/>
        <v>0</v>
      </c>
    </row>
    <row r="59" spans="3:6" x14ac:dyDescent="0.2">
      <c r="C59" s="1">
        <f>'results-statistics'!F76</f>
        <v>0.977785680077076</v>
      </c>
      <c r="D59" s="1">
        <v>0.87712481772804296</v>
      </c>
      <c r="E59" s="2">
        <v>58</v>
      </c>
      <c r="F59" s="1" t="b">
        <f t="shared" si="0"/>
        <v>0</v>
      </c>
    </row>
    <row r="60" spans="3:6" x14ac:dyDescent="0.2">
      <c r="C60" s="1">
        <f>'results-statistics'!F75</f>
        <v>0.99965236435082006</v>
      </c>
      <c r="D60" s="1">
        <v>0.89445880989906801</v>
      </c>
      <c r="E60" s="2">
        <v>59</v>
      </c>
      <c r="F60" s="1" t="b">
        <f t="shared" si="0"/>
        <v>0</v>
      </c>
    </row>
    <row r="61" spans="3:6" x14ac:dyDescent="0.2">
      <c r="C61" s="1">
        <f>'results-statistics'!F74</f>
        <v>0.67498768504694895</v>
      </c>
      <c r="D61" s="1">
        <v>0.90429078738119595</v>
      </c>
      <c r="E61" s="2">
        <v>60</v>
      </c>
      <c r="F61" s="1" t="b">
        <f t="shared" si="0"/>
        <v>0</v>
      </c>
    </row>
    <row r="62" spans="3:6" x14ac:dyDescent="0.2">
      <c r="C62" s="1">
        <f>'results-statistics'!F73</f>
        <v>0.18406012534676</v>
      </c>
      <c r="D62" s="1">
        <v>0.90722712461051203</v>
      </c>
      <c r="E62" s="2">
        <v>61</v>
      </c>
      <c r="F62" s="1" t="b">
        <f t="shared" si="0"/>
        <v>0</v>
      </c>
    </row>
    <row r="63" spans="3:6" x14ac:dyDescent="0.2">
      <c r="C63" s="1">
        <f>'results-statistics'!F72</f>
        <v>1</v>
      </c>
      <c r="D63" s="1">
        <v>0.91725302561215905</v>
      </c>
      <c r="E63" s="2">
        <v>62</v>
      </c>
      <c r="F63" s="1" t="b">
        <f t="shared" si="0"/>
        <v>0</v>
      </c>
    </row>
    <row r="64" spans="3:6" x14ac:dyDescent="0.2">
      <c r="C64" s="1">
        <f>'results-statistics'!F71</f>
        <v>1</v>
      </c>
      <c r="D64" s="1">
        <v>0.93644706680341505</v>
      </c>
      <c r="E64" s="2">
        <v>63</v>
      </c>
      <c r="F64" s="1" t="b">
        <f t="shared" si="0"/>
        <v>0</v>
      </c>
    </row>
    <row r="65" spans="3:6" x14ac:dyDescent="0.2">
      <c r="C65" s="1">
        <f>'results-statistics'!F70</f>
        <v>1</v>
      </c>
      <c r="D65" s="1">
        <v>0.93945770828483899</v>
      </c>
      <c r="E65" s="2">
        <v>64</v>
      </c>
      <c r="F65" s="1" t="b">
        <f t="shared" si="0"/>
        <v>0</v>
      </c>
    </row>
    <row r="66" spans="3:6" x14ac:dyDescent="0.2">
      <c r="C66" s="1">
        <f>'results-statistics'!F69</f>
        <v>0.18406012534676</v>
      </c>
      <c r="D66" s="1">
        <v>0.94100073944448404</v>
      </c>
      <c r="E66" s="2">
        <v>65</v>
      </c>
      <c r="F66" s="1" t="b">
        <f t="shared" si="0"/>
        <v>0</v>
      </c>
    </row>
    <row r="67" spans="3:6" x14ac:dyDescent="0.2">
      <c r="C67" s="1">
        <f>'results-statistics'!F68</f>
        <v>0.25994725817796799</v>
      </c>
      <c r="D67" s="1">
        <v>0.94171595036102196</v>
      </c>
      <c r="E67" s="2">
        <v>66</v>
      </c>
      <c r="F67" s="1" t="b">
        <f t="shared" ref="F67:F130" si="1">D67&lt;=$B$2/($A$2-E67+1)</f>
        <v>0</v>
      </c>
    </row>
    <row r="68" spans="3:6" x14ac:dyDescent="0.2">
      <c r="C68" s="1">
        <f>'results-statistics'!F67</f>
        <v>0.15027877169977699</v>
      </c>
      <c r="D68" s="1">
        <v>0.94253711920947503</v>
      </c>
      <c r="E68" s="2">
        <v>67</v>
      </c>
      <c r="F68" s="1" t="b">
        <f t="shared" si="1"/>
        <v>0</v>
      </c>
    </row>
    <row r="69" spans="3:6" x14ac:dyDescent="0.2">
      <c r="C69" s="1">
        <f>'results-statistics'!F66</f>
        <v>0.864333939053617</v>
      </c>
      <c r="D69" s="1">
        <v>0.94807520910151299</v>
      </c>
      <c r="E69" s="2">
        <v>68</v>
      </c>
      <c r="F69" s="1" t="b">
        <f t="shared" si="1"/>
        <v>0</v>
      </c>
    </row>
    <row r="70" spans="3:6" x14ac:dyDescent="0.2">
      <c r="C70" s="1">
        <f>'results-statistics'!F65</f>
        <v>0.18406012534676</v>
      </c>
      <c r="D70" s="1">
        <v>0.95563359974336903</v>
      </c>
      <c r="E70" s="2">
        <v>69</v>
      </c>
      <c r="F70" s="1" t="b">
        <f t="shared" si="1"/>
        <v>0</v>
      </c>
    </row>
    <row r="71" spans="3:6" x14ac:dyDescent="0.2">
      <c r="C71" s="1">
        <f>'results-statistics'!F64</f>
        <v>3.8357988393803E-2</v>
      </c>
      <c r="D71" s="1">
        <v>0.96803893269827301</v>
      </c>
      <c r="E71" s="2">
        <v>70</v>
      </c>
      <c r="F71" s="1" t="b">
        <f t="shared" si="1"/>
        <v>0</v>
      </c>
    </row>
    <row r="72" spans="3:6" x14ac:dyDescent="0.2">
      <c r="C72" s="1">
        <f>'results-statistics'!F63</f>
        <v>0.18406012534676</v>
      </c>
      <c r="D72" s="1">
        <v>0.96818883369993303</v>
      </c>
      <c r="E72" s="2">
        <v>71</v>
      </c>
      <c r="F72" s="1" t="b">
        <f t="shared" si="1"/>
        <v>0</v>
      </c>
    </row>
    <row r="73" spans="3:6" x14ac:dyDescent="0.2">
      <c r="C73" s="1">
        <f>'results-statistics'!F62</f>
        <v>1.7421520031697599E-2</v>
      </c>
      <c r="D73" s="1">
        <v>0.977785680077076</v>
      </c>
      <c r="E73" s="2">
        <v>72</v>
      </c>
      <c r="F73" s="1" t="b">
        <f t="shared" si="1"/>
        <v>0</v>
      </c>
    </row>
    <row r="74" spans="3:6" x14ac:dyDescent="0.2">
      <c r="C74" s="1">
        <f>'results-statistics'!F61</f>
        <v>7.9689558440331306E-6</v>
      </c>
      <c r="D74" s="1">
        <v>0.97837147372751099</v>
      </c>
      <c r="E74" s="2">
        <v>73</v>
      </c>
      <c r="F74" s="1" t="b">
        <f t="shared" si="1"/>
        <v>0</v>
      </c>
    </row>
    <row r="75" spans="3:6" x14ac:dyDescent="0.2">
      <c r="C75" s="1">
        <f>'results-statistics'!F60</f>
        <v>0.99999464917280501</v>
      </c>
      <c r="D75" s="1">
        <v>0.98725634820112196</v>
      </c>
      <c r="E75" s="2">
        <v>74</v>
      </c>
      <c r="F75" s="1" t="b">
        <f t="shared" si="1"/>
        <v>0</v>
      </c>
    </row>
    <row r="76" spans="3:6" x14ac:dyDescent="0.2">
      <c r="C76" s="1">
        <f>'results-statistics'!F59</f>
        <v>7.9689558440331306E-6</v>
      </c>
      <c r="D76" s="1">
        <v>0.98732025090323094</v>
      </c>
      <c r="E76" s="2">
        <v>75</v>
      </c>
      <c r="F76" s="1" t="b">
        <f t="shared" si="1"/>
        <v>0</v>
      </c>
    </row>
    <row r="77" spans="3:6" x14ac:dyDescent="0.2">
      <c r="C77" s="1">
        <f>'results-statistics'!F58</f>
        <v>0.99999464917280501</v>
      </c>
      <c r="D77" s="1">
        <v>0.993276033137242</v>
      </c>
      <c r="E77" s="2">
        <v>76</v>
      </c>
      <c r="F77" s="1" t="b">
        <f t="shared" si="1"/>
        <v>0</v>
      </c>
    </row>
    <row r="78" spans="3:6" x14ac:dyDescent="0.2">
      <c r="C78" s="1">
        <f>'results-statistics'!F57</f>
        <v>7.9689558440331306E-6</v>
      </c>
      <c r="D78" s="1">
        <v>0.99412077785653397</v>
      </c>
      <c r="E78" s="2">
        <v>77</v>
      </c>
      <c r="F78" s="1" t="b">
        <f t="shared" si="1"/>
        <v>0</v>
      </c>
    </row>
    <row r="79" spans="3:6" x14ac:dyDescent="0.2">
      <c r="C79" s="1">
        <f>'results-statistics'!F56</f>
        <v>0.99999464917280501</v>
      </c>
      <c r="D79" s="1">
        <v>0.99545878666618004</v>
      </c>
      <c r="E79" s="2">
        <v>78</v>
      </c>
      <c r="F79" s="1" t="b">
        <f t="shared" si="1"/>
        <v>0</v>
      </c>
    </row>
    <row r="80" spans="3:6" x14ac:dyDescent="0.2">
      <c r="C80" s="1">
        <f>'results-statistics'!F55</f>
        <v>0.99999171288995503</v>
      </c>
      <c r="D80" s="1">
        <v>0.99593648767354503</v>
      </c>
      <c r="E80" s="2">
        <v>79</v>
      </c>
      <c r="F80" s="1" t="b">
        <f t="shared" si="1"/>
        <v>0</v>
      </c>
    </row>
    <row r="81" spans="3:6" x14ac:dyDescent="0.2">
      <c r="C81" s="1">
        <f>'results-statistics'!F54</f>
        <v>1.21408736623774E-5</v>
      </c>
      <c r="D81" s="1">
        <v>0.996673756677246</v>
      </c>
      <c r="E81" s="2">
        <v>80</v>
      </c>
      <c r="F81" s="1" t="b">
        <f t="shared" si="1"/>
        <v>0</v>
      </c>
    </row>
    <row r="82" spans="3:6" x14ac:dyDescent="0.2">
      <c r="C82" s="1">
        <f>'results-statistics'!F53</f>
        <v>0.99995138066393896</v>
      </c>
      <c r="D82" s="1">
        <v>0.99820735731606303</v>
      </c>
      <c r="E82" s="2">
        <v>81</v>
      </c>
      <c r="F82" s="1" t="b">
        <f t="shared" si="1"/>
        <v>0</v>
      </c>
    </row>
    <row r="83" spans="3:6" x14ac:dyDescent="0.2">
      <c r="C83" s="1">
        <f>'results-statistics'!F52</f>
        <v>0.99996520491672103</v>
      </c>
      <c r="D83" s="1">
        <v>0.99859671888120405</v>
      </c>
      <c r="E83" s="2">
        <v>82</v>
      </c>
      <c r="F83" s="1" t="b">
        <f t="shared" si="1"/>
        <v>0</v>
      </c>
    </row>
    <row r="84" spans="3:6" x14ac:dyDescent="0.2">
      <c r="C84" s="1">
        <f>'results-statistics'!F51</f>
        <v>0.99990728581413102</v>
      </c>
      <c r="D84" s="1">
        <v>0.999163923982608</v>
      </c>
      <c r="E84" s="2">
        <v>83</v>
      </c>
      <c r="F84" s="1" t="b">
        <f t="shared" si="1"/>
        <v>0</v>
      </c>
    </row>
    <row r="85" spans="3:6" x14ac:dyDescent="0.2">
      <c r="C85" s="1">
        <f>'results-statistics'!F50</f>
        <v>0.999945287892545</v>
      </c>
      <c r="D85" s="1">
        <v>0.99958607086582196</v>
      </c>
      <c r="E85" s="2">
        <v>84</v>
      </c>
      <c r="F85" s="1" t="b">
        <f t="shared" si="1"/>
        <v>0</v>
      </c>
    </row>
    <row r="86" spans="3:6" x14ac:dyDescent="0.2">
      <c r="C86" s="1">
        <f>'results-statistics'!F49</f>
        <v>1</v>
      </c>
      <c r="D86" s="1">
        <v>0.99965236435082006</v>
      </c>
      <c r="E86" s="2">
        <v>85</v>
      </c>
      <c r="F86" s="1" t="b">
        <f t="shared" si="1"/>
        <v>0</v>
      </c>
    </row>
    <row r="87" spans="3:6" x14ac:dyDescent="0.2">
      <c r="C87" s="1">
        <f>'results-statistics'!F48</f>
        <v>1</v>
      </c>
      <c r="D87" s="1">
        <v>0.99978344485648396</v>
      </c>
      <c r="E87" s="2">
        <v>86</v>
      </c>
      <c r="F87" s="1" t="b">
        <f t="shared" si="1"/>
        <v>0</v>
      </c>
    </row>
    <row r="88" spans="3:6" x14ac:dyDescent="0.2">
      <c r="C88" s="1">
        <f>'results-statistics'!F47</f>
        <v>0.516390355486536</v>
      </c>
      <c r="D88" s="1">
        <v>0.99986264248298895</v>
      </c>
      <c r="E88" s="2">
        <v>87</v>
      </c>
      <c r="F88" s="1" t="b">
        <f t="shared" si="1"/>
        <v>0</v>
      </c>
    </row>
    <row r="89" spans="3:6" x14ac:dyDescent="0.2">
      <c r="C89" s="1">
        <f>'results-statistics'!F46</f>
        <v>0.116411675845827</v>
      </c>
      <c r="D89" s="1">
        <v>0.99989679282578903</v>
      </c>
      <c r="E89" s="2">
        <v>88</v>
      </c>
      <c r="F89" s="1" t="b">
        <f t="shared" si="1"/>
        <v>0</v>
      </c>
    </row>
    <row r="90" spans="3:6" x14ac:dyDescent="0.2">
      <c r="C90" s="1">
        <f>'results-statistics'!F45</f>
        <v>0.80646474154675096</v>
      </c>
      <c r="D90" s="1">
        <v>0.99990728581413102</v>
      </c>
      <c r="E90" s="2">
        <v>89</v>
      </c>
      <c r="F90" s="1" t="b">
        <f t="shared" si="1"/>
        <v>0</v>
      </c>
    </row>
    <row r="91" spans="3:6" x14ac:dyDescent="0.2">
      <c r="C91" s="1">
        <f>'results-statistics'!F44</f>
        <v>0.67652329846650605</v>
      </c>
      <c r="D91" s="1">
        <v>0.99991268789572396</v>
      </c>
      <c r="E91" s="2">
        <v>90</v>
      </c>
      <c r="F91" s="1" t="b">
        <f t="shared" si="1"/>
        <v>0</v>
      </c>
    </row>
    <row r="92" spans="3:6" x14ac:dyDescent="0.2">
      <c r="C92" s="1">
        <f>'results-statistics'!F42</f>
        <v>1</v>
      </c>
      <c r="D92" s="1">
        <v>0.99993374704325899</v>
      </c>
      <c r="E92" s="2">
        <v>91</v>
      </c>
      <c r="F92" s="1" t="b">
        <f t="shared" si="1"/>
        <v>0</v>
      </c>
    </row>
    <row r="93" spans="3:6" x14ac:dyDescent="0.2">
      <c r="C93" s="1">
        <f>'results-statistics'!F43</f>
        <v>1</v>
      </c>
      <c r="D93" s="1">
        <v>0.99993374704325899</v>
      </c>
      <c r="E93" s="2">
        <v>92</v>
      </c>
      <c r="F93" s="1" t="b">
        <f t="shared" si="1"/>
        <v>0</v>
      </c>
    </row>
    <row r="94" spans="3:6" x14ac:dyDescent="0.2">
      <c r="C94" s="1">
        <f>'results-statistics'!F41</f>
        <v>7.9689558440331306E-6</v>
      </c>
      <c r="D94" s="1">
        <v>0.99993451757797802</v>
      </c>
      <c r="E94" s="2">
        <v>93</v>
      </c>
      <c r="F94" s="1" t="b">
        <f t="shared" si="1"/>
        <v>0</v>
      </c>
    </row>
    <row r="95" spans="3:6" x14ac:dyDescent="0.2">
      <c r="C95" s="1">
        <f>'results-statistics'!F40</f>
        <v>2.08586261030995E-5</v>
      </c>
      <c r="D95" s="1">
        <v>0.99993863614501899</v>
      </c>
      <c r="E95" s="2">
        <v>94</v>
      </c>
      <c r="F95" s="1" t="b">
        <f t="shared" si="1"/>
        <v>0</v>
      </c>
    </row>
    <row r="96" spans="3:6" x14ac:dyDescent="0.2">
      <c r="C96" s="1">
        <f>'results-statistics'!F39</f>
        <v>0.99999464917280501</v>
      </c>
      <c r="D96" s="1">
        <v>0.99994008448516303</v>
      </c>
      <c r="E96" s="2">
        <v>95</v>
      </c>
      <c r="F96" s="1" t="b">
        <f t="shared" si="1"/>
        <v>0</v>
      </c>
    </row>
    <row r="97" spans="3:6" x14ac:dyDescent="0.2">
      <c r="C97" s="1">
        <f>'results-statistics'!F38</f>
        <v>1.7878227168746E-5</v>
      </c>
      <c r="D97" s="1">
        <v>0.99994393500380896</v>
      </c>
      <c r="E97" s="2">
        <v>96</v>
      </c>
      <c r="F97" s="1" t="b">
        <f t="shared" si="1"/>
        <v>0</v>
      </c>
    </row>
    <row r="98" spans="3:6" x14ac:dyDescent="0.2">
      <c r="C98" s="1">
        <f>'results-statistics'!F37</f>
        <v>0.98732025090323094</v>
      </c>
      <c r="D98" s="1">
        <v>0.99994427556413901</v>
      </c>
      <c r="E98" s="2">
        <v>97</v>
      </c>
      <c r="F98" s="1" t="b">
        <f t="shared" si="1"/>
        <v>0</v>
      </c>
    </row>
    <row r="99" spans="3:6" x14ac:dyDescent="0.2">
      <c r="C99" s="1">
        <f>'results-statistics'!F36</f>
        <v>4.5678720762495498E-3</v>
      </c>
      <c r="D99" s="1">
        <v>0.99994495200403999</v>
      </c>
      <c r="E99" s="2">
        <v>98</v>
      </c>
      <c r="F99" s="1" t="b">
        <f t="shared" si="1"/>
        <v>0</v>
      </c>
    </row>
    <row r="100" spans="3:6" x14ac:dyDescent="0.2">
      <c r="C100" s="1">
        <f>'results-statistics'!F35</f>
        <v>0.43968914842555601</v>
      </c>
      <c r="D100" s="1">
        <v>0.999945287892545</v>
      </c>
      <c r="E100" s="2">
        <v>99</v>
      </c>
      <c r="F100" s="1" t="b">
        <f t="shared" si="1"/>
        <v>0</v>
      </c>
    </row>
    <row r="101" spans="3:6" x14ac:dyDescent="0.2">
      <c r="C101" s="1">
        <f>'results-statistics'!F34</f>
        <v>0.676733725376095</v>
      </c>
      <c r="D101" s="1">
        <v>0.99995138066393896</v>
      </c>
      <c r="E101" s="2">
        <v>100</v>
      </c>
      <c r="F101" s="1" t="b">
        <f t="shared" si="1"/>
        <v>0</v>
      </c>
    </row>
    <row r="102" spans="3:6" x14ac:dyDescent="0.2">
      <c r="C102" s="1">
        <f>'results-statistics'!F33</f>
        <v>0.993276033137242</v>
      </c>
      <c r="D102" s="1">
        <v>0.99995495450167005</v>
      </c>
      <c r="E102" s="2">
        <v>101</v>
      </c>
      <c r="F102" s="1" t="b">
        <f t="shared" si="1"/>
        <v>0</v>
      </c>
    </row>
    <row r="103" spans="3:6" x14ac:dyDescent="0.2">
      <c r="C103" s="1">
        <f>'results-statistics'!F32</f>
        <v>0.31526445690532401</v>
      </c>
      <c r="D103" s="1">
        <v>0.99995625402579402</v>
      </c>
      <c r="E103" s="2">
        <v>102</v>
      </c>
      <c r="F103" s="1" t="b">
        <f t="shared" si="1"/>
        <v>0</v>
      </c>
    </row>
    <row r="104" spans="3:6" x14ac:dyDescent="0.2">
      <c r="C104" s="1">
        <f>'results-statistics'!F31</f>
        <v>0.531636414600552</v>
      </c>
      <c r="D104" s="1">
        <v>0.99995669964710199</v>
      </c>
      <c r="E104" s="2">
        <v>103</v>
      </c>
      <c r="F104" s="1" t="b">
        <f t="shared" si="1"/>
        <v>0</v>
      </c>
    </row>
    <row r="105" spans="3:6" x14ac:dyDescent="0.2">
      <c r="C105" s="1">
        <f>'results-statistics'!F30</f>
        <v>0.99958607086582196</v>
      </c>
      <c r="D105" s="1">
        <v>0.99995832512131499</v>
      </c>
      <c r="E105" s="2">
        <v>104</v>
      </c>
      <c r="F105" s="1" t="b">
        <f t="shared" si="1"/>
        <v>0</v>
      </c>
    </row>
    <row r="106" spans="3:6" x14ac:dyDescent="0.2">
      <c r="C106" s="1">
        <f>'results-statistics'!F29</f>
        <v>6.6807201268858099E-2</v>
      </c>
      <c r="D106" s="1">
        <v>0.99996520491672103</v>
      </c>
      <c r="E106" s="2">
        <v>105</v>
      </c>
      <c r="F106" s="1" t="b">
        <f t="shared" si="1"/>
        <v>0</v>
      </c>
    </row>
    <row r="107" spans="3:6" x14ac:dyDescent="0.2">
      <c r="C107" s="1">
        <f>'results-statistics'!F28</f>
        <v>0.79836086259501005</v>
      </c>
      <c r="D107" s="1">
        <v>0.99998342739376</v>
      </c>
      <c r="E107" s="2">
        <v>106</v>
      </c>
      <c r="F107" s="1" t="b">
        <f t="shared" si="1"/>
        <v>0</v>
      </c>
    </row>
    <row r="108" spans="3:6" x14ac:dyDescent="0.2">
      <c r="C108" s="1">
        <f>'results-statistics'!F27</f>
        <v>0.94100073944448404</v>
      </c>
      <c r="D108" s="1">
        <v>0.99998863814041195</v>
      </c>
      <c r="E108" s="2">
        <v>107</v>
      </c>
      <c r="F108" s="1" t="b">
        <f t="shared" si="1"/>
        <v>0</v>
      </c>
    </row>
    <row r="109" spans="3:6" x14ac:dyDescent="0.2">
      <c r="C109" s="1">
        <f>'results-statistics'!F26</f>
        <v>0.97837147372751099</v>
      </c>
      <c r="D109" s="1">
        <v>0.99999171288995503</v>
      </c>
      <c r="E109" s="2">
        <v>108</v>
      </c>
      <c r="F109" s="1" t="b">
        <f t="shared" si="1"/>
        <v>0</v>
      </c>
    </row>
    <row r="110" spans="3:6" x14ac:dyDescent="0.2">
      <c r="C110" s="1">
        <f>'results-statistics'!F22</f>
        <v>0.53068625705935701</v>
      </c>
      <c r="D110" s="1">
        <v>0.99999464917280501</v>
      </c>
      <c r="E110" s="2">
        <v>109</v>
      </c>
      <c r="F110" s="1" t="b">
        <f t="shared" si="1"/>
        <v>0</v>
      </c>
    </row>
    <row r="111" spans="3:6" x14ac:dyDescent="0.2">
      <c r="C111" s="1">
        <f>'results-statistics'!F23</f>
        <v>0.392166190995342</v>
      </c>
      <c r="D111" s="1">
        <v>0.99999464917280501</v>
      </c>
      <c r="E111" s="2">
        <v>110</v>
      </c>
      <c r="F111" s="1" t="b">
        <f t="shared" si="1"/>
        <v>0</v>
      </c>
    </row>
    <row r="112" spans="3:6" x14ac:dyDescent="0.2">
      <c r="C112" s="1">
        <f>'results-statistics'!F24</f>
        <v>7.3767518693475295E-2</v>
      </c>
      <c r="D112" s="1">
        <v>0.99999464917280501</v>
      </c>
      <c r="E112" s="2">
        <v>111</v>
      </c>
      <c r="F112" s="1" t="b">
        <f t="shared" si="1"/>
        <v>0</v>
      </c>
    </row>
    <row r="113" spans="3:6" x14ac:dyDescent="0.2">
      <c r="C113" s="1">
        <f>'results-statistics'!F25</f>
        <v>0.46925384558467598</v>
      </c>
      <c r="D113" s="1">
        <v>0.99999464917280501</v>
      </c>
      <c r="E113" s="2">
        <v>112</v>
      </c>
      <c r="F113" s="1" t="b">
        <f t="shared" si="1"/>
        <v>0</v>
      </c>
    </row>
    <row r="114" spans="3:6" x14ac:dyDescent="0.2">
      <c r="C114" s="1">
        <f>'results-statistics'!F2</f>
        <v>0.91725302561215905</v>
      </c>
      <c r="D114" s="1">
        <v>1</v>
      </c>
      <c r="E114" s="2">
        <v>113</v>
      </c>
      <c r="F114" s="1" t="b">
        <f t="shared" si="1"/>
        <v>0</v>
      </c>
    </row>
    <row r="115" spans="3:6" x14ac:dyDescent="0.2">
      <c r="C115" s="1">
        <f>'results-statistics'!F3</f>
        <v>0.52895701106056403</v>
      </c>
      <c r="D115" s="1">
        <v>1</v>
      </c>
      <c r="E115" s="2">
        <v>114</v>
      </c>
      <c r="F115" s="1" t="b">
        <f t="shared" si="1"/>
        <v>0</v>
      </c>
    </row>
    <row r="116" spans="3:6" x14ac:dyDescent="0.2">
      <c r="C116" s="1">
        <f>'results-statistics'!F4</f>
        <v>0.11984836018483799</v>
      </c>
      <c r="D116" s="1">
        <v>1</v>
      </c>
      <c r="E116" s="2">
        <v>115</v>
      </c>
      <c r="F116" s="1" t="b">
        <f t="shared" si="1"/>
        <v>0</v>
      </c>
    </row>
    <row r="117" spans="3:6" x14ac:dyDescent="0.2">
      <c r="C117" s="1">
        <f>'results-statistics'!F5</f>
        <v>1</v>
      </c>
      <c r="D117" s="1">
        <v>1</v>
      </c>
      <c r="E117" s="2">
        <v>116</v>
      </c>
      <c r="F117" s="1" t="b">
        <f t="shared" si="1"/>
        <v>0</v>
      </c>
    </row>
    <row r="118" spans="3:6" x14ac:dyDescent="0.2">
      <c r="C118" s="1">
        <f>'results-statistics'!F6</f>
        <v>1</v>
      </c>
      <c r="D118" s="1">
        <v>1</v>
      </c>
      <c r="E118" s="2">
        <v>117</v>
      </c>
      <c r="F118" s="1" t="b">
        <f t="shared" si="1"/>
        <v>0</v>
      </c>
    </row>
    <row r="119" spans="3:6" x14ac:dyDescent="0.2">
      <c r="C119" s="1">
        <f>'results-statistics'!F7</f>
        <v>1</v>
      </c>
      <c r="D119" s="1">
        <v>1</v>
      </c>
      <c r="E119" s="2">
        <v>118</v>
      </c>
      <c r="F119" s="1" t="b">
        <f t="shared" si="1"/>
        <v>0</v>
      </c>
    </row>
    <row r="120" spans="3:6" x14ac:dyDescent="0.2">
      <c r="C120" s="1">
        <f>'results-statistics'!F8</f>
        <v>0.60203186905973305</v>
      </c>
      <c r="D120" s="1">
        <v>1</v>
      </c>
      <c r="E120" s="2">
        <v>119</v>
      </c>
      <c r="F120" s="1" t="b">
        <f t="shared" si="1"/>
        <v>0</v>
      </c>
    </row>
    <row r="121" spans="3:6" x14ac:dyDescent="0.2">
      <c r="C121" s="1">
        <f>'results-statistics'!F9</f>
        <v>0.86843116124104203</v>
      </c>
      <c r="D121" s="1">
        <v>1</v>
      </c>
      <c r="E121" s="2">
        <v>120</v>
      </c>
      <c r="F121" s="1" t="b">
        <f t="shared" si="1"/>
        <v>0</v>
      </c>
    </row>
    <row r="122" spans="3:6" x14ac:dyDescent="0.2">
      <c r="C122" s="1">
        <f>'results-statistics'!F10</f>
        <v>1</v>
      </c>
      <c r="D122" s="1">
        <v>1</v>
      </c>
      <c r="E122" s="2">
        <v>121</v>
      </c>
      <c r="F122" s="1" t="b">
        <f t="shared" si="1"/>
        <v>0</v>
      </c>
    </row>
    <row r="123" spans="3:6" x14ac:dyDescent="0.2">
      <c r="C123" s="1">
        <f>'results-statistics'!F11</f>
        <v>0.864333939053617</v>
      </c>
      <c r="D123" s="1">
        <v>1</v>
      </c>
      <c r="E123" s="2">
        <v>122</v>
      </c>
      <c r="F123" s="1" t="b">
        <f t="shared" si="1"/>
        <v>0</v>
      </c>
    </row>
    <row r="124" spans="3:6" x14ac:dyDescent="0.2">
      <c r="C124" s="1">
        <f>'results-statistics'!F12</f>
        <v>1</v>
      </c>
      <c r="D124" s="1">
        <v>1</v>
      </c>
      <c r="E124" s="2">
        <v>123</v>
      </c>
      <c r="F124" s="1" t="b">
        <f t="shared" si="1"/>
        <v>0</v>
      </c>
    </row>
    <row r="125" spans="3:6" x14ac:dyDescent="0.2">
      <c r="C125" s="1">
        <f>'results-statistics'!F13</f>
        <v>1</v>
      </c>
      <c r="D125" s="1">
        <v>1</v>
      </c>
      <c r="E125" s="2">
        <v>124</v>
      </c>
      <c r="F125" s="1" t="b">
        <f t="shared" si="1"/>
        <v>0</v>
      </c>
    </row>
    <row r="126" spans="3:6" x14ac:dyDescent="0.2">
      <c r="C126" s="1">
        <f>'results-statistics'!F14</f>
        <v>0.99993374704325899</v>
      </c>
      <c r="D126" s="1">
        <v>1</v>
      </c>
      <c r="E126" s="2">
        <v>125</v>
      </c>
      <c r="F126" s="1" t="b">
        <f t="shared" si="1"/>
        <v>0</v>
      </c>
    </row>
    <row r="127" spans="3:6" x14ac:dyDescent="0.2">
      <c r="C127" s="1">
        <f>'results-statistics'!F15</f>
        <v>0.99993374704325899</v>
      </c>
      <c r="D127" s="1">
        <v>1</v>
      </c>
      <c r="E127" s="2">
        <v>126</v>
      </c>
      <c r="F127" s="1" t="b">
        <f t="shared" si="1"/>
        <v>0</v>
      </c>
    </row>
    <row r="128" spans="3:6" x14ac:dyDescent="0.2">
      <c r="C128" s="1">
        <f>'results-statistics'!F16</f>
        <v>0.51512625298095005</v>
      </c>
      <c r="D128" s="1">
        <v>1</v>
      </c>
      <c r="E128" s="2">
        <v>127</v>
      </c>
      <c r="F128" s="1" t="b">
        <f t="shared" si="1"/>
        <v>0</v>
      </c>
    </row>
    <row r="129" spans="3:6" x14ac:dyDescent="0.2">
      <c r="C129" s="1">
        <f>'results-statistics'!F17</f>
        <v>0.99993451757797802</v>
      </c>
      <c r="D129" s="1">
        <v>1</v>
      </c>
      <c r="E129" s="2">
        <v>128</v>
      </c>
      <c r="F129" s="1" t="b">
        <f t="shared" si="1"/>
        <v>0</v>
      </c>
    </row>
    <row r="130" spans="3:6" x14ac:dyDescent="0.2">
      <c r="C130" s="1">
        <f>'results-statistics'!F18</f>
        <v>0.99412077785653397</v>
      </c>
      <c r="D130" s="1">
        <v>1</v>
      </c>
      <c r="E130" s="2">
        <v>129</v>
      </c>
      <c r="F130" s="1" t="b">
        <f t="shared" si="1"/>
        <v>0</v>
      </c>
    </row>
    <row r="131" spans="3:6" x14ac:dyDescent="0.2">
      <c r="C131" s="1">
        <f>'results-statistics'!F19</f>
        <v>0.29639069829775999</v>
      </c>
      <c r="D131" s="1">
        <v>1</v>
      </c>
      <c r="E131" s="2">
        <v>130</v>
      </c>
      <c r="F131" s="1" t="b">
        <f t="shared" ref="F131:F133" si="2">D131&lt;=$B$2/($A$2-E131+1)</f>
        <v>0</v>
      </c>
    </row>
    <row r="132" spans="3:6" x14ac:dyDescent="0.2">
      <c r="C132" s="1">
        <f>'results-statistics'!F20</f>
        <v>0.45481016812214398</v>
      </c>
      <c r="D132" s="1">
        <v>1</v>
      </c>
      <c r="E132" s="2">
        <v>131</v>
      </c>
      <c r="F132" s="1" t="b">
        <f t="shared" si="2"/>
        <v>0</v>
      </c>
    </row>
    <row r="133" spans="3:6" x14ac:dyDescent="0.2">
      <c r="C133" s="1">
        <f>'results-statistics'!F21</f>
        <v>8.6241771546141099E-2</v>
      </c>
      <c r="D133" s="1">
        <v>1</v>
      </c>
      <c r="E133" s="2">
        <v>132</v>
      </c>
      <c r="F133" s="1" t="b">
        <f t="shared" si="2"/>
        <v>0</v>
      </c>
    </row>
  </sheetData>
  <sortState xmlns:xlrd2="http://schemas.microsoft.com/office/spreadsheetml/2017/richdata2" ref="A2:B134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25A0-E5AC-1749-BB3B-40428215A6F6}">
  <dimension ref="A1:L133"/>
  <sheetViews>
    <sheetView workbookViewId="0">
      <selection activeCell="B3" sqref="B3"/>
    </sheetView>
  </sheetViews>
  <sheetFormatPr baseColWidth="10" defaultRowHeight="16" x14ac:dyDescent="0.2"/>
  <sheetData>
    <row r="1" spans="1:12" x14ac:dyDescent="0.2">
      <c r="A1" s="1" t="s">
        <v>143</v>
      </c>
      <c r="B1" s="1" t="s">
        <v>141</v>
      </c>
      <c r="C1" s="1" t="s">
        <v>139</v>
      </c>
      <c r="D1" s="1" t="s">
        <v>140</v>
      </c>
      <c r="E1" s="2" t="s">
        <v>142</v>
      </c>
      <c r="F1" s="1" t="s">
        <v>144</v>
      </c>
      <c r="G1" s="1" t="s">
        <v>150</v>
      </c>
      <c r="I1" s="1"/>
      <c r="J1" s="2"/>
      <c r="K1" s="1"/>
      <c r="L1" s="3"/>
    </row>
    <row r="2" spans="1:12" x14ac:dyDescent="0.2">
      <c r="A2" s="2">
        <v>132</v>
      </c>
      <c r="B2" s="1">
        <v>0.05</v>
      </c>
      <c r="C2" s="1">
        <f>'results-statistics'!G2</f>
        <v>9.5157938037194995E-2</v>
      </c>
      <c r="D2" s="1">
        <v>7.9689558440331306E-6</v>
      </c>
      <c r="E2" s="2">
        <v>1</v>
      </c>
      <c r="F2" s="1" t="b">
        <f t="shared" ref="F2:F33" si="0">D2&lt;=$B$2/($A$2-E2+1)</f>
        <v>1</v>
      </c>
      <c r="G2" s="3">
        <f>MATCH(FALSE, F2:F133,0)-1</f>
        <v>28</v>
      </c>
      <c r="I2" s="1"/>
      <c r="J2" s="2"/>
      <c r="K2" s="1"/>
    </row>
    <row r="3" spans="1:12" x14ac:dyDescent="0.2">
      <c r="A3" s="1"/>
      <c r="B3" s="1"/>
      <c r="C3" s="1">
        <f>'results-statistics'!G3</f>
        <v>0.52895701106056403</v>
      </c>
      <c r="D3" s="1">
        <v>7.9689558440331306E-6</v>
      </c>
      <c r="E3" s="2">
        <v>2</v>
      </c>
      <c r="F3" s="1" t="b">
        <f t="shared" si="0"/>
        <v>1</v>
      </c>
      <c r="I3" s="1"/>
      <c r="J3" s="2"/>
      <c r="K3" s="1"/>
    </row>
    <row r="4" spans="1:12" x14ac:dyDescent="0.2">
      <c r="A4" s="1"/>
      <c r="B4" s="1"/>
      <c r="C4" s="1">
        <f>'results-statistics'!G4</f>
        <v>0.89510229173785705</v>
      </c>
      <c r="D4" s="1">
        <v>7.9689558440331306E-6</v>
      </c>
      <c r="E4" s="2">
        <v>3</v>
      </c>
      <c r="F4" s="1" t="b">
        <f t="shared" si="0"/>
        <v>1</v>
      </c>
      <c r="I4" s="1"/>
      <c r="J4" s="2"/>
      <c r="K4" s="1"/>
    </row>
    <row r="5" spans="1:12" x14ac:dyDescent="0.2">
      <c r="A5" s="1"/>
      <c r="B5" s="1"/>
      <c r="C5" s="1">
        <f>'results-statistics'!G5</f>
        <v>1</v>
      </c>
      <c r="D5" s="1">
        <v>7.9689558440331306E-6</v>
      </c>
      <c r="E5" s="2">
        <v>4</v>
      </c>
      <c r="F5" s="1" t="b">
        <f t="shared" si="0"/>
        <v>1</v>
      </c>
      <c r="I5" s="1"/>
      <c r="J5" s="2"/>
      <c r="K5" s="1"/>
    </row>
    <row r="6" spans="1:12" x14ac:dyDescent="0.2">
      <c r="A6" s="1"/>
      <c r="B6" s="1"/>
      <c r="C6" s="1">
        <f>'results-statistics'!G6</f>
        <v>1</v>
      </c>
      <c r="D6" s="1">
        <v>1.21408736623774E-5</v>
      </c>
      <c r="E6" s="2">
        <v>5</v>
      </c>
      <c r="F6" s="1" t="b">
        <f t="shared" si="0"/>
        <v>1</v>
      </c>
      <c r="I6" s="1"/>
      <c r="J6" s="2"/>
      <c r="K6" s="1"/>
    </row>
    <row r="7" spans="1:12" x14ac:dyDescent="0.2">
      <c r="A7" s="1"/>
      <c r="B7" s="1"/>
      <c r="C7" s="1">
        <f>'results-statistics'!G7</f>
        <v>1</v>
      </c>
      <c r="D7" s="1">
        <v>1.6449684029324601E-5</v>
      </c>
      <c r="E7" s="2">
        <v>6</v>
      </c>
      <c r="F7" s="1" t="b">
        <f t="shared" si="0"/>
        <v>1</v>
      </c>
      <c r="I7" s="1"/>
      <c r="J7" s="2"/>
      <c r="K7" s="1"/>
    </row>
    <row r="8" spans="1:12" x14ac:dyDescent="0.2">
      <c r="A8" s="1"/>
      <c r="B8" s="1"/>
      <c r="C8" s="1">
        <f>'results-statistics'!G8</f>
        <v>0.42671415272034502</v>
      </c>
      <c r="D8" s="1">
        <v>2.36570363020469E-5</v>
      </c>
      <c r="E8" s="2">
        <v>7</v>
      </c>
      <c r="F8" s="1" t="b">
        <f t="shared" si="0"/>
        <v>1</v>
      </c>
      <c r="I8" s="1"/>
      <c r="J8" s="2"/>
      <c r="K8" s="1"/>
    </row>
    <row r="9" spans="1:12" x14ac:dyDescent="0.2">
      <c r="A9" s="1"/>
      <c r="B9" s="1"/>
      <c r="C9" s="1">
        <f>'results-statistics'!G9</f>
        <v>0.15250347296508199</v>
      </c>
      <c r="D9" s="1">
        <v>4.8312013261134399E-5</v>
      </c>
      <c r="E9" s="2">
        <v>8</v>
      </c>
      <c r="F9" s="1" t="b">
        <f t="shared" si="0"/>
        <v>1</v>
      </c>
      <c r="I9" s="1"/>
      <c r="J9" s="2"/>
      <c r="K9" s="1"/>
    </row>
    <row r="10" spans="1:12" x14ac:dyDescent="0.2">
      <c r="A10" s="1"/>
      <c r="B10" s="1"/>
      <c r="C10" s="1">
        <f>'results-statistics'!G10</f>
        <v>1</v>
      </c>
      <c r="D10" s="1">
        <v>5.7476613010171599E-5</v>
      </c>
      <c r="E10" s="2">
        <v>9</v>
      </c>
      <c r="F10" s="1" t="b">
        <f t="shared" si="0"/>
        <v>1</v>
      </c>
      <c r="I10" s="1"/>
      <c r="J10" s="2"/>
      <c r="K10" s="1"/>
    </row>
    <row r="11" spans="1:12" x14ac:dyDescent="0.2">
      <c r="A11" s="1"/>
      <c r="B11" s="1"/>
      <c r="C11" s="1">
        <f>'results-statistics'!G11</f>
        <v>0.18406012534676</v>
      </c>
      <c r="D11" s="1">
        <v>6.1945552513621894E-5</v>
      </c>
      <c r="E11" s="2">
        <v>10</v>
      </c>
      <c r="F11" s="1" t="b">
        <f t="shared" si="0"/>
        <v>1</v>
      </c>
      <c r="I11" s="1"/>
      <c r="J11" s="2"/>
      <c r="K11" s="1"/>
    </row>
    <row r="12" spans="1:12" x14ac:dyDescent="0.2">
      <c r="A12" s="1"/>
      <c r="B12" s="1"/>
      <c r="C12" s="1">
        <f>'results-statistics'!G12</f>
        <v>1</v>
      </c>
      <c r="D12" s="1">
        <v>6.2118061715610504E-5</v>
      </c>
      <c r="E12" s="2">
        <v>11</v>
      </c>
      <c r="F12" s="1" t="b">
        <f t="shared" si="0"/>
        <v>1</v>
      </c>
      <c r="I12" s="1"/>
      <c r="J12" s="2"/>
      <c r="K12" s="1"/>
    </row>
    <row r="13" spans="1:12" x14ac:dyDescent="0.2">
      <c r="A13" s="1"/>
      <c r="B13" s="1"/>
      <c r="C13" s="1">
        <f>'results-statistics'!G13</f>
        <v>1</v>
      </c>
      <c r="D13" s="1">
        <v>6.6670426340169694E-5</v>
      </c>
      <c r="E13" s="2">
        <v>12</v>
      </c>
      <c r="F13" s="1" t="b">
        <f t="shared" si="0"/>
        <v>1</v>
      </c>
      <c r="I13" s="1"/>
      <c r="J13" s="2"/>
      <c r="K13" s="1"/>
    </row>
    <row r="14" spans="1:12" x14ac:dyDescent="0.2">
      <c r="A14" s="1"/>
      <c r="B14" s="1"/>
      <c r="C14" s="1">
        <f>'results-statistics'!G14</f>
        <v>8.9811252495354199E-5</v>
      </c>
      <c r="D14" s="1">
        <v>7.46963831757749E-5</v>
      </c>
      <c r="E14" s="2">
        <v>13</v>
      </c>
      <c r="F14" s="1" t="b">
        <f t="shared" si="0"/>
        <v>1</v>
      </c>
      <c r="I14" s="1"/>
      <c r="J14" s="2"/>
      <c r="K14" s="1"/>
    </row>
    <row r="15" spans="1:12" x14ac:dyDescent="0.2">
      <c r="A15" s="1"/>
      <c r="B15" s="1"/>
      <c r="C15" s="1">
        <f>'results-statistics'!G15</f>
        <v>8.9811252495354199E-5</v>
      </c>
      <c r="D15" s="1">
        <v>7.5137849428952302E-5</v>
      </c>
      <c r="E15" s="2">
        <v>14</v>
      </c>
      <c r="F15" s="1" t="b">
        <f t="shared" si="0"/>
        <v>1</v>
      </c>
      <c r="I15" s="1"/>
      <c r="J15" s="2"/>
      <c r="K15" s="1"/>
    </row>
    <row r="16" spans="1:12" x14ac:dyDescent="0.2">
      <c r="A16" s="1"/>
      <c r="B16" s="1"/>
      <c r="C16" s="1">
        <f>'results-statistics'!G16</f>
        <v>0.51512625298095005</v>
      </c>
      <c r="D16" s="1">
        <v>7.5775617571283201E-5</v>
      </c>
      <c r="E16" s="2">
        <v>15</v>
      </c>
      <c r="F16" s="1" t="b">
        <f t="shared" si="0"/>
        <v>1</v>
      </c>
      <c r="I16" s="1"/>
      <c r="J16" s="2"/>
      <c r="K16" s="1"/>
    </row>
    <row r="17" spans="1:11" x14ac:dyDescent="0.2">
      <c r="A17" s="1"/>
      <c r="B17" s="1"/>
      <c r="C17" s="1">
        <f>'results-statistics'!G17</f>
        <v>8.8805330344481995E-5</v>
      </c>
      <c r="D17" s="1">
        <v>7.6026608748199994E-5</v>
      </c>
      <c r="E17" s="2">
        <v>16</v>
      </c>
      <c r="F17" s="1" t="b">
        <f t="shared" si="0"/>
        <v>1</v>
      </c>
      <c r="I17" s="1"/>
      <c r="J17" s="2"/>
      <c r="K17" s="1"/>
    </row>
    <row r="18" spans="1:11" x14ac:dyDescent="0.2">
      <c r="A18" s="1"/>
      <c r="B18" s="1"/>
      <c r="C18" s="1">
        <f>'results-statistics'!G18</f>
        <v>7.2834916649469001E-3</v>
      </c>
      <c r="D18" s="1">
        <v>7.6473912059322894E-5</v>
      </c>
      <c r="E18" s="2">
        <v>17</v>
      </c>
      <c r="F18" s="1" t="b">
        <f t="shared" si="0"/>
        <v>1</v>
      </c>
      <c r="I18" s="1"/>
      <c r="J18" s="2"/>
      <c r="K18" s="1"/>
    </row>
    <row r="19" spans="1:11" x14ac:dyDescent="0.2">
      <c r="A19" s="1"/>
      <c r="B19" s="1"/>
      <c r="C19" s="1">
        <f>'results-statistics'!G19</f>
        <v>0.72947010923760902</v>
      </c>
      <c r="D19" s="1">
        <v>8.1524467768268903E-5</v>
      </c>
      <c r="E19" s="2">
        <v>18</v>
      </c>
      <c r="F19" s="1" t="b">
        <f t="shared" si="0"/>
        <v>1</v>
      </c>
      <c r="I19" s="1"/>
      <c r="J19" s="2"/>
      <c r="K19" s="1"/>
    </row>
    <row r="20" spans="1:11" x14ac:dyDescent="0.2">
      <c r="A20" s="1"/>
      <c r="B20" s="1"/>
      <c r="C20" s="1">
        <f>'results-statistics'!G20</f>
        <v>0.57503029510304404</v>
      </c>
      <c r="D20" s="1">
        <v>8.3421044590864502E-5</v>
      </c>
      <c r="E20" s="2">
        <v>19</v>
      </c>
      <c r="F20" s="1" t="b">
        <f t="shared" si="0"/>
        <v>1</v>
      </c>
      <c r="I20" s="1"/>
      <c r="J20" s="2"/>
      <c r="K20" s="1"/>
    </row>
    <row r="21" spans="1:11" x14ac:dyDescent="0.2">
      <c r="A21" s="1"/>
      <c r="B21" s="1"/>
      <c r="C21" s="1">
        <f>'results-statistics'!G21</f>
        <v>0.92507473501544502</v>
      </c>
      <c r="D21" s="1">
        <v>8.8805330344481995E-5</v>
      </c>
      <c r="E21" s="2">
        <v>20</v>
      </c>
      <c r="F21" s="1" t="b">
        <f t="shared" si="0"/>
        <v>1</v>
      </c>
      <c r="I21" s="1"/>
      <c r="J21" s="2"/>
      <c r="K21" s="1"/>
    </row>
    <row r="22" spans="1:11" x14ac:dyDescent="0.2">
      <c r="A22" s="1"/>
      <c r="B22" s="1"/>
      <c r="C22" s="1">
        <f>'results-statistics'!G22</f>
        <v>0.5</v>
      </c>
      <c r="D22" s="1">
        <v>8.9811252495354199E-5</v>
      </c>
      <c r="E22" s="2">
        <v>21</v>
      </c>
      <c r="F22" s="1" t="b">
        <f t="shared" si="0"/>
        <v>1</v>
      </c>
      <c r="I22" s="1"/>
      <c r="J22" s="2"/>
      <c r="K22" s="1"/>
    </row>
    <row r="23" spans="1:11" x14ac:dyDescent="0.2">
      <c r="A23" s="1"/>
      <c r="B23" s="1"/>
      <c r="C23" s="1">
        <f>'results-statistics'!G23</f>
        <v>0.63753257776633399</v>
      </c>
      <c r="D23" s="1">
        <v>8.9811252495354199E-5</v>
      </c>
      <c r="E23" s="2">
        <v>22</v>
      </c>
      <c r="F23" s="1" t="b">
        <f t="shared" si="0"/>
        <v>1</v>
      </c>
      <c r="I23" s="1"/>
      <c r="J23" s="2"/>
      <c r="K23" s="1"/>
    </row>
    <row r="24" spans="1:11" x14ac:dyDescent="0.2">
      <c r="A24" s="1"/>
      <c r="B24" s="1"/>
      <c r="C24" s="1">
        <f>'results-statistics'!G24</f>
        <v>0.93631047724984995</v>
      </c>
      <c r="D24" s="1">
        <v>1.1784323285177699E-4</v>
      </c>
      <c r="E24" s="2">
        <v>23</v>
      </c>
      <c r="F24" s="1" t="b">
        <f t="shared" si="0"/>
        <v>1</v>
      </c>
      <c r="I24" s="1"/>
      <c r="J24" s="2"/>
      <c r="K24" s="1"/>
    </row>
    <row r="25" spans="1:11" x14ac:dyDescent="0.2">
      <c r="A25" s="1"/>
      <c r="B25" s="1"/>
      <c r="C25" s="1">
        <f>'results-statistics'!G25</f>
        <v>0.561309958296909</v>
      </c>
      <c r="D25" s="1">
        <v>1.2812673176451099E-4</v>
      </c>
      <c r="E25" s="2">
        <v>24</v>
      </c>
      <c r="F25" s="1" t="b">
        <f t="shared" si="0"/>
        <v>1</v>
      </c>
      <c r="I25" s="1"/>
      <c r="J25" s="2"/>
      <c r="K25" s="1"/>
    </row>
    <row r="26" spans="1:11" x14ac:dyDescent="0.2">
      <c r="A26" s="1"/>
      <c r="B26" s="1"/>
      <c r="C26" s="1">
        <f>'results-statistics'!G26</f>
        <v>2.62129511355517E-2</v>
      </c>
      <c r="D26" s="1">
        <v>1.3882939717035101E-4</v>
      </c>
      <c r="E26" s="2">
        <v>25</v>
      </c>
      <c r="F26" s="1" t="b">
        <f t="shared" si="0"/>
        <v>1</v>
      </c>
      <c r="I26" s="1"/>
      <c r="J26" s="2"/>
      <c r="K26" s="1"/>
    </row>
    <row r="27" spans="1:11" x14ac:dyDescent="0.2">
      <c r="A27" s="1"/>
      <c r="B27" s="1"/>
      <c r="C27" s="1">
        <f>'results-statistics'!G27</f>
        <v>6.8510731022432297E-2</v>
      </c>
      <c r="D27" s="1">
        <v>1.8384305984029501E-4</v>
      </c>
      <c r="E27" s="2">
        <v>26</v>
      </c>
      <c r="F27" s="1" t="b">
        <f t="shared" si="0"/>
        <v>1</v>
      </c>
      <c r="I27" s="1"/>
      <c r="J27" s="2"/>
      <c r="K27" s="1"/>
    </row>
    <row r="28" spans="1:11" x14ac:dyDescent="0.2">
      <c r="A28" s="1"/>
      <c r="B28" s="1"/>
      <c r="C28" s="1">
        <f>'results-statistics'!G28</f>
        <v>0.22596460075502101</v>
      </c>
      <c r="D28" s="1">
        <v>2.87264448533888E-4</v>
      </c>
      <c r="E28" s="2">
        <v>27</v>
      </c>
      <c r="F28" s="1" t="b">
        <f t="shared" si="0"/>
        <v>1</v>
      </c>
      <c r="I28" s="1"/>
      <c r="J28" s="2"/>
      <c r="K28" s="1"/>
    </row>
    <row r="29" spans="1:11" x14ac:dyDescent="0.2">
      <c r="A29" s="1"/>
      <c r="B29" s="1"/>
      <c r="C29" s="1">
        <f>'results-statistics'!G29</f>
        <v>0.94520070830044201</v>
      </c>
      <c r="D29" s="1">
        <v>4.6695390687806102E-4</v>
      </c>
      <c r="E29" s="2">
        <v>28</v>
      </c>
      <c r="F29" s="1" t="b">
        <f t="shared" si="0"/>
        <v>1</v>
      </c>
      <c r="I29" s="1"/>
      <c r="J29" s="2"/>
      <c r="K29" s="1"/>
    </row>
    <row r="30" spans="1:11" x14ac:dyDescent="0.2">
      <c r="A30" s="1"/>
      <c r="B30" s="1"/>
      <c r="C30" s="1">
        <f>'results-statistics'!G30</f>
        <v>5.5169027068388305E-4</v>
      </c>
      <c r="D30" s="1">
        <v>5.5169027068388305E-4</v>
      </c>
      <c r="E30" s="2">
        <v>29</v>
      </c>
      <c r="F30" s="1" t="b">
        <f t="shared" si="0"/>
        <v>0</v>
      </c>
      <c r="I30" s="1"/>
      <c r="J30" s="2"/>
      <c r="K30" s="1"/>
    </row>
    <row r="31" spans="1:11" x14ac:dyDescent="0.2">
      <c r="A31" s="1"/>
      <c r="B31" s="1"/>
      <c r="C31" s="1">
        <f>'results-statistics'!G31</f>
        <v>0.5</v>
      </c>
      <c r="D31" s="1">
        <v>1.0800703611076501E-3</v>
      </c>
      <c r="E31" s="2">
        <v>30</v>
      </c>
      <c r="F31" s="1" t="b">
        <f t="shared" si="0"/>
        <v>0</v>
      </c>
      <c r="I31" s="1"/>
      <c r="J31" s="2"/>
      <c r="K31" s="1"/>
    </row>
    <row r="32" spans="1:11" x14ac:dyDescent="0.2">
      <c r="A32" s="1"/>
      <c r="B32" s="1"/>
      <c r="C32" s="1">
        <f>'results-statistics'!G32</f>
        <v>0.71062915412760597</v>
      </c>
      <c r="D32" s="1">
        <v>1.7926426839369001E-3</v>
      </c>
      <c r="E32" s="2">
        <v>31</v>
      </c>
      <c r="F32" s="1" t="b">
        <f t="shared" si="0"/>
        <v>0</v>
      </c>
      <c r="I32" s="1"/>
      <c r="J32" s="2"/>
      <c r="K32" s="1"/>
    </row>
    <row r="33" spans="1:11" x14ac:dyDescent="0.2">
      <c r="A33" s="1"/>
      <c r="B33" s="1"/>
      <c r="C33" s="1">
        <f>'results-statistics'!G33</f>
        <v>8.2959241575452994E-3</v>
      </c>
      <c r="D33" s="1">
        <v>2.27792690292961E-3</v>
      </c>
      <c r="E33" s="2">
        <v>32</v>
      </c>
      <c r="F33" s="1" t="b">
        <f t="shared" si="0"/>
        <v>0</v>
      </c>
      <c r="I33" s="1"/>
      <c r="J33" s="2"/>
      <c r="K33" s="1"/>
    </row>
    <row r="34" spans="1:11" x14ac:dyDescent="0.2">
      <c r="A34" s="1"/>
      <c r="B34" s="1"/>
      <c r="C34" s="1">
        <f>'results-statistics'!G34</f>
        <v>0.35117365386733201</v>
      </c>
      <c r="D34" s="1">
        <v>4.3352263773190798E-3</v>
      </c>
      <c r="E34" s="2">
        <v>33</v>
      </c>
      <c r="F34" s="1" t="b">
        <f t="shared" ref="F34:F65" si="1">D34&lt;=$B$2/($A$2-E34+1)</f>
        <v>0</v>
      </c>
      <c r="I34" s="1"/>
      <c r="J34" s="2"/>
      <c r="K34" s="1"/>
    </row>
    <row r="35" spans="1:11" x14ac:dyDescent="0.2">
      <c r="A35" s="1"/>
      <c r="B35" s="1"/>
      <c r="C35" s="1">
        <f>'results-statistics'!G35</f>
        <v>0.59003541313098495</v>
      </c>
      <c r="D35" s="1">
        <v>5.0684338392874197E-3</v>
      </c>
      <c r="E35" s="2">
        <v>34</v>
      </c>
      <c r="F35" s="1" t="b">
        <f t="shared" si="1"/>
        <v>0</v>
      </c>
      <c r="I35" s="1"/>
      <c r="J35" s="2"/>
      <c r="K35" s="1"/>
    </row>
    <row r="36" spans="1:11" x14ac:dyDescent="0.2">
      <c r="A36" s="1"/>
      <c r="B36" s="1"/>
      <c r="C36" s="1">
        <f>'results-statistics'!G36</f>
        <v>0.99637080807044998</v>
      </c>
      <c r="D36" s="1">
        <v>5.64947595913496E-3</v>
      </c>
      <c r="E36" s="2">
        <v>35</v>
      </c>
      <c r="F36" s="1" t="b">
        <f t="shared" si="1"/>
        <v>0</v>
      </c>
      <c r="I36" s="1"/>
      <c r="J36" s="2"/>
      <c r="K36" s="1"/>
    </row>
    <row r="37" spans="1:11" x14ac:dyDescent="0.2">
      <c r="A37" s="1"/>
      <c r="B37" s="1"/>
      <c r="C37" s="1">
        <f>'results-statistics'!G37</f>
        <v>1.5382873125519701E-2</v>
      </c>
      <c r="D37" s="1">
        <v>7.2834916649469001E-3</v>
      </c>
      <c r="E37" s="2">
        <v>36</v>
      </c>
      <c r="F37" s="1" t="b">
        <f t="shared" si="1"/>
        <v>0</v>
      </c>
      <c r="I37" s="1"/>
      <c r="J37" s="2"/>
      <c r="K37" s="1"/>
    </row>
    <row r="38" spans="1:11" x14ac:dyDescent="0.2">
      <c r="A38" s="1"/>
      <c r="B38" s="1"/>
      <c r="C38" s="1">
        <f>'results-statistics'!G38</f>
        <v>0.99998761134684699</v>
      </c>
      <c r="D38" s="1">
        <v>8.2959241575452994E-3</v>
      </c>
      <c r="E38" s="2">
        <v>37</v>
      </c>
      <c r="F38" s="1" t="b">
        <f t="shared" si="1"/>
        <v>0</v>
      </c>
      <c r="I38" s="1"/>
      <c r="J38" s="2"/>
      <c r="K38" s="1"/>
    </row>
    <row r="39" spans="1:11" x14ac:dyDescent="0.2">
      <c r="A39" s="1"/>
      <c r="B39" s="1"/>
      <c r="C39" s="1">
        <f>'results-statistics'!G39</f>
        <v>7.9689558440331306E-6</v>
      </c>
      <c r="D39" s="1">
        <v>1.5382873125519701E-2</v>
      </c>
      <c r="E39" s="2">
        <v>38</v>
      </c>
      <c r="F39" s="1" t="b">
        <f t="shared" si="1"/>
        <v>0</v>
      </c>
      <c r="I39" s="1"/>
      <c r="J39" s="2"/>
      <c r="K39" s="1"/>
    </row>
    <row r="40" spans="1:11" x14ac:dyDescent="0.2">
      <c r="A40" s="1"/>
      <c r="B40" s="1"/>
      <c r="C40" s="1">
        <f>'results-statistics'!G40</f>
        <v>0.99998545912875403</v>
      </c>
      <c r="D40" s="1">
        <v>1.6794840381388398E-2</v>
      </c>
      <c r="E40" s="2">
        <v>39</v>
      </c>
      <c r="F40" s="1" t="b">
        <f t="shared" si="1"/>
        <v>0</v>
      </c>
      <c r="I40" s="1"/>
      <c r="J40" s="2"/>
      <c r="K40" s="1"/>
    </row>
    <row r="41" spans="1:11" x14ac:dyDescent="0.2">
      <c r="A41" s="1"/>
      <c r="B41" s="1"/>
      <c r="C41" s="1">
        <f>'results-statistics'!G41</f>
        <v>0.99999464917280501</v>
      </c>
      <c r="D41" s="1">
        <v>2.62129511355517E-2</v>
      </c>
      <c r="E41" s="2">
        <v>40</v>
      </c>
      <c r="F41" s="1" t="b">
        <f t="shared" si="1"/>
        <v>0</v>
      </c>
      <c r="I41" s="1"/>
      <c r="J41" s="2"/>
      <c r="K41" s="1"/>
    </row>
    <row r="42" spans="1:11" x14ac:dyDescent="0.2">
      <c r="A42" s="1"/>
      <c r="B42" s="1"/>
      <c r="C42" s="1">
        <f>'results-statistics'!G42</f>
        <v>1</v>
      </c>
      <c r="D42" s="1">
        <v>2.65458616658911E-2</v>
      </c>
      <c r="E42" s="2">
        <v>41</v>
      </c>
      <c r="F42" s="1" t="b">
        <f t="shared" si="1"/>
        <v>0</v>
      </c>
      <c r="I42" s="1"/>
      <c r="J42" s="2"/>
      <c r="K42" s="1"/>
    </row>
    <row r="43" spans="1:11" x14ac:dyDescent="0.2">
      <c r="A43" s="1"/>
      <c r="B43" s="1"/>
      <c r="C43" s="1">
        <f>'results-statistics'!G43</f>
        <v>1</v>
      </c>
      <c r="D43" s="1">
        <v>3.76108326740687E-2</v>
      </c>
      <c r="E43" s="2">
        <v>42</v>
      </c>
      <c r="F43" s="1" t="b">
        <f t="shared" si="1"/>
        <v>0</v>
      </c>
      <c r="I43" s="1"/>
      <c r="J43" s="2"/>
      <c r="K43" s="1"/>
    </row>
    <row r="44" spans="1:11" x14ac:dyDescent="0.2">
      <c r="A44" s="1"/>
      <c r="B44" s="1"/>
      <c r="C44" s="1">
        <f>'results-statistics'!G44</f>
        <v>0.35393206088235601</v>
      </c>
      <c r="D44" s="1">
        <v>3.7775792764843302E-2</v>
      </c>
      <c r="E44" s="2">
        <v>43</v>
      </c>
      <c r="F44" s="1" t="b">
        <f t="shared" si="1"/>
        <v>0</v>
      </c>
      <c r="I44" s="1"/>
      <c r="J44" s="2"/>
      <c r="K44" s="1"/>
    </row>
    <row r="45" spans="1:11" x14ac:dyDescent="0.2">
      <c r="A45" s="1"/>
      <c r="B45" s="1"/>
      <c r="C45" s="1">
        <f>'results-statistics'!G45</f>
        <v>0.21694078739734701</v>
      </c>
      <c r="D45" s="1">
        <v>5.19247908984872E-2</v>
      </c>
      <c r="E45" s="2">
        <v>44</v>
      </c>
      <c r="F45" s="1" t="b">
        <f t="shared" si="1"/>
        <v>0</v>
      </c>
      <c r="I45" s="1"/>
      <c r="J45" s="2"/>
      <c r="K45" s="1"/>
    </row>
    <row r="46" spans="1:11" x14ac:dyDescent="0.2">
      <c r="A46" s="1"/>
      <c r="B46" s="1"/>
      <c r="C46" s="1">
        <f>'results-statistics'!G46</f>
        <v>0.90347046956178201</v>
      </c>
      <c r="D46" s="1">
        <v>6.04723162149935E-2</v>
      </c>
      <c r="E46" s="2">
        <v>45</v>
      </c>
      <c r="F46" s="1" t="b">
        <f t="shared" si="1"/>
        <v>0</v>
      </c>
      <c r="I46" s="1"/>
      <c r="J46" s="2"/>
      <c r="K46" s="1"/>
    </row>
    <row r="47" spans="1:11" x14ac:dyDescent="0.2">
      <c r="A47" s="1"/>
      <c r="B47" s="1"/>
      <c r="C47" s="1">
        <f>'results-statistics'!G47</f>
        <v>0.516390355486536</v>
      </c>
      <c r="D47" s="1">
        <v>6.7657882700006805E-2</v>
      </c>
      <c r="E47" s="2">
        <v>46</v>
      </c>
      <c r="F47" s="1" t="b">
        <f t="shared" si="1"/>
        <v>0</v>
      </c>
      <c r="I47" s="1"/>
      <c r="J47" s="2"/>
      <c r="K47" s="1"/>
    </row>
    <row r="48" spans="1:11" x14ac:dyDescent="0.2">
      <c r="A48" s="1"/>
      <c r="B48" s="1"/>
      <c r="C48" s="1">
        <f>'results-statistics'!G48</f>
        <v>1</v>
      </c>
      <c r="D48" s="1">
        <v>6.8510731022432297E-2</v>
      </c>
      <c r="E48" s="2">
        <v>47</v>
      </c>
      <c r="F48" s="1" t="b">
        <f t="shared" si="1"/>
        <v>0</v>
      </c>
      <c r="I48" s="1"/>
      <c r="J48" s="2"/>
      <c r="K48" s="1"/>
    </row>
    <row r="49" spans="1:11" x14ac:dyDescent="0.2">
      <c r="A49" s="1"/>
      <c r="B49" s="1"/>
      <c r="C49" s="1">
        <f>'results-statistics'!G49</f>
        <v>1</v>
      </c>
      <c r="D49" s="1">
        <v>6.8540987210560303E-2</v>
      </c>
      <c r="E49" s="2">
        <v>48</v>
      </c>
      <c r="F49" s="1" t="b">
        <f t="shared" si="1"/>
        <v>0</v>
      </c>
      <c r="I49" s="1"/>
      <c r="J49" s="2"/>
      <c r="K49" s="1"/>
    </row>
    <row r="50" spans="1:11" x14ac:dyDescent="0.2">
      <c r="A50" s="1"/>
      <c r="B50" s="1"/>
      <c r="C50" s="1">
        <f>'results-statistics'!G50</f>
        <v>7.46963831757749E-5</v>
      </c>
      <c r="D50" s="1">
        <v>7.0157916735080206E-2</v>
      </c>
      <c r="E50" s="2">
        <v>49</v>
      </c>
      <c r="F50" s="1" t="b">
        <f t="shared" si="1"/>
        <v>0</v>
      </c>
      <c r="I50" s="1"/>
      <c r="J50" s="2"/>
      <c r="K50" s="1"/>
    </row>
    <row r="51" spans="1:11" x14ac:dyDescent="0.2">
      <c r="A51" s="1"/>
      <c r="B51" s="1"/>
      <c r="C51" s="1">
        <f>'results-statistics'!G51</f>
        <v>1.2812673176451099E-4</v>
      </c>
      <c r="D51" s="1">
        <v>8.3744377787427299E-2</v>
      </c>
      <c r="E51" s="2">
        <v>50</v>
      </c>
      <c r="F51" s="1" t="b">
        <f t="shared" si="1"/>
        <v>0</v>
      </c>
      <c r="I51" s="1"/>
      <c r="J51" s="2"/>
      <c r="K51" s="1"/>
    </row>
    <row r="52" spans="1:11" x14ac:dyDescent="0.2">
      <c r="A52" s="1"/>
      <c r="B52" s="1"/>
      <c r="C52" s="1">
        <f>'results-statistics'!G52</f>
        <v>4.8312013261134399E-5</v>
      </c>
      <c r="D52" s="1">
        <v>9.5157938037194995E-2</v>
      </c>
      <c r="E52" s="2">
        <v>51</v>
      </c>
      <c r="F52" s="1" t="b">
        <f t="shared" si="1"/>
        <v>0</v>
      </c>
      <c r="I52" s="1"/>
      <c r="J52" s="2"/>
      <c r="K52" s="1"/>
    </row>
    <row r="53" spans="1:11" x14ac:dyDescent="0.2">
      <c r="A53" s="1"/>
      <c r="B53" s="1"/>
      <c r="C53" s="1">
        <f>'results-statistics'!G53</f>
        <v>6.6670426340169694E-5</v>
      </c>
      <c r="D53" s="1">
        <v>0.105974953082521</v>
      </c>
      <c r="E53" s="2">
        <v>52</v>
      </c>
      <c r="F53" s="1" t="b">
        <f t="shared" si="1"/>
        <v>0</v>
      </c>
      <c r="I53" s="1"/>
      <c r="J53" s="2"/>
      <c r="K53" s="1"/>
    </row>
    <row r="54" spans="1:11" x14ac:dyDescent="0.2">
      <c r="A54" s="1"/>
      <c r="B54" s="1"/>
      <c r="C54" s="1">
        <f>'results-statistics'!G54</f>
        <v>0.99999171288995503</v>
      </c>
      <c r="D54" s="1">
        <v>0.11033568095992299</v>
      </c>
      <c r="E54" s="2">
        <v>53</v>
      </c>
      <c r="F54" s="1" t="b">
        <f t="shared" si="1"/>
        <v>0</v>
      </c>
      <c r="I54" s="1"/>
      <c r="J54" s="2"/>
      <c r="K54" s="1"/>
    </row>
    <row r="55" spans="1:11" x14ac:dyDescent="0.2">
      <c r="A55" s="1"/>
      <c r="B55" s="1"/>
      <c r="C55" s="1">
        <f>'results-statistics'!G55</f>
        <v>1.21408736623774E-5</v>
      </c>
      <c r="D55" s="1">
        <v>0.120511719924143</v>
      </c>
      <c r="E55" s="2">
        <v>54</v>
      </c>
      <c r="F55" s="1" t="b">
        <f t="shared" si="1"/>
        <v>0</v>
      </c>
      <c r="I55" s="1"/>
      <c r="J55" s="2"/>
      <c r="K55" s="1"/>
    </row>
    <row r="56" spans="1:11" x14ac:dyDescent="0.2">
      <c r="A56" s="1"/>
      <c r="B56" s="1"/>
      <c r="C56" s="1">
        <f>'results-statistics'!G56</f>
        <v>7.9689558440331306E-6</v>
      </c>
      <c r="D56" s="1">
        <v>0.13991912897864101</v>
      </c>
      <c r="E56" s="2">
        <v>55</v>
      </c>
      <c r="F56" s="1" t="b">
        <f t="shared" si="1"/>
        <v>0</v>
      </c>
      <c r="I56" s="1"/>
      <c r="J56" s="2"/>
      <c r="K56" s="1"/>
    </row>
    <row r="57" spans="1:11" x14ac:dyDescent="0.2">
      <c r="A57" s="1"/>
      <c r="B57" s="1"/>
      <c r="C57" s="1">
        <f>'results-statistics'!G57</f>
        <v>0.99999464917280501</v>
      </c>
      <c r="D57" s="1">
        <v>0.15250347296508199</v>
      </c>
      <c r="E57" s="2">
        <v>56</v>
      </c>
      <c r="F57" s="1" t="b">
        <f t="shared" si="1"/>
        <v>0</v>
      </c>
      <c r="I57" s="1"/>
      <c r="J57" s="2"/>
      <c r="K57" s="1"/>
    </row>
    <row r="58" spans="1:11" x14ac:dyDescent="0.2">
      <c r="A58" s="1"/>
      <c r="B58" s="1"/>
      <c r="C58" s="1">
        <f>'results-statistics'!G58</f>
        <v>7.9689558440331306E-6</v>
      </c>
      <c r="D58" s="1">
        <v>0.171390855573956</v>
      </c>
      <c r="E58" s="2">
        <v>57</v>
      </c>
      <c r="F58" s="1" t="b">
        <f t="shared" si="1"/>
        <v>0</v>
      </c>
      <c r="I58" s="1"/>
      <c r="J58" s="2"/>
      <c r="K58" s="1"/>
    </row>
    <row r="59" spans="1:11" x14ac:dyDescent="0.2">
      <c r="A59" s="1"/>
      <c r="B59" s="1"/>
      <c r="C59" s="1">
        <f>'results-statistics'!G59</f>
        <v>0.99999464917280501</v>
      </c>
      <c r="D59" s="1">
        <v>0.18406012534676</v>
      </c>
      <c r="E59" s="2">
        <v>58</v>
      </c>
      <c r="F59" s="1" t="b">
        <f t="shared" si="1"/>
        <v>0</v>
      </c>
      <c r="I59" s="1"/>
      <c r="J59" s="2"/>
      <c r="K59" s="1"/>
    </row>
    <row r="60" spans="1:11" x14ac:dyDescent="0.2">
      <c r="A60" s="1"/>
      <c r="B60" s="1"/>
      <c r="C60" s="1">
        <f>'results-statistics'!G60</f>
        <v>7.9689558440331306E-6</v>
      </c>
      <c r="D60" s="1">
        <v>0.18406012534676</v>
      </c>
      <c r="E60" s="2">
        <v>59</v>
      </c>
      <c r="F60" s="1" t="b">
        <f t="shared" si="1"/>
        <v>0</v>
      </c>
      <c r="I60" s="1"/>
      <c r="J60" s="2"/>
      <c r="K60" s="1"/>
    </row>
    <row r="61" spans="1:11" x14ac:dyDescent="0.2">
      <c r="A61" s="1"/>
      <c r="B61" s="1"/>
      <c r="C61" s="1">
        <f>'results-statistics'!G61</f>
        <v>0.99999464917280501</v>
      </c>
      <c r="D61" s="1">
        <v>0.18406012534676</v>
      </c>
      <c r="E61" s="2">
        <v>60</v>
      </c>
      <c r="F61" s="1" t="b">
        <f t="shared" si="1"/>
        <v>0</v>
      </c>
      <c r="I61" s="1"/>
      <c r="J61" s="2"/>
      <c r="K61" s="1"/>
    </row>
    <row r="62" spans="1:11" x14ac:dyDescent="0.2">
      <c r="A62" s="1"/>
      <c r="B62" s="1"/>
      <c r="C62" s="1">
        <f>'results-statistics'!G62</f>
        <v>0.98673594513861596</v>
      </c>
      <c r="D62" s="1">
        <v>0.18406012534676</v>
      </c>
      <c r="E62" s="2">
        <v>61</v>
      </c>
      <c r="F62" s="1" t="b">
        <f t="shared" si="1"/>
        <v>0</v>
      </c>
      <c r="I62" s="1"/>
      <c r="J62" s="2"/>
      <c r="K62" s="1"/>
    </row>
    <row r="63" spans="1:11" x14ac:dyDescent="0.2">
      <c r="A63" s="1"/>
      <c r="B63" s="1"/>
      <c r="C63" s="1">
        <f>'results-statistics'!G63</f>
        <v>0.864333939053617</v>
      </c>
      <c r="D63" s="1">
        <v>0.18406012534676</v>
      </c>
      <c r="E63" s="2">
        <v>62</v>
      </c>
      <c r="F63" s="1" t="b">
        <f t="shared" si="1"/>
        <v>0</v>
      </c>
      <c r="I63" s="1"/>
      <c r="J63" s="2"/>
      <c r="K63" s="1"/>
    </row>
    <row r="64" spans="1:11" x14ac:dyDescent="0.2">
      <c r="A64" s="1"/>
      <c r="B64" s="1"/>
      <c r="C64" s="1">
        <f>'results-statistics'!G64</f>
        <v>0.97076387543294596</v>
      </c>
      <c r="D64" s="1">
        <v>0.21694078739734701</v>
      </c>
      <c r="E64" s="2">
        <v>63</v>
      </c>
      <c r="F64" s="1" t="b">
        <f t="shared" si="1"/>
        <v>0</v>
      </c>
      <c r="I64" s="1"/>
      <c r="J64" s="2"/>
      <c r="K64" s="1"/>
    </row>
    <row r="65" spans="1:11" x14ac:dyDescent="0.2">
      <c r="A65" s="1"/>
      <c r="B65" s="1"/>
      <c r="C65" s="1">
        <f>'results-statistics'!G65</f>
        <v>0.864333939053617</v>
      </c>
      <c r="D65" s="1">
        <v>0.22596460075502101</v>
      </c>
      <c r="E65" s="2">
        <v>64</v>
      </c>
      <c r="F65" s="1" t="b">
        <f t="shared" si="1"/>
        <v>0</v>
      </c>
      <c r="I65" s="1"/>
      <c r="J65" s="2"/>
      <c r="K65" s="1"/>
    </row>
    <row r="66" spans="1:11" x14ac:dyDescent="0.2">
      <c r="A66" s="1"/>
      <c r="B66" s="1"/>
      <c r="C66" s="1">
        <f>'results-statistics'!G66</f>
        <v>0.18406012534676</v>
      </c>
      <c r="D66" s="1">
        <v>0.28937084587239398</v>
      </c>
      <c r="E66" s="2">
        <v>65</v>
      </c>
      <c r="F66" s="1" t="b">
        <f t="shared" ref="F66:F97" si="2">D66&lt;=$B$2/($A$2-E66+1)</f>
        <v>0</v>
      </c>
      <c r="I66" s="1"/>
      <c r="J66" s="2"/>
      <c r="K66" s="1"/>
    </row>
    <row r="67" spans="1:11" x14ac:dyDescent="0.2">
      <c r="A67" s="1"/>
      <c r="B67" s="1"/>
      <c r="C67" s="1">
        <f>'results-statistics'!G67</f>
        <v>0.873731923180598</v>
      </c>
      <c r="D67" s="1">
        <v>0.29212427658860701</v>
      </c>
      <c r="E67" s="2">
        <v>66</v>
      </c>
      <c r="F67" s="1" t="b">
        <f t="shared" si="2"/>
        <v>0</v>
      </c>
      <c r="I67" s="1"/>
      <c r="J67" s="2"/>
      <c r="K67" s="1"/>
    </row>
    <row r="68" spans="1:11" x14ac:dyDescent="0.2">
      <c r="A68" s="1"/>
      <c r="B68" s="1"/>
      <c r="C68" s="1">
        <f>'results-statistics'!G68</f>
        <v>0.76399572116694703</v>
      </c>
      <c r="D68" s="1">
        <v>0.35117365386733201</v>
      </c>
      <c r="E68" s="2">
        <v>67</v>
      </c>
      <c r="F68" s="1" t="b">
        <f t="shared" si="2"/>
        <v>0</v>
      </c>
      <c r="I68" s="1"/>
      <c r="J68" s="2"/>
      <c r="K68" s="1"/>
    </row>
    <row r="69" spans="1:11" x14ac:dyDescent="0.2">
      <c r="A69" s="1"/>
      <c r="B69" s="1"/>
      <c r="C69" s="1">
        <f>'results-statistics'!G69</f>
        <v>0.864333939053617</v>
      </c>
      <c r="D69" s="1">
        <v>0.35267568603175198</v>
      </c>
      <c r="E69" s="2">
        <v>68</v>
      </c>
      <c r="F69" s="1" t="b">
        <f t="shared" si="2"/>
        <v>0</v>
      </c>
      <c r="I69" s="1"/>
      <c r="J69" s="2"/>
      <c r="K69" s="1"/>
    </row>
    <row r="70" spans="1:11" x14ac:dyDescent="0.2">
      <c r="A70" s="1"/>
      <c r="B70" s="1"/>
      <c r="C70" s="1">
        <f>'results-statistics'!G70</f>
        <v>1</v>
      </c>
      <c r="D70" s="1">
        <v>0.35393206088235601</v>
      </c>
      <c r="E70" s="2">
        <v>69</v>
      </c>
      <c r="F70" s="1" t="b">
        <f t="shared" si="2"/>
        <v>0</v>
      </c>
      <c r="I70" s="1"/>
      <c r="J70" s="2"/>
      <c r="K70" s="1"/>
    </row>
    <row r="71" spans="1:11" x14ac:dyDescent="0.2">
      <c r="A71" s="1"/>
      <c r="B71" s="1"/>
      <c r="C71" s="1">
        <f>'results-statistics'!G71</f>
        <v>1</v>
      </c>
      <c r="D71" s="1">
        <v>0.39796813094026701</v>
      </c>
      <c r="E71" s="2">
        <v>70</v>
      </c>
      <c r="F71" s="1" t="b">
        <f t="shared" si="2"/>
        <v>0</v>
      </c>
      <c r="I71" s="1"/>
      <c r="J71" s="2"/>
      <c r="K71" s="1"/>
    </row>
    <row r="72" spans="1:11" x14ac:dyDescent="0.2">
      <c r="A72" s="1"/>
      <c r="B72" s="1"/>
      <c r="C72" s="1">
        <f>'results-statistics'!G72</f>
        <v>1</v>
      </c>
      <c r="D72" s="1">
        <v>0.42671415272034502</v>
      </c>
      <c r="E72" s="2">
        <v>71</v>
      </c>
      <c r="F72" s="1" t="b">
        <f t="shared" si="2"/>
        <v>0</v>
      </c>
      <c r="I72" s="1"/>
      <c r="J72" s="2"/>
      <c r="K72" s="1"/>
    </row>
    <row r="73" spans="1:11" x14ac:dyDescent="0.2">
      <c r="A73" s="1"/>
      <c r="B73" s="1"/>
      <c r="C73" s="1">
        <f>'results-statistics'!G73</f>
        <v>0.864333939053617</v>
      </c>
      <c r="D73" s="1">
        <v>0.48525622983827299</v>
      </c>
      <c r="E73" s="2">
        <v>72</v>
      </c>
      <c r="F73" s="1" t="b">
        <f t="shared" si="2"/>
        <v>0</v>
      </c>
      <c r="I73" s="1"/>
      <c r="J73" s="2"/>
      <c r="K73" s="1"/>
    </row>
    <row r="74" spans="1:11" x14ac:dyDescent="0.2">
      <c r="A74" s="1"/>
      <c r="B74" s="1"/>
      <c r="C74" s="1">
        <f>'results-statistics'!G74</f>
        <v>0.35267568603175198</v>
      </c>
      <c r="D74" s="1">
        <v>0.5</v>
      </c>
      <c r="E74" s="2">
        <v>73</v>
      </c>
      <c r="F74" s="1" t="b">
        <f t="shared" si="2"/>
        <v>0</v>
      </c>
      <c r="I74" s="1"/>
      <c r="J74" s="2"/>
      <c r="K74" s="1"/>
    </row>
    <row r="75" spans="1:11" x14ac:dyDescent="0.2">
      <c r="A75" s="1"/>
      <c r="B75" s="1"/>
      <c r="C75" s="1">
        <f>'results-statistics'!G75</f>
        <v>4.6695390687806102E-4</v>
      </c>
      <c r="D75" s="1">
        <v>0.5</v>
      </c>
      <c r="E75" s="2">
        <v>74</v>
      </c>
      <c r="F75" s="1" t="b">
        <f t="shared" si="2"/>
        <v>0</v>
      </c>
      <c r="I75" s="1"/>
      <c r="J75" s="2"/>
      <c r="K75" s="1"/>
    </row>
    <row r="76" spans="1:11" x14ac:dyDescent="0.2">
      <c r="A76" s="1"/>
      <c r="B76" s="1"/>
      <c r="C76" s="1">
        <f>'results-statistics'!G76</f>
        <v>2.65458616658911E-2</v>
      </c>
      <c r="D76" s="1">
        <v>0.5</v>
      </c>
      <c r="E76" s="2">
        <v>75</v>
      </c>
      <c r="F76" s="1" t="b">
        <f t="shared" si="2"/>
        <v>0</v>
      </c>
      <c r="I76" s="1"/>
      <c r="J76" s="2"/>
      <c r="K76" s="1"/>
    </row>
    <row r="77" spans="1:11" x14ac:dyDescent="0.2">
      <c r="A77" s="1"/>
      <c r="B77" s="1"/>
      <c r="C77" s="1">
        <f>'results-statistics'!G77</f>
        <v>1.8384305984029501E-4</v>
      </c>
      <c r="D77" s="1">
        <v>0.51512625298095005</v>
      </c>
      <c r="E77" s="2">
        <v>76</v>
      </c>
      <c r="F77" s="1" t="b">
        <f t="shared" si="2"/>
        <v>0</v>
      </c>
      <c r="I77" s="1"/>
      <c r="J77" s="2"/>
      <c r="K77" s="1"/>
    </row>
    <row r="78" spans="1:11" x14ac:dyDescent="0.2">
      <c r="A78" s="1"/>
      <c r="B78" s="1"/>
      <c r="C78" s="1">
        <f>'results-statistics'!G78</f>
        <v>2.87264448533888E-4</v>
      </c>
      <c r="D78" s="1">
        <v>0.515512527412191</v>
      </c>
      <c r="E78" s="2">
        <v>77</v>
      </c>
      <c r="F78" s="1" t="b">
        <f t="shared" si="2"/>
        <v>0</v>
      </c>
      <c r="I78" s="1"/>
      <c r="J78" s="2"/>
      <c r="K78" s="1"/>
    </row>
    <row r="79" spans="1:11" x14ac:dyDescent="0.2">
      <c r="A79" s="1"/>
      <c r="B79" s="1"/>
      <c r="C79" s="1">
        <f>'results-statistics'!G79</f>
        <v>6.8540987210560303E-2</v>
      </c>
      <c r="D79" s="1">
        <v>0.516390355486536</v>
      </c>
      <c r="E79" s="2">
        <v>78</v>
      </c>
      <c r="F79" s="1" t="b">
        <f t="shared" si="2"/>
        <v>0</v>
      </c>
      <c r="I79" s="1"/>
      <c r="J79" s="2"/>
      <c r="K79" s="1"/>
    </row>
    <row r="80" spans="1:11" x14ac:dyDescent="0.2">
      <c r="A80" s="1"/>
      <c r="B80" s="1"/>
      <c r="C80" s="1">
        <f>'results-statistics'!G80</f>
        <v>1.1784323285177699E-4</v>
      </c>
      <c r="D80" s="1">
        <v>0.52895701106056403</v>
      </c>
      <c r="E80" s="2">
        <v>79</v>
      </c>
      <c r="F80" s="1" t="b">
        <f t="shared" si="2"/>
        <v>0</v>
      </c>
      <c r="I80" s="1"/>
      <c r="J80" s="2"/>
      <c r="K80" s="1"/>
    </row>
    <row r="81" spans="1:11" x14ac:dyDescent="0.2">
      <c r="A81" s="1"/>
      <c r="B81" s="1"/>
      <c r="C81" s="1">
        <f>'results-statistics'!G81</f>
        <v>1.3882939717035101E-4</v>
      </c>
      <c r="D81" s="1">
        <v>0.54410140942648699</v>
      </c>
      <c r="E81" s="2">
        <v>80</v>
      </c>
      <c r="F81" s="1" t="b">
        <f t="shared" si="2"/>
        <v>0</v>
      </c>
      <c r="I81" s="1"/>
      <c r="J81" s="2"/>
      <c r="K81" s="1"/>
    </row>
    <row r="82" spans="1:11" x14ac:dyDescent="0.2">
      <c r="A82" s="1"/>
      <c r="B82" s="1"/>
      <c r="C82" s="1">
        <f>'results-statistics'!G82</f>
        <v>8.1524467768268903E-5</v>
      </c>
      <c r="D82" s="1">
        <v>0.561309958296909</v>
      </c>
      <c r="E82" s="2">
        <v>81</v>
      </c>
      <c r="F82" s="1" t="b">
        <f t="shared" si="2"/>
        <v>0</v>
      </c>
      <c r="I82" s="1"/>
      <c r="J82" s="2"/>
      <c r="K82" s="1"/>
    </row>
    <row r="83" spans="1:11" x14ac:dyDescent="0.2">
      <c r="A83" s="1"/>
      <c r="B83" s="1"/>
      <c r="C83" s="1">
        <f>'results-statistics'!G83</f>
        <v>7.6026608748199994E-5</v>
      </c>
      <c r="D83" s="1">
        <v>0.57503029510304404</v>
      </c>
      <c r="E83" s="2">
        <v>82</v>
      </c>
      <c r="F83" s="1" t="b">
        <f t="shared" si="2"/>
        <v>0</v>
      </c>
      <c r="I83" s="1"/>
      <c r="J83" s="2"/>
      <c r="K83" s="1"/>
    </row>
    <row r="84" spans="1:11" x14ac:dyDescent="0.2">
      <c r="A84" s="1"/>
      <c r="B84" s="1"/>
      <c r="C84" s="1">
        <f>'results-statistics'!G84</f>
        <v>6.1945552513621894E-5</v>
      </c>
      <c r="D84" s="1">
        <v>0.59003541313098495</v>
      </c>
      <c r="E84" s="2">
        <v>83</v>
      </c>
      <c r="F84" s="1" t="b">
        <f t="shared" si="2"/>
        <v>0</v>
      </c>
      <c r="I84" s="1"/>
      <c r="J84" s="2"/>
      <c r="K84" s="1"/>
    </row>
    <row r="85" spans="1:11" x14ac:dyDescent="0.2">
      <c r="A85" s="1"/>
      <c r="B85" s="1"/>
      <c r="C85" s="1">
        <f>'results-statistics'!G85</f>
        <v>7.5137849428952302E-5</v>
      </c>
      <c r="D85" s="1">
        <v>0.60096313892133701</v>
      </c>
      <c r="E85" s="2">
        <v>84</v>
      </c>
      <c r="F85" s="1" t="b">
        <f t="shared" si="2"/>
        <v>0</v>
      </c>
      <c r="I85" s="1"/>
      <c r="J85" s="2"/>
      <c r="K85" s="1"/>
    </row>
    <row r="86" spans="1:11" x14ac:dyDescent="0.2">
      <c r="A86" s="1"/>
      <c r="B86" s="1"/>
      <c r="C86" s="1">
        <f>'results-statistics'!G86</f>
        <v>7.5775617571283201E-5</v>
      </c>
      <c r="D86" s="1">
        <v>0.63753257776633399</v>
      </c>
      <c r="E86" s="2">
        <v>85</v>
      </c>
      <c r="F86" s="1" t="b">
        <f t="shared" si="2"/>
        <v>0</v>
      </c>
      <c r="I86" s="1"/>
      <c r="J86" s="2"/>
      <c r="K86" s="1"/>
    </row>
    <row r="87" spans="1:11" x14ac:dyDescent="0.2">
      <c r="A87" s="1"/>
      <c r="B87" s="1"/>
      <c r="C87" s="1">
        <f>'results-statistics'!G87</f>
        <v>6.7657882700006805E-2</v>
      </c>
      <c r="D87" s="1">
        <v>0.71062915412760597</v>
      </c>
      <c r="E87" s="2">
        <v>86</v>
      </c>
      <c r="F87" s="1" t="b">
        <f t="shared" si="2"/>
        <v>0</v>
      </c>
      <c r="I87" s="1"/>
      <c r="J87" s="2"/>
      <c r="K87" s="1"/>
    </row>
    <row r="88" spans="1:11" x14ac:dyDescent="0.2">
      <c r="A88" s="1"/>
      <c r="B88" s="1"/>
      <c r="C88" s="1">
        <f>'results-statistics'!G88</f>
        <v>0.29212427658860701</v>
      </c>
      <c r="D88" s="1">
        <v>0.72947010923760902</v>
      </c>
      <c r="E88" s="2">
        <v>87</v>
      </c>
      <c r="F88" s="1" t="b">
        <f t="shared" si="2"/>
        <v>0</v>
      </c>
      <c r="I88" s="1"/>
      <c r="J88" s="2"/>
      <c r="K88" s="1"/>
    </row>
    <row r="89" spans="1:11" x14ac:dyDescent="0.2">
      <c r="A89" s="1"/>
      <c r="B89" s="1"/>
      <c r="C89" s="1">
        <f>'results-statistics'!G89</f>
        <v>1</v>
      </c>
      <c r="D89" s="1">
        <v>0.76399572116694703</v>
      </c>
      <c r="E89" s="2">
        <v>88</v>
      </c>
      <c r="F89" s="1" t="b">
        <f t="shared" si="2"/>
        <v>0</v>
      </c>
      <c r="I89" s="1"/>
      <c r="J89" s="2"/>
      <c r="K89" s="1"/>
    </row>
    <row r="90" spans="1:11" x14ac:dyDescent="0.2">
      <c r="A90" s="1"/>
      <c r="B90" s="1"/>
      <c r="C90" s="1">
        <f>'results-statistics'!G90</f>
        <v>0.171390855573956</v>
      </c>
      <c r="D90" s="1">
        <v>0.864333939053617</v>
      </c>
      <c r="E90" s="2">
        <v>89</v>
      </c>
      <c r="F90" s="1" t="b">
        <f t="shared" si="2"/>
        <v>0</v>
      </c>
      <c r="I90" s="1"/>
      <c r="J90" s="2"/>
      <c r="K90" s="1"/>
    </row>
    <row r="91" spans="1:11" x14ac:dyDescent="0.2">
      <c r="A91" s="1"/>
      <c r="B91" s="1"/>
      <c r="C91" s="1">
        <f>'results-statistics'!G91</f>
        <v>6.2118061715610504E-5</v>
      </c>
      <c r="D91" s="1">
        <v>0.864333939053617</v>
      </c>
      <c r="E91" s="2">
        <v>90</v>
      </c>
      <c r="F91" s="1" t="b">
        <f t="shared" si="2"/>
        <v>0</v>
      </c>
      <c r="I91" s="1"/>
      <c r="J91" s="2"/>
      <c r="K91" s="1"/>
    </row>
    <row r="92" spans="1:11" x14ac:dyDescent="0.2">
      <c r="A92" s="1"/>
      <c r="B92" s="1"/>
      <c r="C92" s="1">
        <f>'results-statistics'!G92</f>
        <v>7.0157916735080206E-2</v>
      </c>
      <c r="D92" s="1">
        <v>0.864333939053617</v>
      </c>
      <c r="E92" s="2">
        <v>91</v>
      </c>
      <c r="F92" s="1" t="b">
        <f t="shared" si="2"/>
        <v>0</v>
      </c>
      <c r="I92" s="1"/>
      <c r="J92" s="2"/>
      <c r="K92" s="1"/>
    </row>
    <row r="93" spans="1:11" x14ac:dyDescent="0.2">
      <c r="A93" s="1"/>
      <c r="B93" s="1"/>
      <c r="C93" s="1">
        <f>'results-statistics'!G93</f>
        <v>8.3421044590864502E-5</v>
      </c>
      <c r="D93" s="1">
        <v>0.864333939053617</v>
      </c>
      <c r="E93" s="2">
        <v>92</v>
      </c>
      <c r="F93" s="1" t="b">
        <f t="shared" si="2"/>
        <v>0</v>
      </c>
      <c r="I93" s="1"/>
      <c r="J93" s="2"/>
      <c r="K93" s="1"/>
    </row>
    <row r="94" spans="1:11" x14ac:dyDescent="0.2">
      <c r="A94" s="1"/>
      <c r="B94" s="1"/>
      <c r="C94" s="1">
        <f>'results-statistics'!G94</f>
        <v>0.515512527412191</v>
      </c>
      <c r="D94" s="1">
        <v>0.87184887615177897</v>
      </c>
      <c r="E94" s="2">
        <v>93</v>
      </c>
      <c r="F94" s="1" t="b">
        <f t="shared" si="2"/>
        <v>0</v>
      </c>
      <c r="I94" s="1"/>
      <c r="J94" s="2"/>
      <c r="K94" s="1"/>
    </row>
    <row r="95" spans="1:11" x14ac:dyDescent="0.2">
      <c r="A95" s="1"/>
      <c r="B95" s="1"/>
      <c r="C95" s="1">
        <f>'results-statistics'!G95</f>
        <v>0.13991912897864101</v>
      </c>
      <c r="D95" s="1">
        <v>0.873731923180598</v>
      </c>
      <c r="E95" s="2">
        <v>94</v>
      </c>
      <c r="F95" s="1" t="b">
        <f t="shared" si="2"/>
        <v>0</v>
      </c>
      <c r="I95" s="1"/>
      <c r="J95" s="2"/>
      <c r="K95" s="1"/>
    </row>
    <row r="96" spans="1:11" x14ac:dyDescent="0.2">
      <c r="A96" s="1"/>
      <c r="B96" s="1"/>
      <c r="C96" s="1">
        <f>'results-statistics'!G96</f>
        <v>5.7476613010171599E-5</v>
      </c>
      <c r="D96" s="1">
        <v>0.89510229173785705</v>
      </c>
      <c r="E96" s="2">
        <v>95</v>
      </c>
      <c r="F96" s="1" t="b">
        <f t="shared" si="2"/>
        <v>0</v>
      </c>
      <c r="I96" s="1"/>
      <c r="J96" s="2"/>
      <c r="K96" s="1"/>
    </row>
    <row r="97" spans="1:11" x14ac:dyDescent="0.2">
      <c r="A97" s="1"/>
      <c r="B97" s="1"/>
      <c r="C97" s="1">
        <f>'results-statistics'!G97</f>
        <v>0.120511719924143</v>
      </c>
      <c r="D97" s="1">
        <v>0.90347046956178201</v>
      </c>
      <c r="E97" s="2">
        <v>96</v>
      </c>
      <c r="F97" s="1" t="b">
        <f t="shared" si="2"/>
        <v>0</v>
      </c>
      <c r="I97" s="1"/>
      <c r="J97" s="2"/>
      <c r="K97" s="1"/>
    </row>
    <row r="98" spans="1:11" x14ac:dyDescent="0.2">
      <c r="A98" s="1"/>
      <c r="B98" s="1"/>
      <c r="C98" s="1">
        <f>'results-statistics'!G98</f>
        <v>0.54410140942648699</v>
      </c>
      <c r="D98" s="1">
        <v>0.92507473501544502</v>
      </c>
      <c r="E98" s="2">
        <v>97</v>
      </c>
      <c r="F98" s="1" t="b">
        <f t="shared" ref="F98:F129" si="3">D98&lt;=$B$2/($A$2-E98+1)</f>
        <v>0</v>
      </c>
      <c r="I98" s="1"/>
      <c r="J98" s="2"/>
      <c r="K98" s="1"/>
    </row>
    <row r="99" spans="1:11" x14ac:dyDescent="0.2">
      <c r="A99" s="1"/>
      <c r="B99" s="1"/>
      <c r="C99" s="1">
        <f>'results-statistics'!G99</f>
        <v>0.28937084587239398</v>
      </c>
      <c r="D99" s="1">
        <v>0.93631047724984995</v>
      </c>
      <c r="E99" s="2">
        <v>98</v>
      </c>
      <c r="F99" s="1" t="b">
        <f t="shared" si="3"/>
        <v>0</v>
      </c>
      <c r="I99" s="1"/>
      <c r="J99" s="2"/>
      <c r="K99" s="1"/>
    </row>
    <row r="100" spans="1:11" x14ac:dyDescent="0.2">
      <c r="A100" s="1"/>
      <c r="B100" s="1"/>
      <c r="C100" s="1">
        <f>'results-statistics'!G100</f>
        <v>1.6794840381388398E-2</v>
      </c>
      <c r="D100" s="1">
        <v>0.94520070830044201</v>
      </c>
      <c r="E100" s="2">
        <v>99</v>
      </c>
      <c r="F100" s="1" t="b">
        <f t="shared" si="3"/>
        <v>0</v>
      </c>
      <c r="I100" s="1"/>
      <c r="J100" s="2"/>
      <c r="K100" s="1"/>
    </row>
    <row r="101" spans="1:11" x14ac:dyDescent="0.2">
      <c r="A101" s="1"/>
      <c r="B101" s="1"/>
      <c r="C101" s="1">
        <f>'results-statistics'!G101</f>
        <v>0.18406012534676</v>
      </c>
      <c r="D101" s="1">
        <v>0.95539522397107501</v>
      </c>
      <c r="E101" s="2">
        <v>100</v>
      </c>
      <c r="F101" s="1" t="b">
        <f t="shared" si="3"/>
        <v>0</v>
      </c>
      <c r="I101" s="1"/>
      <c r="J101" s="2"/>
      <c r="K101" s="1"/>
    </row>
    <row r="102" spans="1:11" x14ac:dyDescent="0.2">
      <c r="A102" s="1"/>
      <c r="B102" s="1"/>
      <c r="C102" s="1">
        <f>'results-statistics'!G102</f>
        <v>4.3352263773190798E-3</v>
      </c>
      <c r="D102" s="1">
        <v>0.97076387543294596</v>
      </c>
      <c r="E102" s="2">
        <v>101</v>
      </c>
      <c r="F102" s="1" t="b">
        <f t="shared" si="3"/>
        <v>0</v>
      </c>
      <c r="I102" s="1"/>
      <c r="J102" s="2"/>
      <c r="K102" s="1"/>
    </row>
    <row r="103" spans="1:11" x14ac:dyDescent="0.2">
      <c r="A103" s="1"/>
      <c r="B103" s="1"/>
      <c r="C103" s="1">
        <f>'results-statistics'!G103</f>
        <v>0.18406012534676</v>
      </c>
      <c r="D103" s="1">
        <v>0.98673594513861596</v>
      </c>
      <c r="E103" s="2">
        <v>102</v>
      </c>
      <c r="F103" s="1" t="b">
        <f t="shared" si="3"/>
        <v>0</v>
      </c>
      <c r="I103" s="1"/>
      <c r="J103" s="2"/>
      <c r="K103" s="1"/>
    </row>
    <row r="104" spans="1:11" x14ac:dyDescent="0.2">
      <c r="A104" s="1"/>
      <c r="B104" s="1"/>
      <c r="C104" s="1">
        <f>'results-statistics'!G104</f>
        <v>0.48525622983827299</v>
      </c>
      <c r="D104" s="1">
        <v>0.99637080807044998</v>
      </c>
      <c r="E104" s="2">
        <v>103</v>
      </c>
      <c r="F104" s="1" t="b">
        <f t="shared" si="3"/>
        <v>0</v>
      </c>
      <c r="I104" s="1"/>
      <c r="J104" s="2"/>
      <c r="K104" s="1"/>
    </row>
    <row r="105" spans="1:11" x14ac:dyDescent="0.2">
      <c r="A105" s="1"/>
      <c r="B105" s="1"/>
      <c r="C105" s="1">
        <f>'results-statistics'!G105</f>
        <v>0.95539522397107501</v>
      </c>
      <c r="D105" s="1">
        <v>0.99997981406981395</v>
      </c>
      <c r="E105" s="2">
        <v>104</v>
      </c>
      <c r="F105" s="1" t="b">
        <f t="shared" si="3"/>
        <v>0</v>
      </c>
      <c r="I105" s="1"/>
      <c r="J105" s="2"/>
      <c r="K105" s="1"/>
    </row>
    <row r="106" spans="1:11" x14ac:dyDescent="0.2">
      <c r="A106" s="1"/>
      <c r="B106" s="1"/>
      <c r="C106" s="1">
        <f>'results-statistics'!G106</f>
        <v>1</v>
      </c>
      <c r="D106" s="1">
        <v>0.99998545912875403</v>
      </c>
      <c r="E106" s="2">
        <v>105</v>
      </c>
      <c r="F106" s="1" t="b">
        <f t="shared" si="3"/>
        <v>0</v>
      </c>
      <c r="I106" s="1"/>
      <c r="J106" s="2"/>
      <c r="K106" s="1"/>
    </row>
    <row r="107" spans="1:11" x14ac:dyDescent="0.2">
      <c r="A107" s="1"/>
      <c r="B107" s="1"/>
      <c r="C107" s="1">
        <f>'results-statistics'!G107</f>
        <v>0.18406012534676</v>
      </c>
      <c r="D107" s="1">
        <v>0.99998761134684699</v>
      </c>
      <c r="E107" s="2">
        <v>106</v>
      </c>
      <c r="F107" s="1" t="b">
        <f t="shared" si="3"/>
        <v>0</v>
      </c>
      <c r="I107" s="1"/>
      <c r="J107" s="2"/>
      <c r="K107" s="1"/>
    </row>
    <row r="108" spans="1:11" x14ac:dyDescent="0.2">
      <c r="A108" s="1"/>
      <c r="B108" s="1"/>
      <c r="C108" s="1">
        <f>'results-statistics'!G108</f>
        <v>8.3744377787427299E-2</v>
      </c>
      <c r="D108" s="1">
        <v>0.99999171288995503</v>
      </c>
      <c r="E108" s="2">
        <v>107</v>
      </c>
      <c r="F108" s="1" t="b">
        <f t="shared" si="3"/>
        <v>0</v>
      </c>
      <c r="I108" s="1"/>
      <c r="J108" s="2"/>
      <c r="K108" s="1"/>
    </row>
    <row r="109" spans="1:11" x14ac:dyDescent="0.2">
      <c r="A109" s="1"/>
      <c r="B109" s="1"/>
      <c r="C109" s="1">
        <f>'results-statistics'!G109</f>
        <v>1</v>
      </c>
      <c r="D109" s="1">
        <v>0.99999464917280501</v>
      </c>
      <c r="E109" s="2">
        <v>108</v>
      </c>
      <c r="F109" s="1" t="b">
        <f t="shared" si="3"/>
        <v>0</v>
      </c>
      <c r="I109" s="1"/>
      <c r="J109" s="2"/>
      <c r="K109" s="1"/>
    </row>
    <row r="110" spans="1:11" x14ac:dyDescent="0.2">
      <c r="A110" s="1"/>
      <c r="B110" s="1"/>
      <c r="C110" s="1">
        <f>'results-statistics'!G110</f>
        <v>0.87184887615177897</v>
      </c>
      <c r="D110" s="1">
        <v>0.99999464917280501</v>
      </c>
      <c r="E110" s="2">
        <v>109</v>
      </c>
      <c r="F110" s="1" t="b">
        <f t="shared" si="3"/>
        <v>0</v>
      </c>
      <c r="I110" s="1"/>
      <c r="J110" s="2"/>
      <c r="K110" s="1"/>
    </row>
    <row r="111" spans="1:11" x14ac:dyDescent="0.2">
      <c r="A111" s="1"/>
      <c r="B111" s="1"/>
      <c r="C111" s="1">
        <f>'results-statistics'!G111</f>
        <v>1.0800703611076501E-3</v>
      </c>
      <c r="D111" s="1">
        <v>0.99999464917280501</v>
      </c>
      <c r="E111" s="2">
        <v>110</v>
      </c>
      <c r="F111" s="1" t="b">
        <f t="shared" si="3"/>
        <v>0</v>
      </c>
      <c r="I111" s="1"/>
      <c r="J111" s="2"/>
      <c r="K111" s="1"/>
    </row>
    <row r="112" spans="1:11" x14ac:dyDescent="0.2">
      <c r="A112" s="1"/>
      <c r="B112" s="1"/>
      <c r="C112" s="1">
        <f>'results-statistics'!G112</f>
        <v>0.105974953082521</v>
      </c>
      <c r="D112" s="1">
        <v>0.99999464917280501</v>
      </c>
      <c r="E112" s="2">
        <v>111</v>
      </c>
      <c r="F112" s="1" t="b">
        <f t="shared" si="3"/>
        <v>0</v>
      </c>
      <c r="I112" s="1"/>
      <c r="J112" s="2"/>
      <c r="K112" s="1"/>
    </row>
    <row r="113" spans="1:11" x14ac:dyDescent="0.2">
      <c r="A113" s="1"/>
      <c r="B113" s="1"/>
      <c r="C113" s="1">
        <f>'results-statistics'!G113</f>
        <v>6.04723162149935E-2</v>
      </c>
      <c r="D113" s="1">
        <v>0.99999464917280501</v>
      </c>
      <c r="E113" s="2">
        <v>112</v>
      </c>
      <c r="F113" s="1" t="b">
        <f t="shared" si="3"/>
        <v>0</v>
      </c>
      <c r="I113" s="1"/>
      <c r="J113" s="2"/>
      <c r="K113" s="1"/>
    </row>
    <row r="114" spans="1:11" x14ac:dyDescent="0.2">
      <c r="A114" s="1"/>
      <c r="B114" s="1"/>
      <c r="C114" s="1">
        <f>'results-statistics'!G114</f>
        <v>3.7775792764843302E-2</v>
      </c>
      <c r="D114" s="1">
        <v>1</v>
      </c>
      <c r="E114" s="2">
        <v>113</v>
      </c>
      <c r="F114" s="1" t="b">
        <f t="shared" si="3"/>
        <v>0</v>
      </c>
      <c r="I114" s="1"/>
      <c r="J114" s="2"/>
      <c r="K114" s="1"/>
    </row>
    <row r="115" spans="1:11" x14ac:dyDescent="0.2">
      <c r="A115" s="1"/>
      <c r="B115" s="1"/>
      <c r="C115" s="1">
        <f>'results-statistics'!G115</f>
        <v>3.76108326740687E-2</v>
      </c>
      <c r="D115" s="1">
        <v>1</v>
      </c>
      <c r="E115" s="2">
        <v>114</v>
      </c>
      <c r="F115" s="1" t="b">
        <f t="shared" si="3"/>
        <v>0</v>
      </c>
      <c r="I115" s="1"/>
      <c r="J115" s="2"/>
      <c r="K115" s="1"/>
    </row>
    <row r="116" spans="1:11" x14ac:dyDescent="0.2">
      <c r="A116" s="1"/>
      <c r="B116" s="1"/>
      <c r="C116" s="1">
        <f>'results-statistics'!G116</f>
        <v>0.39796813094026701</v>
      </c>
      <c r="D116" s="1">
        <v>1</v>
      </c>
      <c r="E116" s="2">
        <v>115</v>
      </c>
      <c r="F116" s="1" t="b">
        <f t="shared" si="3"/>
        <v>0</v>
      </c>
      <c r="I116" s="1"/>
      <c r="J116" s="2"/>
      <c r="K116" s="1"/>
    </row>
    <row r="117" spans="1:11" x14ac:dyDescent="0.2">
      <c r="A117" s="1"/>
      <c r="B117" s="1"/>
      <c r="C117" s="1">
        <f>'results-statistics'!G117</f>
        <v>1.7926426839369001E-3</v>
      </c>
      <c r="D117" s="1">
        <v>1</v>
      </c>
      <c r="E117" s="2">
        <v>116</v>
      </c>
      <c r="F117" s="1" t="b">
        <f t="shared" si="3"/>
        <v>0</v>
      </c>
      <c r="I117" s="1"/>
      <c r="J117" s="2"/>
      <c r="K117" s="1"/>
    </row>
    <row r="118" spans="1:11" x14ac:dyDescent="0.2">
      <c r="A118" s="1"/>
      <c r="B118" s="1"/>
      <c r="C118" s="1">
        <f>'results-statistics'!G118</f>
        <v>5.19247908984872E-2</v>
      </c>
      <c r="D118" s="1">
        <v>1</v>
      </c>
      <c r="E118" s="2">
        <v>117</v>
      </c>
      <c r="F118" s="1" t="b">
        <f t="shared" si="3"/>
        <v>0</v>
      </c>
      <c r="I118" s="1"/>
      <c r="J118" s="2"/>
      <c r="K118" s="1"/>
    </row>
    <row r="119" spans="1:11" x14ac:dyDescent="0.2">
      <c r="A119" s="1"/>
      <c r="B119" s="1"/>
      <c r="C119" s="1">
        <f>'results-statistics'!G119</f>
        <v>5.64947595913496E-3</v>
      </c>
      <c r="D119" s="1">
        <v>1</v>
      </c>
      <c r="E119" s="2">
        <v>118</v>
      </c>
      <c r="F119" s="1" t="b">
        <f t="shared" si="3"/>
        <v>0</v>
      </c>
      <c r="I119" s="1"/>
      <c r="J119" s="2"/>
      <c r="K119" s="1"/>
    </row>
    <row r="120" spans="1:11" x14ac:dyDescent="0.2">
      <c r="A120" s="1"/>
      <c r="B120" s="1"/>
      <c r="C120" s="1">
        <f>'results-statistics'!G120</f>
        <v>5.0684338392874197E-3</v>
      </c>
      <c r="D120" s="1">
        <v>1</v>
      </c>
      <c r="E120" s="2">
        <v>119</v>
      </c>
      <c r="F120" s="1" t="b">
        <f t="shared" si="3"/>
        <v>0</v>
      </c>
      <c r="I120" s="1"/>
      <c r="J120" s="2"/>
      <c r="K120" s="1"/>
    </row>
    <row r="121" spans="1:11" x14ac:dyDescent="0.2">
      <c r="A121" s="1"/>
      <c r="B121" s="1"/>
      <c r="C121" s="1">
        <f>'results-statistics'!G121</f>
        <v>2.27792690292961E-3</v>
      </c>
      <c r="D121" s="1">
        <v>1</v>
      </c>
      <c r="E121" s="2">
        <v>120</v>
      </c>
      <c r="F121" s="1" t="b">
        <f t="shared" si="3"/>
        <v>0</v>
      </c>
      <c r="I121" s="1"/>
      <c r="J121" s="2"/>
      <c r="K121" s="1"/>
    </row>
    <row r="122" spans="1:11" x14ac:dyDescent="0.2">
      <c r="A122" s="1"/>
      <c r="B122" s="1"/>
      <c r="C122" s="1">
        <f>'results-statistics'!G122</f>
        <v>7.6473912059322894E-5</v>
      </c>
      <c r="D122" s="1">
        <v>1</v>
      </c>
      <c r="E122" s="2">
        <v>121</v>
      </c>
      <c r="F122" s="1" t="b">
        <f t="shared" si="3"/>
        <v>0</v>
      </c>
      <c r="I122" s="1"/>
      <c r="J122" s="2"/>
      <c r="K122" s="1"/>
    </row>
    <row r="123" spans="1:11" x14ac:dyDescent="0.2">
      <c r="A123" s="1"/>
      <c r="B123" s="1"/>
      <c r="C123" s="1">
        <f>'results-statistics'!G123</f>
        <v>0.11033568095992299</v>
      </c>
      <c r="D123" s="1">
        <v>1</v>
      </c>
      <c r="E123" s="2">
        <v>122</v>
      </c>
      <c r="F123" s="1" t="b">
        <f t="shared" si="3"/>
        <v>0</v>
      </c>
      <c r="I123" s="1"/>
      <c r="J123" s="2"/>
      <c r="K123" s="1"/>
    </row>
    <row r="124" spans="1:11" x14ac:dyDescent="0.2">
      <c r="A124" s="1"/>
      <c r="B124" s="1"/>
      <c r="C124" s="1">
        <f>'results-statistics'!G124</f>
        <v>1</v>
      </c>
      <c r="D124" s="1">
        <v>1</v>
      </c>
      <c r="E124" s="2">
        <v>123</v>
      </c>
      <c r="F124" s="1" t="b">
        <f t="shared" si="3"/>
        <v>0</v>
      </c>
      <c r="I124" s="1"/>
      <c r="J124" s="2"/>
      <c r="K124" s="1"/>
    </row>
    <row r="125" spans="1:11" x14ac:dyDescent="0.2">
      <c r="A125" s="1"/>
      <c r="B125" s="1"/>
      <c r="C125" s="1">
        <f>'results-statistics'!G125</f>
        <v>2.36570363020469E-5</v>
      </c>
      <c r="D125" s="1">
        <v>1</v>
      </c>
      <c r="E125" s="2">
        <v>124</v>
      </c>
      <c r="F125" s="1" t="b">
        <f t="shared" si="3"/>
        <v>0</v>
      </c>
      <c r="I125" s="1"/>
      <c r="J125" s="2"/>
      <c r="K125" s="1"/>
    </row>
    <row r="126" spans="1:11" x14ac:dyDescent="0.2">
      <c r="A126" s="1"/>
      <c r="B126" s="1"/>
      <c r="C126" s="1">
        <f>'results-statistics'!G126</f>
        <v>0.5</v>
      </c>
      <c r="D126" s="1">
        <v>1</v>
      </c>
      <c r="E126" s="2">
        <v>125</v>
      </c>
      <c r="F126" s="1" t="b">
        <f t="shared" si="3"/>
        <v>0</v>
      </c>
      <c r="I126" s="1"/>
      <c r="J126" s="2"/>
      <c r="K126" s="1"/>
    </row>
    <row r="127" spans="1:11" x14ac:dyDescent="0.2">
      <c r="A127" s="1"/>
      <c r="B127" s="1"/>
      <c r="C127" s="1">
        <f>'results-statistics'!G127</f>
        <v>0.99997981406981395</v>
      </c>
      <c r="D127" s="1">
        <v>1</v>
      </c>
      <c r="E127" s="2">
        <v>126</v>
      </c>
      <c r="F127" s="1" t="b">
        <f t="shared" si="3"/>
        <v>0</v>
      </c>
      <c r="I127" s="1"/>
      <c r="J127" s="2"/>
      <c r="K127" s="1"/>
    </row>
    <row r="128" spans="1:11" x14ac:dyDescent="0.2">
      <c r="A128" s="1"/>
      <c r="B128" s="1"/>
      <c r="C128" s="1">
        <f>'results-statistics'!G128</f>
        <v>0.60096313892133701</v>
      </c>
      <c r="D128" s="1">
        <v>1</v>
      </c>
      <c r="E128" s="2">
        <v>127</v>
      </c>
      <c r="F128" s="1" t="b">
        <f t="shared" si="3"/>
        <v>0</v>
      </c>
      <c r="I128" s="1"/>
      <c r="J128" s="2"/>
      <c r="K128" s="1"/>
    </row>
    <row r="129" spans="1:11" x14ac:dyDescent="0.2">
      <c r="A129" s="1"/>
      <c r="B129" s="1"/>
      <c r="C129" s="1">
        <f>'results-statistics'!G129</f>
        <v>1.6449684029324601E-5</v>
      </c>
      <c r="D129" s="1">
        <v>1</v>
      </c>
      <c r="E129" s="2">
        <v>128</v>
      </c>
      <c r="F129" s="1" t="b">
        <f t="shared" si="3"/>
        <v>0</v>
      </c>
      <c r="I129" s="1"/>
      <c r="J129" s="2"/>
      <c r="K129" s="1"/>
    </row>
    <row r="130" spans="1:11" x14ac:dyDescent="0.2">
      <c r="A130" s="1"/>
      <c r="B130" s="1"/>
      <c r="C130" s="1">
        <f>'results-statistics'!G130</f>
        <v>1</v>
      </c>
      <c r="D130" s="1">
        <v>1</v>
      </c>
      <c r="E130" s="2">
        <v>129</v>
      </c>
      <c r="F130" s="1" t="b">
        <f t="shared" ref="F130:F133" si="4">D130&lt;=$B$2/($A$2-E130+1)</f>
        <v>0</v>
      </c>
      <c r="I130" s="1"/>
      <c r="J130" s="2"/>
      <c r="K130" s="1"/>
    </row>
    <row r="131" spans="1:11" x14ac:dyDescent="0.2">
      <c r="A131" s="1"/>
      <c r="B131" s="1"/>
      <c r="C131" s="1">
        <f>'results-statistics'!G131</f>
        <v>1</v>
      </c>
      <c r="D131" s="1">
        <v>1</v>
      </c>
      <c r="E131" s="2">
        <v>130</v>
      </c>
      <c r="F131" s="1" t="b">
        <f t="shared" si="4"/>
        <v>0</v>
      </c>
      <c r="I131" s="1"/>
      <c r="J131" s="2"/>
      <c r="K131" s="1"/>
    </row>
    <row r="132" spans="1:11" x14ac:dyDescent="0.2">
      <c r="A132" s="1"/>
      <c r="B132" s="1"/>
      <c r="C132" s="1">
        <f>'results-statistics'!G132</f>
        <v>1</v>
      </c>
      <c r="D132" s="1">
        <v>1</v>
      </c>
      <c r="E132" s="2">
        <v>131</v>
      </c>
      <c r="F132" s="1" t="b">
        <f t="shared" si="4"/>
        <v>0</v>
      </c>
      <c r="I132" s="1"/>
      <c r="J132" s="2"/>
      <c r="K132" s="1"/>
    </row>
    <row r="133" spans="1:11" x14ac:dyDescent="0.2">
      <c r="A133" s="1"/>
      <c r="B133" s="1"/>
      <c r="C133" s="1">
        <f>'results-statistics'!G133</f>
        <v>0.99999464917280501</v>
      </c>
      <c r="D133" s="1">
        <v>1</v>
      </c>
      <c r="E133" s="2">
        <v>132</v>
      </c>
      <c r="F133" s="1" t="b">
        <f t="shared" si="4"/>
        <v>0</v>
      </c>
      <c r="I133" s="1"/>
      <c r="J133" s="2"/>
      <c r="K1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results-statistics</vt:lpstr>
      <vt:lpstr>holm-bonferroni less</vt:lpstr>
      <vt:lpstr>holm-bonferroni greater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2019-06-06T18:00:29Z</dcterms:created>
  <dcterms:modified xsi:type="dcterms:W3CDTF">2019-06-10T12:08:17Z</dcterms:modified>
</cp:coreProperties>
</file>