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863c5852e52e3bce/Área de Trabalho/"/>
    </mc:Choice>
  </mc:AlternateContent>
  <xr:revisionPtr revIDLastSave="390" documentId="11_AD4D361C20488DEA4E38A02B9C1A76EE5BDEDD8F" xr6:coauthVersionLast="47" xr6:coauthVersionMax="47" xr10:uidLastSave="{232201AC-EF67-4463-A6C3-2130116BB3AF}"/>
  <bookViews>
    <workbookView xWindow="-120" yWindow="-120" windowWidth="21840" windowHeight="13020" activeTab="2" xr2:uid="{00000000-000D-0000-FFFF-FFFF00000000}"/>
  </bookViews>
  <sheets>
    <sheet name="Magic" sheetId="1" r:id="rId1"/>
    <sheet name="Tabela códigos" sheetId="2" r:id="rId2"/>
    <sheet name="Planilha1" sheetId="3" r:id="rId3"/>
  </sheets>
  <definedNames>
    <definedName name="_xlnm._FilterDatabase" localSheetId="2" hidden="1">Planilha1!$A$1:$B$23</definedName>
    <definedName name="_xlnm._FilterDatabase" localSheetId="1" hidden="1">'Tabela códigos'!#REF!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3" i="1" s="1"/>
  <c r="C3" i="1"/>
  <c r="B4" i="1"/>
  <c r="D4" i="1" s="1"/>
  <c r="C4" i="1"/>
  <c r="B5" i="1"/>
  <c r="D5" i="1" s="1"/>
  <c r="C5" i="1"/>
  <c r="B6" i="1"/>
  <c r="D6" i="1" s="1"/>
  <c r="C6" i="1"/>
  <c r="B7" i="1"/>
  <c r="D7" i="1" s="1"/>
  <c r="C7" i="1"/>
  <c r="B8" i="1"/>
  <c r="D8" i="1" s="1"/>
  <c r="C8" i="1"/>
  <c r="B9" i="1"/>
  <c r="D9" i="1" s="1"/>
  <c r="C9" i="1"/>
  <c r="B10" i="1"/>
  <c r="D10" i="1" s="1"/>
  <c r="C10" i="1"/>
  <c r="B11" i="1"/>
  <c r="D11" i="1" s="1"/>
  <c r="C11" i="1"/>
  <c r="B12" i="1"/>
  <c r="D12" i="1" s="1"/>
  <c r="C12" i="1"/>
  <c r="B13" i="1"/>
  <c r="D13" i="1" s="1"/>
  <c r="C13" i="1"/>
  <c r="B14" i="1"/>
  <c r="D14" i="1" s="1"/>
  <c r="C14" i="1"/>
  <c r="B15" i="1"/>
  <c r="D15" i="1" s="1"/>
  <c r="C15" i="1"/>
  <c r="B16" i="1"/>
  <c r="D16" i="1" s="1"/>
  <c r="C16" i="1"/>
  <c r="B17" i="1"/>
  <c r="D17" i="1" s="1"/>
  <c r="C17" i="1"/>
  <c r="B18" i="1"/>
  <c r="D18" i="1" s="1"/>
  <c r="C18" i="1"/>
  <c r="B19" i="1"/>
  <c r="D19" i="1" s="1"/>
  <c r="C19" i="1"/>
  <c r="B20" i="1"/>
  <c r="D20" i="1" s="1"/>
  <c r="C20" i="1"/>
  <c r="B21" i="1"/>
  <c r="D21" i="1" s="1"/>
  <c r="C21" i="1"/>
  <c r="B22" i="1"/>
  <c r="D22" i="1" s="1"/>
  <c r="C22" i="1"/>
  <c r="B23" i="1"/>
  <c r="D23" i="1" s="1"/>
  <c r="C23" i="1"/>
  <c r="B24" i="1"/>
  <c r="D24" i="1" s="1"/>
  <c r="C24" i="1"/>
  <c r="B25" i="1"/>
  <c r="D25" i="1" s="1"/>
  <c r="C25" i="1"/>
  <c r="B26" i="1"/>
  <c r="D26" i="1" s="1"/>
  <c r="C26" i="1"/>
  <c r="B27" i="1"/>
  <c r="D27" i="1" s="1"/>
  <c r="C27" i="1"/>
  <c r="B28" i="1"/>
  <c r="D28" i="1" s="1"/>
  <c r="C28" i="1"/>
  <c r="B29" i="1"/>
  <c r="D29" i="1" s="1"/>
  <c r="C29" i="1"/>
  <c r="B30" i="1"/>
  <c r="D30" i="1" s="1"/>
  <c r="C30" i="1"/>
  <c r="B31" i="1"/>
  <c r="D31" i="1" s="1"/>
  <c r="C31" i="1"/>
  <c r="B32" i="1"/>
  <c r="D32" i="1" s="1"/>
  <c r="C32" i="1"/>
  <c r="B33" i="1"/>
  <c r="D33" i="1" s="1"/>
  <c r="C33" i="1"/>
  <c r="B34" i="1"/>
  <c r="D34" i="1" s="1"/>
  <c r="C34" i="1"/>
  <c r="B35" i="1"/>
  <c r="D35" i="1" s="1"/>
  <c r="C35" i="1"/>
  <c r="B36" i="1"/>
  <c r="D36" i="1" s="1"/>
  <c r="C36" i="1"/>
  <c r="B37" i="1"/>
  <c r="D37" i="1" s="1"/>
  <c r="C37" i="1"/>
  <c r="B38" i="1"/>
  <c r="D38" i="1" s="1"/>
  <c r="C38" i="1"/>
  <c r="B39" i="1"/>
  <c r="D39" i="1" s="1"/>
  <c r="C39" i="1"/>
  <c r="B40" i="1"/>
  <c r="D40" i="1" s="1"/>
  <c r="C40" i="1"/>
  <c r="B41" i="1"/>
  <c r="D41" i="1" s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  <c r="B2" i="1"/>
  <c r="D2" i="1" s="1"/>
</calcChain>
</file>

<file path=xl/sharedStrings.xml><?xml version="1.0" encoding="utf-8"?>
<sst xmlns="http://schemas.openxmlformats.org/spreadsheetml/2006/main" count="233" uniqueCount="211">
  <si>
    <t>N SÉRIE</t>
  </si>
  <si>
    <t xml:space="preserve">COD </t>
  </si>
  <si>
    <t>FORMULA 1</t>
  </si>
  <si>
    <t>FORMULA 2</t>
  </si>
  <si>
    <t>COLAR 1</t>
  </si>
  <si>
    <t>COLAR 2</t>
  </si>
  <si>
    <t>FW00535602455302023</t>
  </si>
  <si>
    <t>FW00579301665182023</t>
  </si>
  <si>
    <t>FW00579400728242023</t>
  </si>
  <si>
    <t>FW00419206676092021</t>
  </si>
  <si>
    <t>FW00419402301172023</t>
  </si>
  <si>
    <t>FW00419500175262022</t>
  </si>
  <si>
    <t>FW00743000947302023</t>
  </si>
  <si>
    <t>FW00743101616342023</t>
  </si>
  <si>
    <t>FW005705A00366252023</t>
  </si>
  <si>
    <t>FW00742901671392023</t>
  </si>
  <si>
    <t>FW00612014785302022</t>
  </si>
  <si>
    <t>FW00887500565502022</t>
  </si>
  <si>
    <t>FW00864900546352023</t>
  </si>
  <si>
    <t>FW00830911565372022</t>
  </si>
  <si>
    <t>FW00891901175312022</t>
  </si>
  <si>
    <t>FW00922300241362023</t>
  </si>
  <si>
    <t>FW00829700972052021</t>
  </si>
  <si>
    <t>FW00942409807272023</t>
  </si>
  <si>
    <t>FW00942406677272023</t>
  </si>
  <si>
    <t>FW00942416700182023</t>
  </si>
  <si>
    <t>FW00942409554182023</t>
  </si>
  <si>
    <t>FW00942411000182023</t>
  </si>
  <si>
    <t>FW00942409164182023</t>
  </si>
  <si>
    <t>FW00942407714272023</t>
  </si>
  <si>
    <t>FW00587300837302022</t>
  </si>
  <si>
    <t>FW00587315216302022</t>
  </si>
  <si>
    <t>FW00587400330222022</t>
  </si>
  <si>
    <t>FW00649000571352022</t>
  </si>
  <si>
    <t>FW00649004571352022</t>
  </si>
  <si>
    <t>FW00947000616372023</t>
  </si>
  <si>
    <t>await autofill('produto_serie_14', 'FW00743101616342023');</t>
  </si>
  <si>
    <t>await autofill('produto_serie_30', 'FW00947002851392023');</t>
  </si>
  <si>
    <t>await autofill('produto_serie_31', 'FW00612014785302022');</t>
  </si>
  <si>
    <t>await autofill('produto_serie_32', 'FW00887500565502022');</t>
  </si>
  <si>
    <t>await autofill('produto_serie_33', 'FW00864900546352023');</t>
  </si>
  <si>
    <t>await autofill('produto_serie_34', 'FW00864901381352023');</t>
  </si>
  <si>
    <t>await autofill('produto_serie_35', 'FW00830911565372022');</t>
  </si>
  <si>
    <t>await autofill('produto_serie_36', 'FW00830911295372022');</t>
  </si>
  <si>
    <t>await autofill('produto_serie_37', 'FW00830904555372022');</t>
  </si>
  <si>
    <t>await autofill('produto_serie_38', 'FW00891901175312022');</t>
  </si>
  <si>
    <t>await autofill('produto_serie_39', 'FW00891904376312022');</t>
  </si>
  <si>
    <t>await autofill('produto_referencia_0', 'FW004194');</t>
  </si>
  <si>
    <t>await autofill('produto_referencia_1', 'FW004194');</t>
  </si>
  <si>
    <t>await autofill('produto_referencia_2', 'FW004194');</t>
  </si>
  <si>
    <t>await autofill('produto_referencia_3', 'FW004194');</t>
  </si>
  <si>
    <t>await autofill('produto_referencia_4', 'FW004194');</t>
  </si>
  <si>
    <t>await autofill('produto_referencia_5', 'FW004194');</t>
  </si>
  <si>
    <t>await autofill('produto_referencia_6', 'FW004194');</t>
  </si>
  <si>
    <t>await autofill('produto_referencia_7', 'FW004194');</t>
  </si>
  <si>
    <t>await autofill('produto_referencia_8', 'FW004195');</t>
  </si>
  <si>
    <t>await autofill('produto_referencia_9', 'FW004195');</t>
  </si>
  <si>
    <t>await autofill('produto_referencia_10', 'FW004195');</t>
  </si>
  <si>
    <t>await autofill('produto_referencia_11', 'FW004195');</t>
  </si>
  <si>
    <t>await autofill('produto_referencia_12', 'FW007430');</t>
  </si>
  <si>
    <t>await autofill('produto_referencia_13', 'FW007430');</t>
  </si>
  <si>
    <t>await autofill('produto_referencia_14', 'FW007431');</t>
  </si>
  <si>
    <t>await autofill('produto_referencia_15', 'FW005705');</t>
  </si>
  <si>
    <t>await autofill('produto_referencia_16', 'FW005705');</t>
  </si>
  <si>
    <t>await autofill('produto_referencia_17', 'FW005705');</t>
  </si>
  <si>
    <t>await autofill('produto_referencia_18', 'FW005705');</t>
  </si>
  <si>
    <t>await autofill('produto_referencia_19', 'FW005705');</t>
  </si>
  <si>
    <t>await autofill('produto_referencia_20', 'FW005705');</t>
  </si>
  <si>
    <t>await autofill('produto_referencia_21', 'FW005705');</t>
  </si>
  <si>
    <t>await autofill('produto_referencia_22', 'FW005705');</t>
  </si>
  <si>
    <t>await autofill('produto_referencia_23', 'FW005705');</t>
  </si>
  <si>
    <t>await autofill('produto_referencia_24', 'FW007429');</t>
  </si>
  <si>
    <t>await autofill('produto_referencia_25', 'FW007429');</t>
  </si>
  <si>
    <t>await autofill('produto_referencia_26', 'FW007429');</t>
  </si>
  <si>
    <t>await autofill('produto_referencia_27', 'FW009470');</t>
  </si>
  <si>
    <t>await autofill('produto_referencia_28', 'FW007429');</t>
  </si>
  <si>
    <t>await autofill('produto_referencia_29', 'FW007429');</t>
  </si>
  <si>
    <t>await autofill('produto_referencia_30', 'FW009470');</t>
  </si>
  <si>
    <t>await autofill('produto_referencia_31', 'FW006120');</t>
  </si>
  <si>
    <t>await autofill('produto_referencia_32', 'FW008875');</t>
  </si>
  <si>
    <t>await autofill('produto_referencia_33', 'FW008649');</t>
  </si>
  <si>
    <t>await autofill('produto_referencia_34', 'FW008649');</t>
  </si>
  <si>
    <t>await autofill('produto_referencia_35', 'FW008309');</t>
  </si>
  <si>
    <t>await autofill('produto_referencia_36', 'FW008309');</t>
  </si>
  <si>
    <t>await autofill('produto_referencia_37', 'FW008309');</t>
  </si>
  <si>
    <t>await autofill('produto_referencia_38', 'FW008919');</t>
  </si>
  <si>
    <t>await autofill('produto_referencia_39', 'FW008919');</t>
  </si>
  <si>
    <t>await autofill('produto_serie_0', 'FW00922300241362023');</t>
  </si>
  <si>
    <t>await autofill('produto_serie_1', 'FW00829700972052021');</t>
  </si>
  <si>
    <t>await autofill('produto_serie_2', 'FW00942409807272023');</t>
  </si>
  <si>
    <t>await autofill('produto_serie_3', 'FW00942406677272023');</t>
  </si>
  <si>
    <t>await autofill('produto_serie_4', 'FW00942416700182023');</t>
  </si>
  <si>
    <t>await autofill('produto_serie_5', 'FW00942409554182023')</t>
  </si>
  <si>
    <t>await autofill('produto_serie_6', 'FW00942411000182023');</t>
  </si>
  <si>
    <t>await autofill('produto_serie_7', 'FW00942409164182023');</t>
  </si>
  <si>
    <t>await autofill('produto_serie_8', 'FW00942407714272023');</t>
  </si>
  <si>
    <t>await autofill('produto_serie_9', 'FW00587300837302022');</t>
  </si>
  <si>
    <t>await autofill('produto_serie_10', 'FW00587315216302022');</t>
  </si>
  <si>
    <t>await autofill('produto_serie_11', 'FW00587400330222022');</t>
  </si>
  <si>
    <t>await autofill('produto_serie_12', 'FW00649000571352022');</t>
  </si>
  <si>
    <t>await autofill('produto_serie_13', 'FW00649004571352022');</t>
  </si>
  <si>
    <t>await autofill('produto_referencia_0', 'FW009223');</t>
  </si>
  <si>
    <t>await autofill('produto_referencia_1', 'FW008297');</t>
  </si>
  <si>
    <t>await autofill('produto_referencia_2', 'FW009424');</t>
  </si>
  <si>
    <t>await autofill('produto_referencia_3', 'FW009424');</t>
  </si>
  <si>
    <t>await autofill('produto_referencia_4', 'FW009424');</t>
  </si>
  <si>
    <t>await autofill('produto_referencia_5', 'FW009424');</t>
  </si>
  <si>
    <t>await autofill('produto_referencia_6', 'FW009424');</t>
  </si>
  <si>
    <t>await autofill('produto_referencia_7', 'FW009424');</t>
  </si>
  <si>
    <t>await autofill('produto_referencia_8', 'FW009424');</t>
  </si>
  <si>
    <t>await autofill('produto_referencia_9', 'FW005873');</t>
  </si>
  <si>
    <t>await autofill('produto_referencia_10', 'FW005873');</t>
  </si>
  <si>
    <t>await autofill('produto_referencia_11', 'FW005874');</t>
  </si>
  <si>
    <t>await autofill('produto_referencia_12', 'FW006490');</t>
  </si>
  <si>
    <t>await autofill('produto_referencia_13', 'FW006490');</t>
  </si>
  <si>
    <t>await autofill('produto_referencia_14', 'FW009470');</t>
  </si>
  <si>
    <t>ASPIRADOR 1400W AGUA/PO GTW10 10L PT/AM 110V</t>
  </si>
  <si>
    <t>ASP 1400W AGUA/PO WAP GTW BAGLESS 6L PT/AZ 110V</t>
  </si>
  <si>
    <t>ASP 1400W AGUA/PO WAP GTW BAGLESS 6L PT/AZ 220V</t>
  </si>
  <si>
    <t>ASP 1600W WAP AGUA/PO GTW INOX 20 220V</t>
  </si>
  <si>
    <t>ASP HIG WAP C/ VAPOR WAPORE UP BR/AZ 110V</t>
  </si>
  <si>
    <t>ASP HIG WAP C/ WAPOR WAPORE UP BR/AZ 220V</t>
  </si>
  <si>
    <t>ASP P/ CARRO 60W WAP CAR PORTATIL 12V 500ML</t>
  </si>
  <si>
    <t>ASP ROBO WAP W100 MOP 250ML PT BIV</t>
  </si>
  <si>
    <t>ASP STICK WAP AGUA/PO BAT ACQUA MOB AZ BIV</t>
  </si>
  <si>
    <t>ASP STICK WAP AGUA/PO BAT MULTI MOB AZ/CZ BIV</t>
  </si>
  <si>
    <t>ASP STICK WAP PO BAT ULTRA MOB 550ML VM/CZ BIV</t>
  </si>
  <si>
    <t>ASP STICK WAP PO BAT. TURBO MOB VM BIV</t>
  </si>
  <si>
    <t>ASPIRADOR 1400W AGUA/PO GTW10 10L PT/AM 220V</t>
  </si>
  <si>
    <t>DESOBSTRUIDORA WAP COMBATE TURBO ULTRA 220V</t>
  </si>
  <si>
    <t>DESOBSTRUTORA WAP COMBATE TURBO ULTRA 127V</t>
  </si>
  <si>
    <t>ESMERILHADEIRA WAP EEA 960 220V</t>
  </si>
  <si>
    <t>EXTRAT 1600W WAP PROFISS CARPET CLEANER 25L 110V</t>
  </si>
  <si>
    <t>EXTRAT VERT WAP AGUA/PO COMFORT CLEANER BR/AZ 110V</t>
  </si>
  <si>
    <t>LAV ALTA PRESSAO 4100 PROFISS 220V WAP</t>
  </si>
  <si>
    <t>LAV ALTA PRESSAO AGIL 1300LBS 127V WAP</t>
  </si>
  <si>
    <t>LAV ALTA PRESSAO AGIL 1300LBS 220V WAP</t>
  </si>
  <si>
    <t>LAV ALTA PRESSAO ATACAMA SMART 2200 ULTRA 127V WA</t>
  </si>
  <si>
    <t>LAV ALTA PRESSAO ATACAMA SMART 2200 ULTRA 220V WA</t>
  </si>
  <si>
    <t>LAV ALTA PRESSAO BRAVO AM 127V WAP</t>
  </si>
  <si>
    <t>LAV ALTA PRESSAO ECOFIT 2200 1400W 127V WAP</t>
  </si>
  <si>
    <t>LAV ALTA PRESSAO ECOFIT 2200 1400W 220V WAP</t>
  </si>
  <si>
    <t>LAV ALTA PRESSAO LIDER 2200 1800LBS 110V WAP</t>
  </si>
  <si>
    <t>LAV ALTA PRESSAO LIDER 2200 1800LBS 220V WAP</t>
  </si>
  <si>
    <t>LAV ALTA PRESSAO OUSADA 2200 127V WAP</t>
  </si>
  <si>
    <t>LAV ALTA PRESSAO OUSADA 2200 220V WAP</t>
  </si>
  <si>
    <t>POLIDORA E LIMP DE PISO WAP BRILHA UP CZ/AZ 110V</t>
  </si>
  <si>
    <t>UMIDIFICADOR DE AR WAP E LUMINARIA DIFUSOR AIR FLOW BIV</t>
  </si>
  <si>
    <t>MALETA DE FERRAMENTAS WAP MKF21</t>
  </si>
  <si>
    <t>ASP ROBO WAP C/MOP WSMART BIV</t>
  </si>
  <si>
    <t>PARAFUSAD E FURA C/ IMPACTO WAP BPFI 12K4 BIVOLT</t>
  </si>
  <si>
    <t>POLIDORA E LIMP DE PISO WAP BRILHA UP CZ/AZ 220V</t>
  </si>
  <si>
    <t>FURADEIRA IMPACTO PARAFUSADEI WAP EFPI 700K10 127V</t>
  </si>
  <si>
    <t>LAV ALTA PRESSAO 4100 PROFISS 127V WAP</t>
  </si>
  <si>
    <t>PARAFUSADEIRA E FURADEIRA 12V WAP BPF 12 K3 BIVOLT</t>
  </si>
  <si>
    <t>ESMERILHADEIRA WAP EEA 960 110V</t>
  </si>
  <si>
    <t>LAV ALTA PRESSAO BRAVO AM 220V WAP</t>
  </si>
  <si>
    <t>LAV ALTA PRESSAO K1 BLACK 127V KARCHER</t>
  </si>
  <si>
    <t>FURADEIRA IMPACTO PARAFUSADEI WAP EFPI 700K10 220V</t>
  </si>
  <si>
    <t>EXTRAT VERT WAP AGUA/PO COMFORT CLEANER BR/AZ 220V</t>
  </si>
  <si>
    <t>CX DE SOM WAAW BY ALOK US 200 DUO BTH TWS</t>
  </si>
  <si>
    <t>FONE DE OUVIDO WAAW BY ALOK ENERGY 100 TWS</t>
  </si>
  <si>
    <t>FONE DE OUVIDO WAAW BY ALOK MOB 100EB TWS</t>
  </si>
  <si>
    <t>FONE DE OUVIDO WAAW BY ALOK SENSE 200HB BLUETOOTH</t>
  </si>
  <si>
    <t>FONE DE OUVIDO WAAW BY ALOK MOB 200EB TWS</t>
  </si>
  <si>
    <t>LAV ALTA PRESSSAO K3 127V KARCHER</t>
  </si>
  <si>
    <t>ASP 1600W WAP AGUA/PO GTW INOX 20 110V</t>
  </si>
  <si>
    <t>FONE DE OUVIDO WAAW BY ALOK SENSE 100HW OVER</t>
  </si>
  <si>
    <t>SERRA TICO TICO WAP ESTT 550 ROLAMENTADA 550W 127V</t>
  </si>
  <si>
    <t>EXTRAT 1600W WAP PROFISS CARPET CLEANER 25L 220V</t>
  </si>
  <si>
    <t>SERRA TICO TICO WAP ESTT 550 ROLAMENTADA 550W 220V</t>
  </si>
  <si>
    <t>EXTRATORA VERTICAL WAP POWER CLEANER PRO 220V</t>
  </si>
  <si>
    <t>LIXADEIRA ORBITAL WAP ELO250 ERGONOMICA 220V</t>
  </si>
  <si>
    <t>PULVERIZADOR MANUAL 2L WAP GPM2L01 JATO REGULAVEL</t>
  </si>
  <si>
    <t>PARAF/FURAD WAP BPF 12K3 BLACK 12V BIV</t>
  </si>
  <si>
    <t>MARTELETE WAP EMPR 900K SDS PLUS ROLEMENTADA 127V</t>
  </si>
  <si>
    <t>PARAFUSADEIRA 4, 8V WAP BP 4.8 BATERIA BIVOLT</t>
  </si>
  <si>
    <t>ASP STICK WAP HIGH SPEED MAX 1350W AZ/CZ 110V</t>
  </si>
  <si>
    <t>ASPIRADOR 1000W WAP CLEAN SPEED 220V</t>
  </si>
  <si>
    <t>ASPIRADOR 1600W WAP GTW 20 127V</t>
  </si>
  <si>
    <t>ASP STICK WAP HIGH SPEED MAX 1350W AZ/CZ 220V</t>
  </si>
  <si>
    <t>PARAFUSADEIRA DE RODA WAP CAR 12V COM MALETA BIV</t>
  </si>
  <si>
    <t>VAPORIZADOR 1250W WAP WAPORE FAST 220V</t>
  </si>
  <si>
    <t>ASPIRADOR 1000W WAP CLEAN SPEED 127V</t>
  </si>
  <si>
    <t>ASP ROBO WAP ROBOT W95 CZ/PTO BIVOLT</t>
  </si>
  <si>
    <t>Coluna1</t>
  </si>
  <si>
    <t>Coluna2</t>
  </si>
  <si>
    <t>Coluna3</t>
  </si>
  <si>
    <t>Coluna4</t>
  </si>
  <si>
    <t>LAVADORA WAP OUSADA 127V</t>
  </si>
  <si>
    <t>LAVADORA WAP ECOFIT 110V</t>
  </si>
  <si>
    <t>LAVADORA WAP ECOFIT 220V</t>
  </si>
  <si>
    <t>LAVADORA AGIL 110V</t>
  </si>
  <si>
    <t>LAVADORA WAP LIDER 110V</t>
  </si>
  <si>
    <t>LAVADORA WAP LIDER 220V</t>
  </si>
  <si>
    <t>ASPIRADOR  BAGLES 127V</t>
  </si>
  <si>
    <t>ASPIRADOR BAGLES 220V</t>
  </si>
  <si>
    <t>ASPIRADOR GTW 10L 110V</t>
  </si>
  <si>
    <t>ASPIRADOR W100</t>
  </si>
  <si>
    <t>PARADUSADEIRA 4,8V</t>
  </si>
  <si>
    <t>FURADEIRA EFPI 700K10 110V</t>
  </si>
  <si>
    <t>PARAFUSADEIRA E FURADEIRA 12V 12K3 BIVOLT</t>
  </si>
  <si>
    <t>ESMERILHADEIRA 110V</t>
  </si>
  <si>
    <t>LIXADEIRA ORBITAL 220V</t>
  </si>
  <si>
    <t>SERRA TICO TICO ESTT550 110V</t>
  </si>
  <si>
    <t>PARAFUSADEIRA DE RODA WAP CAR 12V</t>
  </si>
  <si>
    <t>PARAFUSADEIRA E FURADEIRA 12V 12K3 BLACK BIVOLT</t>
  </si>
  <si>
    <t>ASPIRADOR CLEAN SPEED 110V</t>
  </si>
  <si>
    <t>CLEAN SPEED 220V</t>
  </si>
  <si>
    <t>ASPIRADOR GTW 20L PLASTICO</t>
  </si>
  <si>
    <t>ASPIRADOR ROBO W95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</si>
</sst>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4F4F4F"/>
      <name val="System-ui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5" xfId="0" applyFont="1" applyBorder="1"/>
    <xf numFmtId="1" fontId="1" fillId="3" borderId="3" xfId="0" applyNumberFormat="1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theme="1"/>
        </bottom>
        <vertical/>
        <horizontal/>
      </border>
    </dxf>
    <dxf>
      <border outline="0">
        <left style="thin">
          <color indexed="64"/>
        </lef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54AEDF-855D-41FF-9823-C97B6B151545}" name="Tabela2" displayName="Tabela2" ref="A1:D70" totalsRowShown="0" tableBorderDxfId="34">
  <autoFilter ref="A1:D70" xr:uid="{3054AEDF-855D-41FF-9823-C97B6B151545}"/>
  <tableColumns count="4">
    <tableColumn id="1" xr3:uid="{84767DB8-A656-4871-85FE-CD8CAAA832E8}" name="Coluna1" dataDxfId="33"/>
    <tableColumn id="2" xr3:uid="{BE145A87-9B6F-485F-9FD8-DE906CCF229C}" name="Coluna2" dataDxfId="32"/>
    <tableColumn id="3" xr3:uid="{A27EE3CC-38B1-4374-AB13-105ED1BDE449}" name="Coluna3"/>
    <tableColumn id="4" xr3:uid="{808D2811-A779-4145-9D6D-F21862D599B9}" name="Coluna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3"/>
  <sheetViews>
    <sheetView zoomScale="55" zoomScaleNormal="55" workbookViewId="0">
      <selection activeCell="E31" sqref="E2:E31"/>
    </sheetView>
  </sheetViews>
  <sheetFormatPr defaultRowHeight="15"/>
  <cols>
    <col min="1" max="1" width="28.7109375" customWidth="1"/>
    <col min="2" max="2" width="11.42578125" bestFit="1" customWidth="1"/>
    <col min="3" max="3" width="33.140625" customWidth="1"/>
    <col min="4" max="4" width="53.7109375" bestFit="1" customWidth="1"/>
    <col min="5" max="5" width="19.5703125" customWidth="1"/>
    <col min="6" max="6" width="17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" t="s">
        <v>21</v>
      </c>
      <c r="B2" t="str">
        <f t="shared" ref="B2:B5" si="0">MID(A2,1,8)</f>
        <v>FW009223</v>
      </c>
      <c r="C2" t="str">
        <f>_xlfn.CONCAT("await autofill('produto_serie_0', '",A2,"');")</f>
        <v>await autofill('produto_serie_0', 'FW00922300241362023');</v>
      </c>
      <c r="D2" t="str">
        <f>_xlfn.CONCAT("await autofill('produto_referencia_0', '",B2,"');")</f>
        <v>await autofill('produto_referencia_0', 'FW009223');</v>
      </c>
      <c r="E2" t="s">
        <v>87</v>
      </c>
    </row>
    <row r="3" spans="1:6">
      <c r="A3" s="4" t="s">
        <v>22</v>
      </c>
      <c r="B3" t="str">
        <f t="shared" si="0"/>
        <v>FW008297</v>
      </c>
      <c r="C3" t="str">
        <f>_xlfn.CONCAT("await autofill('produto_serie_1', '",A3,"');")</f>
        <v>await autofill('produto_serie_1', 'FW00829700972052021');</v>
      </c>
      <c r="D3" t="str">
        <f>_xlfn.CONCAT("await autofill('produto_referencia_1', '",B3,"');")</f>
        <v>await autofill('produto_referencia_1', 'FW008297');</v>
      </c>
      <c r="E3" t="s">
        <v>88</v>
      </c>
    </row>
    <row r="4" spans="1:6">
      <c r="A4" s="4" t="s">
        <v>23</v>
      </c>
      <c r="B4" t="str">
        <f t="shared" si="0"/>
        <v>FW009424</v>
      </c>
      <c r="C4" t="str">
        <f>_xlfn.CONCAT("await autofill('produto_serie_2', '",A4,"');")</f>
        <v>await autofill('produto_serie_2', 'FW00942409807272023');</v>
      </c>
      <c r="D4" t="str">
        <f>_xlfn.CONCAT("await autofill('produto_referencia_2', '",B4,"');")</f>
        <v>await autofill('produto_referencia_2', 'FW009424');</v>
      </c>
      <c r="E4" t="s">
        <v>89</v>
      </c>
    </row>
    <row r="5" spans="1:6">
      <c r="A5" s="4" t="s">
        <v>24</v>
      </c>
      <c r="B5" t="str">
        <f t="shared" si="0"/>
        <v>FW009424</v>
      </c>
      <c r="C5" t="str">
        <f>_xlfn.CONCAT("await autofill('produto_serie_3', '",A5,"');")</f>
        <v>await autofill('produto_serie_3', 'FW00942406677272023');</v>
      </c>
      <c r="D5" t="str">
        <f>_xlfn.CONCAT("await autofill('produto_referencia_3', '",B5,"');")</f>
        <v>await autofill('produto_referencia_3', 'FW009424');</v>
      </c>
      <c r="E5" t="s">
        <v>90</v>
      </c>
    </row>
    <row r="6" spans="1:6">
      <c r="A6" s="4" t="s">
        <v>25</v>
      </c>
      <c r="B6" t="str">
        <f t="shared" ref="B6:B41" si="1">MID(A6,1,8)</f>
        <v>FW009424</v>
      </c>
      <c r="C6" t="str">
        <f>_xlfn.CONCAT("await autofill('produto_serie_4', '",A6,"');")</f>
        <v>await autofill('produto_serie_4', 'FW00942416700182023');</v>
      </c>
      <c r="D6" t="str">
        <f>_xlfn.CONCAT("await autofill('produto_referencia_4', '",B6,"');")</f>
        <v>await autofill('produto_referencia_4', 'FW009424');</v>
      </c>
      <c r="E6" t="s">
        <v>91</v>
      </c>
    </row>
    <row r="7" spans="1:6">
      <c r="A7" s="4" t="s">
        <v>26</v>
      </c>
      <c r="B7" t="str">
        <f t="shared" si="1"/>
        <v>FW009424</v>
      </c>
      <c r="C7" t="str">
        <f>_xlfn.CONCAT("await autofill('produto_serie_5', '",A7,"')")</f>
        <v>await autofill('produto_serie_5', 'FW00942409554182023')</v>
      </c>
      <c r="D7" t="str">
        <f>_xlfn.CONCAT("await autofill('produto_referencia_5', '",B7,"');")</f>
        <v>await autofill('produto_referencia_5', 'FW009424');</v>
      </c>
      <c r="E7" t="s">
        <v>92</v>
      </c>
    </row>
    <row r="8" spans="1:6">
      <c r="A8" s="4" t="s">
        <v>27</v>
      </c>
      <c r="B8" t="str">
        <f t="shared" si="1"/>
        <v>FW009424</v>
      </c>
      <c r="C8" t="str">
        <f>_xlfn.CONCAT("await autofill('produto_serie_6', '",A8,"');")</f>
        <v>await autofill('produto_serie_6', 'FW00942411000182023');</v>
      </c>
      <c r="D8" t="str">
        <f>_xlfn.CONCAT("await autofill('produto_referencia_6', '",B8,"');")</f>
        <v>await autofill('produto_referencia_6', 'FW009424');</v>
      </c>
      <c r="E8" t="s">
        <v>93</v>
      </c>
    </row>
    <row r="9" spans="1:6">
      <c r="A9" s="4" t="s">
        <v>28</v>
      </c>
      <c r="B9" t="str">
        <f t="shared" si="1"/>
        <v>FW009424</v>
      </c>
      <c r="C9" t="str">
        <f>_xlfn.CONCAT("await autofill('produto_serie_7', '",A9,"');")</f>
        <v>await autofill('produto_serie_7', 'FW00942409164182023');</v>
      </c>
      <c r="D9" t="str">
        <f>_xlfn.CONCAT("await autofill('produto_referencia_7', '",B9,"');")</f>
        <v>await autofill('produto_referencia_7', 'FW009424');</v>
      </c>
      <c r="E9" t="s">
        <v>94</v>
      </c>
    </row>
    <row r="10" spans="1:6">
      <c r="A10" s="4" t="s">
        <v>29</v>
      </c>
      <c r="B10" t="str">
        <f t="shared" si="1"/>
        <v>FW009424</v>
      </c>
      <c r="C10" t="str">
        <f>_xlfn.CONCAT("await autofill('produto_serie_8', '",A10,"');")</f>
        <v>await autofill('produto_serie_8', 'FW00942407714272023');</v>
      </c>
      <c r="D10" t="str">
        <f>_xlfn.CONCAT("await autofill('produto_referencia_8', '",B10,"');")</f>
        <v>await autofill('produto_referencia_8', 'FW009424');</v>
      </c>
      <c r="E10" t="s">
        <v>95</v>
      </c>
    </row>
    <row r="11" spans="1:6">
      <c r="A11" s="4" t="s">
        <v>30</v>
      </c>
      <c r="B11" t="str">
        <f t="shared" si="1"/>
        <v>FW005873</v>
      </c>
      <c r="C11" t="str">
        <f>_xlfn.CONCAT("await autofill('produto_serie_9', '",A11,"');")</f>
        <v>await autofill('produto_serie_9', 'FW00587300837302022');</v>
      </c>
      <c r="D11" t="str">
        <f>_xlfn.CONCAT("await autofill('produto_referencia_9', '",B11,"');")</f>
        <v>await autofill('produto_referencia_9', 'FW005873');</v>
      </c>
      <c r="E11" t="s">
        <v>96</v>
      </c>
    </row>
    <row r="12" spans="1:6">
      <c r="A12" s="4" t="s">
        <v>31</v>
      </c>
      <c r="B12" t="str">
        <f t="shared" si="1"/>
        <v>FW005873</v>
      </c>
      <c r="C12" t="str">
        <f>_xlfn.CONCAT("await autofill('produto_serie_10', '",A12,"');")</f>
        <v>await autofill('produto_serie_10', 'FW00587315216302022');</v>
      </c>
      <c r="D12" t="str">
        <f>_xlfn.CONCAT("await autofill('produto_referencia_10', '",B12,"');")</f>
        <v>await autofill('produto_referencia_10', 'FW005873');</v>
      </c>
      <c r="E12" t="s">
        <v>97</v>
      </c>
    </row>
    <row r="13" spans="1:6">
      <c r="A13" s="4" t="s">
        <v>32</v>
      </c>
      <c r="B13" t="str">
        <f t="shared" si="1"/>
        <v>FW005874</v>
      </c>
      <c r="C13" t="str">
        <f>_xlfn.CONCAT("await autofill('produto_serie_11', '",A13,"');")</f>
        <v>await autofill('produto_serie_11', 'FW00587400330222022');</v>
      </c>
      <c r="D13" t="str">
        <f>_xlfn.CONCAT("await autofill('produto_referencia_11', '",B13,"');")</f>
        <v>await autofill('produto_referencia_11', 'FW005874');</v>
      </c>
      <c r="E13" t="s">
        <v>98</v>
      </c>
    </row>
    <row r="14" spans="1:6">
      <c r="A14" s="4" t="s">
        <v>33</v>
      </c>
      <c r="B14" t="str">
        <f t="shared" si="1"/>
        <v>FW006490</v>
      </c>
      <c r="C14" t="str">
        <f>_xlfn.CONCAT("await autofill('produto_serie_12', '",A14,"');")</f>
        <v>await autofill('produto_serie_12', 'FW00649000571352022');</v>
      </c>
      <c r="D14" t="str">
        <f>_xlfn.CONCAT("await autofill('produto_referencia_12', '",B14,"');")</f>
        <v>await autofill('produto_referencia_12', 'FW006490');</v>
      </c>
      <c r="E14" t="s">
        <v>99</v>
      </c>
    </row>
    <row r="15" spans="1:6">
      <c r="A15" s="4" t="s">
        <v>34</v>
      </c>
      <c r="B15" t="str">
        <f t="shared" si="1"/>
        <v>FW006490</v>
      </c>
      <c r="C15" t="str">
        <f>_xlfn.CONCAT("await autofill('produto_serie_13', '",A15,"');")</f>
        <v>await autofill('produto_serie_13', 'FW00649004571352022');</v>
      </c>
      <c r="D15" t="str">
        <f>_xlfn.CONCAT("await autofill('produto_referencia_13', '",B15,"');")</f>
        <v>await autofill('produto_referencia_13', 'FW006490');</v>
      </c>
      <c r="E15" t="s">
        <v>100</v>
      </c>
    </row>
    <row r="16" spans="1:6">
      <c r="A16" s="4" t="s">
        <v>35</v>
      </c>
      <c r="B16" t="str">
        <f t="shared" si="1"/>
        <v>FW009470</v>
      </c>
      <c r="C16" t="str">
        <f>_xlfn.CONCAT("await autofill('produto_serie_14', '",A16,"');")</f>
        <v>await autofill('produto_serie_14', 'FW00947000616372023');</v>
      </c>
      <c r="D16" t="str">
        <f>_xlfn.CONCAT("await autofill('produto_referencia_14', '",B16,"');")</f>
        <v>await autofill('produto_referencia_14', 'FW009470');</v>
      </c>
      <c r="E16" t="s">
        <v>36</v>
      </c>
    </row>
    <row r="17" spans="1:5">
      <c r="A17" s="4"/>
      <c r="B17" t="str">
        <f t="shared" si="1"/>
        <v/>
      </c>
      <c r="C17" t="str">
        <f>_xlfn.CONCAT("await autofill('produto_serie_15', '",A17,"');")</f>
        <v>await autofill('produto_serie_15', '');</v>
      </c>
      <c r="D17" t="str">
        <f>_xlfn.CONCAT("await autofill('produto_referencia_15', '",B17,"');")</f>
        <v>await autofill('produto_referencia_15', '');</v>
      </c>
      <c r="E17" t="s">
        <v>101</v>
      </c>
    </row>
    <row r="18" spans="1:5">
      <c r="A18" s="4"/>
      <c r="B18" t="str">
        <f t="shared" si="1"/>
        <v/>
      </c>
      <c r="C18" t="str">
        <f>_xlfn.CONCAT("await autofill('produto_serie_16', '",A18,"');")</f>
        <v>await autofill('produto_serie_16', '');</v>
      </c>
      <c r="D18" t="str">
        <f>_xlfn.CONCAT("await autofill('produto_referencia_16', '",B18,"');")</f>
        <v>await autofill('produto_referencia_16', '');</v>
      </c>
      <c r="E18" t="s">
        <v>102</v>
      </c>
    </row>
    <row r="19" spans="1:5">
      <c r="A19" s="4"/>
      <c r="B19" t="str">
        <f t="shared" si="1"/>
        <v/>
      </c>
      <c r="C19" t="str">
        <f>_xlfn.CONCAT("await autofill('produto_serie_17', '",A19,"');")</f>
        <v>await autofill('produto_serie_17', '');</v>
      </c>
      <c r="D19" t="str">
        <f>_xlfn.CONCAT("await autofill('produto_referencia_17', '",B19,"');")</f>
        <v>await autofill('produto_referencia_17', '');</v>
      </c>
      <c r="E19" t="s">
        <v>103</v>
      </c>
    </row>
    <row r="20" spans="1:5">
      <c r="A20" s="5"/>
      <c r="B20" t="str">
        <f t="shared" si="1"/>
        <v/>
      </c>
      <c r="C20" t="str">
        <f>_xlfn.CONCAT("await autofill('produto_serie_18', '",A20,"');")</f>
        <v>await autofill('produto_serie_18', '');</v>
      </c>
      <c r="D20" t="str">
        <f>_xlfn.CONCAT("await autofill('produto_referencia_18', '",B20,"');")</f>
        <v>await autofill('produto_referencia_18', '');</v>
      </c>
      <c r="E20" t="s">
        <v>104</v>
      </c>
    </row>
    <row r="21" spans="1:5">
      <c r="A21" s="4"/>
      <c r="B21" t="str">
        <f t="shared" si="1"/>
        <v/>
      </c>
      <c r="C21" t="str">
        <f>_xlfn.CONCAT("await autofill('produto_serie_19', '",A21,"');")</f>
        <v>await autofill('produto_serie_19', '');</v>
      </c>
      <c r="D21" t="str">
        <f>_xlfn.CONCAT("await autofill('produto_referencia_19', '",B21,"');")</f>
        <v>await autofill('produto_referencia_19', '');</v>
      </c>
      <c r="E21" t="s">
        <v>105</v>
      </c>
    </row>
    <row r="22" spans="1:5">
      <c r="A22" s="5"/>
      <c r="B22" t="str">
        <f t="shared" si="1"/>
        <v/>
      </c>
      <c r="C22" t="str">
        <f>_xlfn.CONCAT("await autofill('produto_serie_20', '",A22,"');")</f>
        <v>await autofill('produto_serie_20', '');</v>
      </c>
      <c r="D22" t="str">
        <f>_xlfn.CONCAT("await autofill('produto_referencia_20', '",B22,"');")</f>
        <v>await autofill('produto_referencia_20', '');</v>
      </c>
      <c r="E22" t="s">
        <v>106</v>
      </c>
    </row>
    <row r="23" spans="1:5">
      <c r="A23" s="4"/>
      <c r="B23" t="str">
        <f t="shared" si="1"/>
        <v/>
      </c>
      <c r="C23" t="str">
        <f>_xlfn.CONCAT("await autofill('produto_serie_21', '",A23,"');")</f>
        <v>await autofill('produto_serie_21', '');</v>
      </c>
      <c r="D23" t="str">
        <f>_xlfn.CONCAT("await autofill('produto_referencia_21', '",B23,"');")</f>
        <v>await autofill('produto_referencia_21', '');</v>
      </c>
      <c r="E23" t="s">
        <v>107</v>
      </c>
    </row>
    <row r="24" spans="1:5">
      <c r="A24" s="4"/>
      <c r="B24" t="str">
        <f t="shared" si="1"/>
        <v/>
      </c>
      <c r="C24" t="str">
        <f>_xlfn.CONCAT("await autofill('produto_serie_22', '",A24,"');")</f>
        <v>await autofill('produto_serie_22', '');</v>
      </c>
      <c r="D24" t="str">
        <f>_xlfn.CONCAT("await autofill('produto_referencia_22', '",B24,"');")</f>
        <v>await autofill('produto_referencia_22', '');</v>
      </c>
      <c r="E24" t="s">
        <v>108</v>
      </c>
    </row>
    <row r="25" spans="1:5">
      <c r="A25" s="4"/>
      <c r="B25" t="str">
        <f t="shared" si="1"/>
        <v/>
      </c>
      <c r="C25" t="str">
        <f>_xlfn.CONCAT("await autofill('produto_serie_23', '",A25,"');")</f>
        <v>await autofill('produto_serie_23', '');</v>
      </c>
      <c r="D25" t="str">
        <f>_xlfn.CONCAT("await autofill('produto_referencia_23', '",B25,"');")</f>
        <v>await autofill('produto_referencia_23', '');</v>
      </c>
      <c r="E25" t="s">
        <v>109</v>
      </c>
    </row>
    <row r="26" spans="1:5">
      <c r="A26" s="4"/>
      <c r="B26" t="str">
        <f t="shared" si="1"/>
        <v/>
      </c>
      <c r="C26" t="str">
        <f>_xlfn.CONCAT("await autofill('produto_serie_24', '",A26,"');")</f>
        <v>await autofill('produto_serie_24', '');</v>
      </c>
      <c r="D26" t="str">
        <f>_xlfn.CONCAT("await autofill('produto_referencia_24', '",B26,"');")</f>
        <v>await autofill('produto_referencia_24', '');</v>
      </c>
      <c r="E26" t="s">
        <v>110</v>
      </c>
    </row>
    <row r="27" spans="1:5">
      <c r="A27" s="4"/>
      <c r="B27" t="str">
        <f t="shared" si="1"/>
        <v/>
      </c>
      <c r="C27" t="str">
        <f>_xlfn.CONCAT("await autofill('produto_serie_25', '",A27,"');")</f>
        <v>await autofill('produto_serie_25', '');</v>
      </c>
      <c r="D27" t="str">
        <f>_xlfn.CONCAT("await autofill('produto_referencia_25', '",B27,"');")</f>
        <v>await autofill('produto_referencia_25', '');</v>
      </c>
      <c r="E27" t="s">
        <v>111</v>
      </c>
    </row>
    <row r="28" spans="1:5">
      <c r="A28" s="4"/>
      <c r="B28" t="str">
        <f t="shared" si="1"/>
        <v/>
      </c>
      <c r="C28" t="str">
        <f>_xlfn.CONCAT("await autofill('produto_serie_26', '",A28,"');")</f>
        <v>await autofill('produto_serie_26', '');</v>
      </c>
      <c r="D28" t="str">
        <f>_xlfn.CONCAT("await autofill('produto_referencia_26', '",B28,"');")</f>
        <v>await autofill('produto_referencia_26', '');</v>
      </c>
      <c r="E28" t="s">
        <v>112</v>
      </c>
    </row>
    <row r="29" spans="1:5">
      <c r="A29" s="5"/>
      <c r="B29" t="str">
        <f t="shared" si="1"/>
        <v/>
      </c>
      <c r="C29" t="str">
        <f>_xlfn.CONCAT("await autofill('produto_serie_27', '",A29,"');")</f>
        <v>await autofill('produto_serie_27', '');</v>
      </c>
      <c r="D29" t="str">
        <f>_xlfn.CONCAT("await autofill('produto_referencia_27', '",B29,"');")</f>
        <v>await autofill('produto_referencia_27', '');</v>
      </c>
      <c r="E29" t="s">
        <v>113</v>
      </c>
    </row>
    <row r="30" spans="1:5">
      <c r="A30" s="4"/>
      <c r="B30" t="str">
        <f t="shared" si="1"/>
        <v/>
      </c>
      <c r="C30" t="str">
        <f>_xlfn.CONCAT("await autofill('produto_serie_28', '",A30,"');")</f>
        <v>await autofill('produto_serie_28', '');</v>
      </c>
      <c r="D30" t="str">
        <f>_xlfn.CONCAT("await autofill('produto_referencia_28', '",B30,"');")</f>
        <v>await autofill('produto_referencia_28', '');</v>
      </c>
      <c r="E30" t="s">
        <v>114</v>
      </c>
    </row>
    <row r="31" spans="1:5">
      <c r="A31" s="4"/>
      <c r="B31" t="str">
        <f t="shared" si="1"/>
        <v/>
      </c>
      <c r="C31" t="str">
        <f>_xlfn.CONCAT("await autofill('produto_serie_29', '",A31,"');")</f>
        <v>await autofill('produto_serie_29', '');</v>
      </c>
      <c r="D31" t="str">
        <f>_xlfn.CONCAT("await autofill('produto_referencia_29', '",B31,"');")</f>
        <v>await autofill('produto_referencia_29', '');</v>
      </c>
      <c r="E31" t="s">
        <v>115</v>
      </c>
    </row>
    <row r="32" spans="1:5">
      <c r="A32" s="4"/>
      <c r="B32" t="str">
        <f t="shared" si="1"/>
        <v/>
      </c>
      <c r="C32" t="str">
        <f>_xlfn.CONCAT("await autofill('produto_serie_30', '",A32,"');")</f>
        <v>await autofill('produto_serie_30', '');</v>
      </c>
      <c r="D32" t="str">
        <f>_xlfn.CONCAT("await autofill('produto_referencia_30', '",B32,"');")</f>
        <v>await autofill('produto_referencia_30', '');</v>
      </c>
      <c r="E32" t="s">
        <v>37</v>
      </c>
    </row>
    <row r="33" spans="1:5">
      <c r="A33" s="2"/>
      <c r="B33" t="str">
        <f t="shared" si="1"/>
        <v/>
      </c>
      <c r="C33" t="str">
        <f>_xlfn.CONCAT("await autofill('produto_serie_31', '",A33,"');")</f>
        <v>await autofill('produto_serie_31', '');</v>
      </c>
      <c r="D33" t="str">
        <f>_xlfn.CONCAT("await autofill('produto_referencia_31', '",B33,"');")</f>
        <v>await autofill('produto_referencia_31', '');</v>
      </c>
      <c r="E33" t="s">
        <v>38</v>
      </c>
    </row>
    <row r="34" spans="1:5">
      <c r="A34" s="2"/>
      <c r="B34" t="str">
        <f t="shared" si="1"/>
        <v/>
      </c>
      <c r="C34" t="str">
        <f>_xlfn.CONCAT("await autofill('produto_serie_32', '",A34,"');")</f>
        <v>await autofill('produto_serie_32', '');</v>
      </c>
      <c r="D34" t="str">
        <f>_xlfn.CONCAT("await autofill('produto_referencia_32', '",B34,"');")</f>
        <v>await autofill('produto_referencia_32', '');</v>
      </c>
      <c r="E34" t="s">
        <v>39</v>
      </c>
    </row>
    <row r="35" spans="1:5">
      <c r="A35" s="4"/>
      <c r="B35" t="str">
        <f t="shared" si="1"/>
        <v/>
      </c>
      <c r="C35" t="str">
        <f>_xlfn.CONCAT("await autofill('produto_serie_33', '",A35,"');")</f>
        <v>await autofill('produto_serie_33', '');</v>
      </c>
      <c r="D35" t="str">
        <f>_xlfn.CONCAT("await autofill('produto_referencia_33', '",B35,"');")</f>
        <v>await autofill('produto_referencia_33', '');</v>
      </c>
      <c r="E35" t="s">
        <v>40</v>
      </c>
    </row>
    <row r="36" spans="1:5">
      <c r="A36" s="4"/>
      <c r="B36" t="str">
        <f t="shared" si="1"/>
        <v/>
      </c>
      <c r="C36" t="str">
        <f>_xlfn.CONCAT("await autofill('produto_serie_34', '",A36,"');")</f>
        <v>await autofill('produto_serie_34', '');</v>
      </c>
      <c r="D36" t="str">
        <f>_xlfn.CONCAT("await autofill('produto_referencia_34', '",B36,"');")</f>
        <v>await autofill('produto_referencia_34', '');</v>
      </c>
      <c r="E36" t="s">
        <v>41</v>
      </c>
    </row>
    <row r="37" spans="1:5">
      <c r="A37" s="4"/>
      <c r="B37" t="str">
        <f t="shared" si="1"/>
        <v/>
      </c>
      <c r="C37" t="str">
        <f>_xlfn.CONCAT("await autofill('produto_serie_35', '",A37,"');")</f>
        <v>await autofill('produto_serie_35', '');</v>
      </c>
      <c r="D37" t="str">
        <f>_xlfn.CONCAT("await autofill('produto_referencia_35', '",B37,"');")</f>
        <v>await autofill('produto_referencia_35', '');</v>
      </c>
      <c r="E37" t="s">
        <v>42</v>
      </c>
    </row>
    <row r="38" spans="1:5">
      <c r="A38" s="4"/>
      <c r="B38" t="str">
        <f t="shared" si="1"/>
        <v/>
      </c>
      <c r="C38" t="str">
        <f>_xlfn.CONCAT("await autofill('produto_serie_36', '",A38,"');")</f>
        <v>await autofill('produto_serie_36', '');</v>
      </c>
      <c r="D38" t="str">
        <f>_xlfn.CONCAT("await autofill('produto_referencia_36', '",B38,"');")</f>
        <v>await autofill('produto_referencia_36', '');</v>
      </c>
      <c r="E38" t="s">
        <v>43</v>
      </c>
    </row>
    <row r="39" spans="1:5">
      <c r="A39" s="4"/>
      <c r="B39" t="str">
        <f t="shared" si="1"/>
        <v/>
      </c>
      <c r="C39" t="str">
        <f>_xlfn.CONCAT("await autofill('produto_serie_37', '",A39,"');")</f>
        <v>await autofill('produto_serie_37', '');</v>
      </c>
      <c r="D39" t="str">
        <f>_xlfn.CONCAT("await autofill('produto_referencia_37', '",B39,"');")</f>
        <v>await autofill('produto_referencia_37', '');</v>
      </c>
      <c r="E39" t="s">
        <v>44</v>
      </c>
    </row>
    <row r="40" spans="1:5">
      <c r="A40" s="4"/>
      <c r="B40" t="str">
        <f t="shared" si="1"/>
        <v/>
      </c>
      <c r="C40" t="str">
        <f>_xlfn.CONCAT("await autofill('produto_serie_38', '",A40,"');")</f>
        <v>await autofill('produto_serie_38', '');</v>
      </c>
      <c r="D40" t="str">
        <f>_xlfn.CONCAT("await autofill('produto_referencia_38', '",B40,"');")</f>
        <v>await autofill('produto_referencia_38', '');</v>
      </c>
      <c r="E40" t="s">
        <v>45</v>
      </c>
    </row>
    <row r="41" spans="1:5">
      <c r="A41" s="4"/>
      <c r="B41" t="str">
        <f t="shared" si="1"/>
        <v/>
      </c>
      <c r="C41" t="str">
        <f>_xlfn.CONCAT("await autofill('produto_serie_39', '",A41,"');")</f>
        <v>await autofill('produto_serie_39', '');</v>
      </c>
      <c r="D41" t="str">
        <f>_xlfn.CONCAT("await autofill('produto_referencia_39', '",B41,"');")</f>
        <v>await autofill('produto_referencia_39', '');</v>
      </c>
      <c r="E41" t="s">
        <v>46</v>
      </c>
    </row>
    <row r="42" spans="1:5">
      <c r="A42" s="4" t="s">
        <v>21</v>
      </c>
      <c r="B42" s="3"/>
      <c r="C42" t="e">
        <f>_xlfn.CONCAT("await autofill('produto_serie_33', '",#REF!,"');")</f>
        <v>#REF!</v>
      </c>
      <c r="E42" t="s">
        <v>47</v>
      </c>
    </row>
    <row r="43" spans="1:5">
      <c r="A43" s="4" t="s">
        <v>22</v>
      </c>
      <c r="C43" t="e">
        <f>_xlfn.CONCAT("await autofill('produto_serie_33', '",#REF!,"');")</f>
        <v>#REF!</v>
      </c>
      <c r="E43" t="s">
        <v>48</v>
      </c>
    </row>
    <row r="44" spans="1:5">
      <c r="A44" s="4" t="s">
        <v>23</v>
      </c>
      <c r="C44" t="e">
        <f>_xlfn.CONCAT("await autofill('produto_serie_33', '",#REF!,"');")</f>
        <v>#REF!</v>
      </c>
      <c r="E44" t="s">
        <v>49</v>
      </c>
    </row>
    <row r="45" spans="1:5">
      <c r="A45" s="4" t="s">
        <v>24</v>
      </c>
      <c r="C45" t="e">
        <f>_xlfn.CONCAT("await autofill('produto_serie_33', '",#REF!,"');")</f>
        <v>#REF!</v>
      </c>
      <c r="E45" t="s">
        <v>50</v>
      </c>
    </row>
    <row r="46" spans="1:5">
      <c r="A46" s="4" t="s">
        <v>25</v>
      </c>
      <c r="C46" t="e">
        <f>_xlfn.CONCAT("await autofill('produto_serie_33', '",#REF!,"');")</f>
        <v>#REF!</v>
      </c>
      <c r="E46" t="s">
        <v>51</v>
      </c>
    </row>
    <row r="47" spans="1:5">
      <c r="A47" s="4" t="s">
        <v>26</v>
      </c>
      <c r="C47" t="e">
        <f>_xlfn.CONCAT("await autofill('produto_serie_33', '",#REF!,"');")</f>
        <v>#REF!</v>
      </c>
      <c r="E47" t="s">
        <v>52</v>
      </c>
    </row>
    <row r="48" spans="1:5">
      <c r="A48" s="4" t="s">
        <v>27</v>
      </c>
      <c r="C48" t="e">
        <f>_xlfn.CONCAT("await autofill('produto_serie_33', '",#REF!,"');")</f>
        <v>#REF!</v>
      </c>
      <c r="E48" t="s">
        <v>53</v>
      </c>
    </row>
    <row r="49" spans="1:5">
      <c r="A49" s="4" t="s">
        <v>28</v>
      </c>
      <c r="C49" t="e">
        <f>_xlfn.CONCAT("await autofill('produto_serie_33', '",#REF!,"');")</f>
        <v>#REF!</v>
      </c>
      <c r="E49" t="s">
        <v>54</v>
      </c>
    </row>
    <row r="50" spans="1:5">
      <c r="A50" s="4" t="s">
        <v>29</v>
      </c>
      <c r="C50" t="e">
        <f>_xlfn.CONCAT("await autofill('produto_serie_33', '",#REF!,"');")</f>
        <v>#REF!</v>
      </c>
      <c r="E50" t="s">
        <v>55</v>
      </c>
    </row>
    <row r="51" spans="1:5">
      <c r="A51" s="4" t="s">
        <v>30</v>
      </c>
      <c r="C51" t="e">
        <f>_xlfn.CONCAT("await autofill('produto_serie_33', '",#REF!,"');")</f>
        <v>#REF!</v>
      </c>
      <c r="E51" t="s">
        <v>56</v>
      </c>
    </row>
    <row r="52" spans="1:5">
      <c r="A52" s="4" t="s">
        <v>31</v>
      </c>
      <c r="C52" t="e">
        <f>_xlfn.CONCAT("await autofill('produto_serie_33', '",#REF!,"');")</f>
        <v>#REF!</v>
      </c>
      <c r="E52" t="s">
        <v>57</v>
      </c>
    </row>
    <row r="53" spans="1:5">
      <c r="A53" s="4" t="s">
        <v>32</v>
      </c>
      <c r="C53" t="e">
        <f>_xlfn.CONCAT("await autofill('produto_serie_33', '",#REF!,"');")</f>
        <v>#REF!</v>
      </c>
      <c r="E53" t="s">
        <v>58</v>
      </c>
    </row>
    <row r="54" spans="1:5">
      <c r="A54" s="4" t="s">
        <v>33</v>
      </c>
      <c r="C54" t="e">
        <f>_xlfn.CONCAT("await autofill('produto_serie_33', '",#REF!,"');")</f>
        <v>#REF!</v>
      </c>
      <c r="E54" t="s">
        <v>59</v>
      </c>
    </row>
    <row r="55" spans="1:5">
      <c r="A55" s="4" t="s">
        <v>34</v>
      </c>
      <c r="C55" t="e">
        <f>_xlfn.CONCAT("await autofill('produto_serie_33', '",#REF!,"');")</f>
        <v>#REF!</v>
      </c>
      <c r="E55" t="s">
        <v>60</v>
      </c>
    </row>
    <row r="56" spans="1:5">
      <c r="A56" s="4" t="s">
        <v>35</v>
      </c>
      <c r="C56" t="e">
        <f>_xlfn.CONCAT("await autofill('produto_serie_33', '",#REF!,"');")</f>
        <v>#REF!</v>
      </c>
      <c r="E56" t="s">
        <v>61</v>
      </c>
    </row>
    <row r="57" spans="1:5">
      <c r="A57" s="4"/>
      <c r="C57" t="e">
        <f>_xlfn.CONCAT("await autofill('produto_serie_33', '",#REF!,"');")</f>
        <v>#REF!</v>
      </c>
      <c r="E57" t="s">
        <v>62</v>
      </c>
    </row>
    <row r="58" spans="1:5">
      <c r="A58" s="4"/>
      <c r="C58" t="e">
        <f>_xlfn.CONCAT("await autofill('produto_serie_33', '",#REF!,"');")</f>
        <v>#REF!</v>
      </c>
      <c r="E58" t="s">
        <v>63</v>
      </c>
    </row>
    <row r="59" spans="1:5">
      <c r="A59" s="4"/>
      <c r="C59" t="e">
        <f>_xlfn.CONCAT("await autofill('produto_serie_33', '",#REF!,"');")</f>
        <v>#REF!</v>
      </c>
      <c r="E59" t="s">
        <v>64</v>
      </c>
    </row>
    <row r="60" spans="1:5">
      <c r="A60" s="5"/>
      <c r="C60" t="e">
        <f>_xlfn.CONCAT("await autofill('produto_serie_33', '",#REF!,"');")</f>
        <v>#REF!</v>
      </c>
      <c r="E60" t="s">
        <v>65</v>
      </c>
    </row>
    <row r="61" spans="1:5">
      <c r="A61" s="4"/>
      <c r="C61" t="e">
        <f>_xlfn.CONCAT("await autofill('produto_serie_33', '",#REF!,"');")</f>
        <v>#REF!</v>
      </c>
      <c r="E61" t="s">
        <v>66</v>
      </c>
    </row>
    <row r="62" spans="1:5">
      <c r="A62" s="5"/>
      <c r="C62" t="e">
        <f>_xlfn.CONCAT("await autofill('produto_serie_33', '",#REF!,"');")</f>
        <v>#REF!</v>
      </c>
      <c r="E62" t="s">
        <v>67</v>
      </c>
    </row>
    <row r="63" spans="1:5">
      <c r="A63" s="4"/>
      <c r="C63" t="e">
        <f>_xlfn.CONCAT("await autofill('produto_serie_33', '",#REF!,"');")</f>
        <v>#REF!</v>
      </c>
      <c r="E63" t="s">
        <v>68</v>
      </c>
    </row>
    <row r="64" spans="1:5">
      <c r="A64" s="4"/>
      <c r="C64" t="e">
        <f>_xlfn.CONCAT("await autofill('produto_serie_33', '",#REF!,"');")</f>
        <v>#REF!</v>
      </c>
      <c r="E64" t="s">
        <v>69</v>
      </c>
    </row>
    <row r="65" spans="1:5">
      <c r="A65" s="4"/>
      <c r="C65" t="e">
        <f>_xlfn.CONCAT("await autofill('produto_serie_33', '",#REF!,"');")</f>
        <v>#REF!</v>
      </c>
      <c r="E65" t="s">
        <v>70</v>
      </c>
    </row>
    <row r="66" spans="1:5">
      <c r="A66" s="4"/>
      <c r="C66" t="e">
        <f>_xlfn.CONCAT("await autofill('produto_serie_33', '",#REF!,"');")</f>
        <v>#REF!</v>
      </c>
      <c r="E66" t="s">
        <v>71</v>
      </c>
    </row>
    <row r="67" spans="1:5">
      <c r="A67" s="4"/>
      <c r="C67" t="e">
        <f>_xlfn.CONCAT("await autofill('produto_serie_33', '",#REF!,"');")</f>
        <v>#REF!</v>
      </c>
      <c r="E67" t="s">
        <v>72</v>
      </c>
    </row>
    <row r="68" spans="1:5">
      <c r="A68" s="4"/>
      <c r="C68" t="e">
        <f>_xlfn.CONCAT("await autofill('produto_serie_33', '",#REF!,"');")</f>
        <v>#REF!</v>
      </c>
      <c r="E68" t="s">
        <v>73</v>
      </c>
    </row>
    <row r="69" spans="1:5">
      <c r="A69" s="5"/>
      <c r="C69" t="e">
        <f>_xlfn.CONCAT("await autofill('produto_serie_33', '",#REF!,"');")</f>
        <v>#REF!</v>
      </c>
      <c r="E69" t="s">
        <v>74</v>
      </c>
    </row>
    <row r="70" spans="1:5">
      <c r="A70" s="4"/>
      <c r="C70" t="e">
        <f>_xlfn.CONCAT("await autofill('produto_serie_33', '",#REF!,"');")</f>
        <v>#REF!</v>
      </c>
      <c r="E70" t="s">
        <v>75</v>
      </c>
    </row>
    <row r="71" spans="1:5">
      <c r="A71" s="4"/>
      <c r="C71" t="e">
        <f>_xlfn.CONCAT("await autofill('produto_serie_33', '",#REF!,"');")</f>
        <v>#REF!</v>
      </c>
      <c r="E71" t="s">
        <v>76</v>
      </c>
    </row>
    <row r="72" spans="1:5">
      <c r="A72" s="4"/>
      <c r="C72" t="e">
        <f>_xlfn.CONCAT("await autofill('produto_serie_33', '",#REF!,"');")</f>
        <v>#REF!</v>
      </c>
      <c r="E72" t="s">
        <v>77</v>
      </c>
    </row>
    <row r="73" spans="1:5">
      <c r="A73" s="2"/>
      <c r="C73" t="e">
        <f>_xlfn.CONCAT("await autofill('produto_serie_33', '",#REF!,"');")</f>
        <v>#REF!</v>
      </c>
      <c r="E73" t="s">
        <v>78</v>
      </c>
    </row>
    <row r="74" spans="1:5">
      <c r="A74" s="2"/>
      <c r="C74" t="e">
        <f>_xlfn.CONCAT("await autofill('produto_serie_33', '",#REF!,"');")</f>
        <v>#REF!</v>
      </c>
      <c r="E74" t="s">
        <v>79</v>
      </c>
    </row>
    <row r="75" spans="1:5">
      <c r="A75" s="4"/>
      <c r="C75" t="e">
        <f>_xlfn.CONCAT("await autofill('produto_serie_33', '",#REF!,"');")</f>
        <v>#REF!</v>
      </c>
      <c r="E75" t="s">
        <v>80</v>
      </c>
    </row>
    <row r="76" spans="1:5">
      <c r="A76" s="4"/>
      <c r="C76" t="e">
        <f>_xlfn.CONCAT("await autofill('produto_serie_33', '",#REF!,"');")</f>
        <v>#REF!</v>
      </c>
      <c r="E76" t="s">
        <v>81</v>
      </c>
    </row>
    <row r="77" spans="1:5">
      <c r="A77" s="4"/>
      <c r="C77" t="e">
        <f>_xlfn.CONCAT("await autofill('produto_serie_33', '",#REF!,"');")</f>
        <v>#REF!</v>
      </c>
      <c r="E77" t="s">
        <v>82</v>
      </c>
    </row>
    <row r="78" spans="1:5">
      <c r="A78" s="4"/>
      <c r="C78" t="e">
        <f>_xlfn.CONCAT("await autofill('produto_serie_33', '",#REF!,"');")</f>
        <v>#REF!</v>
      </c>
      <c r="E78" t="s">
        <v>83</v>
      </c>
    </row>
    <row r="79" spans="1:5">
      <c r="A79" s="4"/>
      <c r="C79" t="e">
        <f>_xlfn.CONCAT("await autofill('produto_serie_33', '",#REF!,"');")</f>
        <v>#REF!</v>
      </c>
      <c r="E79" t="s">
        <v>84</v>
      </c>
    </row>
    <row r="80" spans="1:5">
      <c r="A80" s="4"/>
      <c r="C80" t="e">
        <f>_xlfn.CONCAT("await autofill('produto_serie_33', '",#REF!,"');")</f>
        <v>#REF!</v>
      </c>
      <c r="E80" t="s">
        <v>85</v>
      </c>
    </row>
    <row r="81" spans="1:5">
      <c r="A81" s="4"/>
      <c r="C81" t="e">
        <f>_xlfn.CONCAT("await autofill('produto_serie_33', '",#REF!,"');")</f>
        <v>#REF!</v>
      </c>
      <c r="E81" t="s">
        <v>86</v>
      </c>
    </row>
    <row r="82" spans="1:5">
      <c r="A82" s="4"/>
    </row>
    <row r="83" spans="1:5">
      <c r="A83" s="4"/>
    </row>
    <row r="84" spans="1:5">
      <c r="A84" s="4"/>
    </row>
    <row r="85" spans="1:5">
      <c r="A85" s="4"/>
    </row>
    <row r="86" spans="1:5">
      <c r="A86" s="4"/>
    </row>
    <row r="87" spans="1:5">
      <c r="A87" s="4"/>
    </row>
    <row r="88" spans="1:5">
      <c r="A88" s="4"/>
    </row>
    <row r="89" spans="1:5">
      <c r="A89" s="4"/>
    </row>
    <row r="90" spans="1:5">
      <c r="A90" s="4"/>
    </row>
    <row r="91" spans="1:5">
      <c r="A91" s="4"/>
    </row>
    <row r="92" spans="1:5">
      <c r="A92" s="4"/>
    </row>
    <row r="93" spans="1:5">
      <c r="A93" s="4"/>
    </row>
    <row r="94" spans="1:5">
      <c r="A94" s="4"/>
    </row>
    <row r="95" spans="1:5">
      <c r="A95" s="4"/>
    </row>
    <row r="96" spans="1:5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5"/>
    </row>
    <row r="101" spans="1:1">
      <c r="A101" s="4"/>
    </row>
    <row r="102" spans="1:1">
      <c r="A102" s="5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5"/>
    </row>
    <row r="110" spans="1:1">
      <c r="A110" s="4"/>
    </row>
    <row r="111" spans="1:1">
      <c r="A111" s="4"/>
    </row>
    <row r="112" spans="1:1">
      <c r="A112" s="4"/>
    </row>
    <row r="113" spans="1:1">
      <c r="A113" s="2"/>
    </row>
    <row r="114" spans="1:1">
      <c r="A114" s="2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5"/>
    </row>
    <row r="141" spans="1:1">
      <c r="A141" s="4"/>
    </row>
    <row r="142" spans="1:1">
      <c r="A142" s="5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5"/>
    </row>
    <row r="150" spans="1:1">
      <c r="A150" s="4"/>
    </row>
    <row r="151" spans="1:1">
      <c r="A151" s="4"/>
    </row>
    <row r="152" spans="1:1">
      <c r="A152" s="4"/>
    </row>
    <row r="153" spans="1:1">
      <c r="A153" s="2"/>
    </row>
    <row r="154" spans="1:1">
      <c r="A154" s="2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</sheetData>
  <conditionalFormatting sqref="A177:A252">
    <cfRule type="duplicateValues" dxfId="26" priority="100"/>
  </conditionalFormatting>
  <conditionalFormatting sqref="D2:D41">
    <cfRule type="duplicateValues" dxfId="25" priority="109"/>
  </conditionalFormatting>
  <conditionalFormatting sqref="D1:F1 C1:C1048576">
    <cfRule type="duplicateValues" dxfId="24" priority="110"/>
  </conditionalFormatting>
  <conditionalFormatting sqref="E2:E31">
    <cfRule type="duplicateValues" dxfId="23" priority="17"/>
  </conditionalFormatting>
  <conditionalFormatting sqref="E32:E53">
    <cfRule type="duplicateValues" dxfId="22" priority="39"/>
  </conditionalFormatting>
  <conditionalFormatting sqref="A176 A155:A174 A115:A152 A2:A112">
    <cfRule type="duplicateValues" dxfId="21" priority="16"/>
  </conditionalFormatting>
  <conditionalFormatting sqref="A108:A133">
    <cfRule type="duplicateValues" dxfId="20" priority="15"/>
  </conditionalFormatting>
  <conditionalFormatting sqref="A175">
    <cfRule type="duplicateValues" dxfId="19" priority="14"/>
  </conditionalFormatting>
  <conditionalFormatting sqref="A68:A93">
    <cfRule type="duplicateValues" dxfId="18" priority="13"/>
  </conditionalFormatting>
  <conditionalFormatting sqref="A135">
    <cfRule type="duplicateValues" dxfId="17" priority="12"/>
  </conditionalFormatting>
  <conditionalFormatting sqref="A68:A93">
    <cfRule type="duplicateValues" dxfId="16" priority="11"/>
  </conditionalFormatting>
  <conditionalFormatting sqref="A28:A53">
    <cfRule type="duplicateValues" dxfId="15" priority="10"/>
  </conditionalFormatting>
  <conditionalFormatting sqref="A95">
    <cfRule type="duplicateValues" dxfId="14" priority="9"/>
  </conditionalFormatting>
  <conditionalFormatting sqref="A28:A53">
    <cfRule type="duplicateValues" dxfId="13" priority="8"/>
  </conditionalFormatting>
  <conditionalFormatting sqref="A28:A53">
    <cfRule type="duplicateValues" dxfId="12" priority="7"/>
  </conditionalFormatting>
  <conditionalFormatting sqref="A2:A13">
    <cfRule type="duplicateValues" dxfId="11" priority="6"/>
  </conditionalFormatting>
  <conditionalFormatting sqref="A55">
    <cfRule type="duplicateValues" dxfId="10" priority="5"/>
  </conditionalFormatting>
  <conditionalFormatting sqref="A2:A13">
    <cfRule type="duplicateValues" dxfId="9" priority="4"/>
  </conditionalFormatting>
  <conditionalFormatting sqref="A2:A13">
    <cfRule type="duplicateValues" dxfId="8" priority="3"/>
  </conditionalFormatting>
  <conditionalFormatting sqref="A2:A13">
    <cfRule type="duplicateValues" dxfId="7" priority="2"/>
  </conditionalFormatting>
  <conditionalFormatting sqref="A15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3D9F-52DF-46E6-B80C-6AA70112945A}">
  <dimension ref="A1:D70"/>
  <sheetViews>
    <sheetView workbookViewId="0">
      <selection activeCell="G2" sqref="G2"/>
    </sheetView>
  </sheetViews>
  <sheetFormatPr defaultRowHeight="15"/>
  <cols>
    <col min="1" max="1" width="9.42578125" customWidth="1"/>
    <col min="2" max="2" width="52" bestFit="1" customWidth="1"/>
    <col min="3" max="4" width="10.28515625" customWidth="1"/>
  </cols>
  <sheetData>
    <row r="1" spans="1:4">
      <c r="A1" t="s">
        <v>185</v>
      </c>
      <c r="B1" t="s">
        <v>186</v>
      </c>
      <c r="C1" t="s">
        <v>187</v>
      </c>
      <c r="D1" t="s">
        <v>188</v>
      </c>
    </row>
    <row r="2" spans="1:4">
      <c r="A2" s="10">
        <v>4662261</v>
      </c>
      <c r="B2" s="6" t="s">
        <v>116</v>
      </c>
    </row>
    <row r="3" spans="1:4">
      <c r="A3" s="10">
        <v>4662245</v>
      </c>
      <c r="B3" s="6" t="s">
        <v>117</v>
      </c>
    </row>
    <row r="4" spans="1:4">
      <c r="A4" s="10">
        <v>4662253</v>
      </c>
      <c r="B4" s="6" t="s">
        <v>118</v>
      </c>
    </row>
    <row r="5" spans="1:4">
      <c r="A5" s="10">
        <v>4662407</v>
      </c>
      <c r="B5" s="6" t="s">
        <v>119</v>
      </c>
    </row>
    <row r="6" spans="1:4">
      <c r="A6" s="10">
        <v>4721268</v>
      </c>
      <c r="B6" s="6" t="s">
        <v>120</v>
      </c>
    </row>
    <row r="7" spans="1:4">
      <c r="A7" s="10">
        <v>4721276</v>
      </c>
      <c r="B7" s="6" t="s">
        <v>121</v>
      </c>
    </row>
    <row r="8" spans="1:4">
      <c r="A8" s="10">
        <v>4662377</v>
      </c>
      <c r="B8" s="6" t="s">
        <v>122</v>
      </c>
    </row>
    <row r="9" spans="1:4">
      <c r="A9" s="10">
        <v>4662318</v>
      </c>
      <c r="B9" s="6" t="s">
        <v>123</v>
      </c>
    </row>
    <row r="10" spans="1:4">
      <c r="A10" s="10">
        <v>4662288</v>
      </c>
      <c r="B10" s="7" t="s">
        <v>124</v>
      </c>
    </row>
    <row r="11" spans="1:4">
      <c r="A11" s="10">
        <v>4662300</v>
      </c>
      <c r="B11" s="7" t="s">
        <v>125</v>
      </c>
    </row>
    <row r="12" spans="1:4">
      <c r="A12" s="10">
        <v>4662385</v>
      </c>
      <c r="B12" s="6" t="s">
        <v>126</v>
      </c>
    </row>
    <row r="13" spans="1:4">
      <c r="A13" s="10">
        <v>4662296</v>
      </c>
      <c r="B13" s="7" t="s">
        <v>127</v>
      </c>
    </row>
    <row r="14" spans="1:4">
      <c r="A14" s="10">
        <v>4662270</v>
      </c>
      <c r="B14" s="6" t="s">
        <v>128</v>
      </c>
    </row>
    <row r="15" spans="1:4">
      <c r="A15" s="10">
        <v>4899164</v>
      </c>
      <c r="B15" s="6" t="s">
        <v>129</v>
      </c>
    </row>
    <row r="16" spans="1:4">
      <c r="A16" s="10">
        <v>4899156</v>
      </c>
      <c r="B16" s="6" t="s">
        <v>130</v>
      </c>
    </row>
    <row r="17" spans="1:2">
      <c r="A17" s="10">
        <v>5184711</v>
      </c>
      <c r="B17" s="6" t="s">
        <v>131</v>
      </c>
    </row>
    <row r="18" spans="1:2">
      <c r="A18" s="10">
        <v>233803</v>
      </c>
      <c r="B18" s="6" t="s">
        <v>132</v>
      </c>
    </row>
    <row r="19" spans="1:2">
      <c r="A19" s="10">
        <v>4662350</v>
      </c>
      <c r="B19" s="6" t="s">
        <v>133</v>
      </c>
    </row>
    <row r="20" spans="1:2">
      <c r="A20" s="10">
        <v>4224175</v>
      </c>
      <c r="B20" s="6" t="s">
        <v>134</v>
      </c>
    </row>
    <row r="21" spans="1:2">
      <c r="A21" s="10">
        <v>6910513</v>
      </c>
      <c r="B21" s="6" t="s">
        <v>135</v>
      </c>
    </row>
    <row r="22" spans="1:2">
      <c r="A22" s="10">
        <v>6910521</v>
      </c>
      <c r="B22" s="6" t="s">
        <v>136</v>
      </c>
    </row>
    <row r="23" spans="1:2">
      <c r="A23" s="10">
        <v>4682068</v>
      </c>
      <c r="B23" s="6" t="s">
        <v>137</v>
      </c>
    </row>
    <row r="24" spans="1:2">
      <c r="A24" s="10">
        <v>4682076</v>
      </c>
      <c r="B24" s="6" t="s">
        <v>138</v>
      </c>
    </row>
    <row r="25" spans="1:2">
      <c r="A25" s="10">
        <v>231088</v>
      </c>
      <c r="B25" s="6" t="s">
        <v>139</v>
      </c>
    </row>
    <row r="26" spans="1:2">
      <c r="A26" s="10">
        <v>4089561</v>
      </c>
      <c r="B26" s="6" t="s">
        <v>140</v>
      </c>
    </row>
    <row r="27" spans="1:2">
      <c r="A27" s="10">
        <v>4089570</v>
      </c>
      <c r="B27" s="6" t="s">
        <v>141</v>
      </c>
    </row>
    <row r="28" spans="1:2">
      <c r="A28" s="10">
        <v>6910530</v>
      </c>
      <c r="B28" s="6" t="s">
        <v>142</v>
      </c>
    </row>
    <row r="29" spans="1:2">
      <c r="A29" s="10">
        <v>6910548</v>
      </c>
      <c r="B29" s="6" t="s">
        <v>143</v>
      </c>
    </row>
    <row r="30" spans="1:2">
      <c r="A30" s="10">
        <v>3465055</v>
      </c>
      <c r="B30" s="6" t="s">
        <v>144</v>
      </c>
    </row>
    <row r="31" spans="1:2">
      <c r="A31" s="10">
        <v>3465063</v>
      </c>
      <c r="B31" s="6" t="s">
        <v>145</v>
      </c>
    </row>
    <row r="32" spans="1:2">
      <c r="A32" s="10">
        <v>4723490</v>
      </c>
      <c r="B32" s="6" t="s">
        <v>146</v>
      </c>
    </row>
    <row r="33" spans="1:2">
      <c r="A33" s="11">
        <v>4718097</v>
      </c>
      <c r="B33" s="8" t="s">
        <v>147</v>
      </c>
    </row>
    <row r="34" spans="1:2">
      <c r="A34" s="12">
        <v>5184720</v>
      </c>
      <c r="B34" s="9" t="s">
        <v>148</v>
      </c>
    </row>
    <row r="35" spans="1:2">
      <c r="A35" s="12">
        <v>4715365</v>
      </c>
      <c r="B35" s="9" t="s">
        <v>149</v>
      </c>
    </row>
    <row r="36" spans="1:2">
      <c r="A36" s="12">
        <v>5184762</v>
      </c>
      <c r="B36" s="9" t="s">
        <v>150</v>
      </c>
    </row>
    <row r="37" spans="1:2">
      <c r="A37" s="12">
        <v>4723503</v>
      </c>
      <c r="B37" s="9" t="s">
        <v>151</v>
      </c>
    </row>
    <row r="38" spans="1:2">
      <c r="A38" s="12">
        <v>5149401</v>
      </c>
      <c r="B38" s="9" t="s">
        <v>152</v>
      </c>
    </row>
    <row r="39" spans="1:2">
      <c r="A39" s="12">
        <v>4224167</v>
      </c>
      <c r="B39" s="9" t="s">
        <v>153</v>
      </c>
    </row>
    <row r="40" spans="1:2">
      <c r="A40" s="10">
        <v>5184690</v>
      </c>
      <c r="B40" s="6" t="s">
        <v>154</v>
      </c>
    </row>
    <row r="41" spans="1:2">
      <c r="A41" s="12">
        <v>5184703</v>
      </c>
      <c r="B41" s="9" t="s">
        <v>155</v>
      </c>
    </row>
    <row r="42" spans="1:2">
      <c r="A42" s="12">
        <v>231096</v>
      </c>
      <c r="B42" s="9" t="s">
        <v>156</v>
      </c>
    </row>
    <row r="43" spans="1:2">
      <c r="A43" s="12">
        <v>4646428</v>
      </c>
      <c r="B43" s="9" t="s">
        <v>157</v>
      </c>
    </row>
    <row r="44" spans="1:2">
      <c r="A44" s="12">
        <v>5149410</v>
      </c>
      <c r="B44" s="9" t="s">
        <v>158</v>
      </c>
    </row>
    <row r="45" spans="1:2">
      <c r="A45" s="13">
        <v>4662369</v>
      </c>
      <c r="B45" s="9" t="s">
        <v>159</v>
      </c>
    </row>
    <row r="46" spans="1:2">
      <c r="A46" s="12">
        <v>5156521</v>
      </c>
      <c r="B46" s="9" t="s">
        <v>160</v>
      </c>
    </row>
    <row r="47" spans="1:2">
      <c r="A47" s="12">
        <v>5160731</v>
      </c>
      <c r="B47" s="9" t="s">
        <v>161</v>
      </c>
    </row>
    <row r="48" spans="1:2">
      <c r="A48" s="12">
        <v>5160740</v>
      </c>
      <c r="B48" s="9" t="s">
        <v>162</v>
      </c>
    </row>
    <row r="49" spans="1:2">
      <c r="A49" s="12">
        <v>5160766</v>
      </c>
      <c r="B49" s="9" t="s">
        <v>163</v>
      </c>
    </row>
    <row r="50" spans="1:2">
      <c r="A50" s="12">
        <v>5160782</v>
      </c>
      <c r="B50" s="9" t="s">
        <v>164</v>
      </c>
    </row>
    <row r="51" spans="1:2">
      <c r="A51" s="12">
        <v>4646487</v>
      </c>
      <c r="B51" s="9" t="s">
        <v>165</v>
      </c>
    </row>
    <row r="52" spans="1:2">
      <c r="A52" s="12">
        <v>4662393</v>
      </c>
      <c r="B52" s="9" t="s">
        <v>166</v>
      </c>
    </row>
    <row r="53" spans="1:2">
      <c r="A53" s="12">
        <v>5160758</v>
      </c>
      <c r="B53" s="9" t="s">
        <v>167</v>
      </c>
    </row>
    <row r="54" spans="1:2">
      <c r="A54" s="12">
        <v>5266106</v>
      </c>
      <c r="B54" s="9" t="s">
        <v>168</v>
      </c>
    </row>
    <row r="55" spans="1:2">
      <c r="A55" s="12">
        <v>233811</v>
      </c>
      <c r="B55" s="9" t="s">
        <v>169</v>
      </c>
    </row>
    <row r="56" spans="1:2">
      <c r="A56" s="12">
        <v>5266114</v>
      </c>
      <c r="B56" s="9" t="s">
        <v>170</v>
      </c>
    </row>
    <row r="57" spans="1:2">
      <c r="A57" s="14">
        <v>5265282</v>
      </c>
      <c r="B57" s="6" t="s">
        <v>171</v>
      </c>
    </row>
    <row r="58" spans="1:2">
      <c r="A58" s="14">
        <v>5266050</v>
      </c>
      <c r="B58" s="6" t="s">
        <v>172</v>
      </c>
    </row>
    <row r="59" spans="1:2">
      <c r="A59" s="14">
        <v>5266165</v>
      </c>
      <c r="B59" s="6" t="s">
        <v>173</v>
      </c>
    </row>
    <row r="60" spans="1:2">
      <c r="A60" s="15">
        <v>5273986</v>
      </c>
      <c r="B60" s="9" t="s">
        <v>174</v>
      </c>
    </row>
    <row r="61" spans="1:2">
      <c r="A61" s="12">
        <v>5266149</v>
      </c>
      <c r="B61" s="9" t="s">
        <v>175</v>
      </c>
    </row>
    <row r="62" spans="1:2">
      <c r="A62" s="12">
        <v>5149398</v>
      </c>
      <c r="B62" s="9" t="s">
        <v>176</v>
      </c>
    </row>
    <row r="63" spans="1:2">
      <c r="A63" s="12">
        <v>5295653</v>
      </c>
      <c r="B63" s="9" t="s">
        <v>177</v>
      </c>
    </row>
    <row r="64" spans="1:2">
      <c r="A64" s="10">
        <v>5280915</v>
      </c>
      <c r="B64" s="6" t="s">
        <v>178</v>
      </c>
    </row>
    <row r="65" spans="1:2">
      <c r="A65" s="12">
        <v>5280982</v>
      </c>
      <c r="B65" s="9" t="s">
        <v>179</v>
      </c>
    </row>
    <row r="66" spans="1:2">
      <c r="A66" s="12">
        <v>5295661</v>
      </c>
      <c r="B66" s="9" t="s">
        <v>180</v>
      </c>
    </row>
    <row r="67" spans="1:2">
      <c r="A67" s="12">
        <v>5266122</v>
      </c>
      <c r="B67" s="9" t="s">
        <v>181</v>
      </c>
    </row>
    <row r="68" spans="1:2">
      <c r="A68" s="12">
        <v>5280931</v>
      </c>
      <c r="B68" s="9" t="s">
        <v>182</v>
      </c>
    </row>
    <row r="69" spans="1:2">
      <c r="A69" s="12">
        <v>5280907</v>
      </c>
      <c r="B69" s="9" t="s">
        <v>183</v>
      </c>
    </row>
    <row r="70" spans="1:2">
      <c r="A70" s="10">
        <v>5295645</v>
      </c>
      <c r="B70" s="6" t="s">
        <v>184</v>
      </c>
    </row>
  </sheetData>
  <conditionalFormatting sqref="A63">
    <cfRule type="duplicateValues" dxfId="5" priority="4"/>
  </conditionalFormatting>
  <conditionalFormatting sqref="A64:A65">
    <cfRule type="duplicateValues" dxfId="4" priority="3"/>
  </conditionalFormatting>
  <conditionalFormatting sqref="A66">
    <cfRule type="duplicateValues" dxfId="3" priority="2"/>
  </conditionalFormatting>
  <conditionalFormatting sqref="A69">
    <cfRule type="duplicateValues" dxfId="2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4CB5-B3BB-41E4-B95A-510AD7CE359F}">
  <dimension ref="A2:B23"/>
  <sheetViews>
    <sheetView tabSelected="1" workbookViewId="0">
      <selection activeCell="B24" sqref="B24"/>
    </sheetView>
  </sheetViews>
  <sheetFormatPr defaultRowHeight="15"/>
  <cols>
    <col min="1" max="1" width="22" bestFit="1" customWidth="1"/>
    <col min="2" max="2" width="43.7109375" bestFit="1" customWidth="1"/>
  </cols>
  <sheetData>
    <row r="2" spans="1:2">
      <c r="A2" s="4" t="s">
        <v>6</v>
      </c>
      <c r="B2" s="16" t="s">
        <v>189</v>
      </c>
    </row>
    <row r="3" spans="1:2">
      <c r="A3" s="4" t="s">
        <v>7</v>
      </c>
      <c r="B3" s="16" t="s">
        <v>190</v>
      </c>
    </row>
    <row r="4" spans="1:2">
      <c r="A4" s="4" t="s">
        <v>8</v>
      </c>
      <c r="B4" s="16" t="s">
        <v>191</v>
      </c>
    </row>
    <row r="5" spans="1:2">
      <c r="A5" s="4" t="s">
        <v>9</v>
      </c>
      <c r="B5" s="16" t="s">
        <v>192</v>
      </c>
    </row>
    <row r="6" spans="1:2">
      <c r="A6" s="5" t="s">
        <v>10</v>
      </c>
      <c r="B6" s="17" t="s">
        <v>193</v>
      </c>
    </row>
    <row r="7" spans="1:2">
      <c r="A7" s="4" t="s">
        <v>11</v>
      </c>
      <c r="B7" s="16" t="s">
        <v>194</v>
      </c>
    </row>
    <row r="8" spans="1:2">
      <c r="A8" s="4" t="s">
        <v>12</v>
      </c>
      <c r="B8" s="16" t="s">
        <v>195</v>
      </c>
    </row>
    <row r="9" spans="1:2">
      <c r="A9" s="4" t="s">
        <v>13</v>
      </c>
      <c r="B9" s="16" t="s">
        <v>196</v>
      </c>
    </row>
    <row r="10" spans="1:2">
      <c r="A10" s="4" t="s">
        <v>14</v>
      </c>
      <c r="B10" s="16" t="s">
        <v>197</v>
      </c>
    </row>
    <row r="11" spans="1:2">
      <c r="A11" s="4" t="s">
        <v>15</v>
      </c>
      <c r="B11" s="16" t="s">
        <v>198</v>
      </c>
    </row>
    <row r="12" spans="1:2">
      <c r="A12" s="2" t="s">
        <v>16</v>
      </c>
      <c r="B12" s="16" t="s">
        <v>199</v>
      </c>
    </row>
    <row r="13" spans="1:2">
      <c r="A13" s="2" t="s">
        <v>17</v>
      </c>
      <c r="B13" s="16" t="s">
        <v>200</v>
      </c>
    </row>
    <row r="14" spans="1:2">
      <c r="A14" s="4" t="s">
        <v>18</v>
      </c>
      <c r="B14" s="16" t="s">
        <v>201</v>
      </c>
    </row>
    <row r="15" spans="1:2">
      <c r="A15" s="4" t="s">
        <v>19</v>
      </c>
      <c r="B15" s="16" t="s">
        <v>202</v>
      </c>
    </row>
    <row r="16" spans="1:2">
      <c r="A16" s="4" t="s">
        <v>20</v>
      </c>
      <c r="B16" s="16" t="s">
        <v>203</v>
      </c>
    </row>
    <row r="17" spans="1:2">
      <c r="A17" s="4" t="s">
        <v>21</v>
      </c>
      <c r="B17" s="16" t="s">
        <v>204</v>
      </c>
    </row>
    <row r="18" spans="1:2">
      <c r="A18" s="4" t="s">
        <v>22</v>
      </c>
      <c r="B18" s="16" t="s">
        <v>205</v>
      </c>
    </row>
    <row r="19" spans="1:2">
      <c r="A19" s="4" t="s">
        <v>23</v>
      </c>
      <c r="B19" s="16" t="s">
        <v>206</v>
      </c>
    </row>
    <row r="20" spans="1:2">
      <c r="A20" s="4" t="s">
        <v>30</v>
      </c>
      <c r="B20" s="18" t="s">
        <v>207</v>
      </c>
    </row>
    <row r="21" spans="1:2">
      <c r="A21" s="4" t="s">
        <v>32</v>
      </c>
      <c r="B21" s="16" t="s">
        <v>208</v>
      </c>
    </row>
    <row r="22" spans="1:2">
      <c r="A22" s="4" t="s">
        <v>33</v>
      </c>
      <c r="B22" s="16" t="s">
        <v>209</v>
      </c>
    </row>
    <row r="23" spans="1:2">
      <c r="A23" s="4" t="s">
        <v>35</v>
      </c>
      <c r="B23" s="16" t="s">
        <v>210</v>
      </c>
    </row>
  </sheetData>
  <conditionalFormatting sqref="A14:A23 A8:A11 A2:A4">
    <cfRule type="duplicateValues" dxfId="1" priority="1"/>
  </conditionalFormatting>
  <conditionalFormatting sqref="A5:A7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Magic</vt:lpstr>
      <vt:lpstr>Tabela códigos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Alves</dc:creator>
  <cp:lastModifiedBy>lincoln alves</cp:lastModifiedBy>
  <dcterms:created xsi:type="dcterms:W3CDTF">2015-06-05T18:19:34Z</dcterms:created>
  <dcterms:modified xsi:type="dcterms:W3CDTF">2024-01-29T17:22:06Z</dcterms:modified>
</cp:coreProperties>
</file>