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86152\Desktop\"/>
    </mc:Choice>
  </mc:AlternateContent>
  <bookViews>
    <workbookView xWindow="-108" yWindow="-108" windowWidth="23256" windowHeight="12456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</sheets>
  <definedNames>
    <definedName name="_xlnm._FilterDatabase" localSheetId="2" hidden="1">Sheet3!$A$1:$H$9</definedName>
    <definedName name="_xlnm._FilterDatabase" localSheetId="3" hidden="1">Sheet4!$A$1:$H$11</definedName>
  </definedNames>
  <calcPr calcId="162913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C12" i="4"/>
  <c r="D6" i="4"/>
  <c r="G13" i="4"/>
  <c r="F13" i="4"/>
  <c r="E13" i="4"/>
  <c r="G7" i="4"/>
  <c r="G15" i="4" s="1"/>
  <c r="F7" i="4"/>
  <c r="F15" i="4" s="1"/>
  <c r="E7" i="4"/>
  <c r="E15" i="4" s="1"/>
  <c r="L3" i="1" l="1"/>
  <c r="L8" i="1"/>
  <c r="L4" i="1"/>
  <c r="L5" i="1"/>
  <c r="L6" i="1"/>
  <c r="L7" i="1"/>
  <c r="L9" i="1"/>
  <c r="L10" i="1"/>
  <c r="F13" i="1"/>
  <c r="D12" i="1"/>
  <c r="E12" i="1"/>
  <c r="C12" i="1"/>
  <c r="C11" i="1" s="1"/>
  <c r="D11" i="1"/>
  <c r="E11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3" i="1"/>
  <c r="G3" i="1" s="1"/>
  <c r="F12" i="1" l="1"/>
</calcChain>
</file>

<file path=xl/sharedStrings.xml><?xml version="1.0" encoding="utf-8"?>
<sst xmlns="http://schemas.openxmlformats.org/spreadsheetml/2006/main" count="124" uniqueCount="54">
  <si>
    <t>姓名</t>
    <phoneticPr fontId="2" type="noConversion"/>
  </si>
  <si>
    <t>吴华</t>
    <phoneticPr fontId="2" type="noConversion"/>
  </si>
  <si>
    <t>钱玲</t>
    <phoneticPr fontId="2" type="noConversion"/>
  </si>
  <si>
    <t>张家鸣</t>
    <phoneticPr fontId="2" type="noConversion"/>
  </si>
  <si>
    <t>杨梅华</t>
    <phoneticPr fontId="2" type="noConversion"/>
  </si>
  <si>
    <t>汤沐化</t>
    <phoneticPr fontId="2" type="noConversion"/>
  </si>
  <si>
    <t>万科</t>
    <phoneticPr fontId="2" type="noConversion"/>
  </si>
  <si>
    <t>苏丹平</t>
    <phoneticPr fontId="2" type="noConversion"/>
  </si>
  <si>
    <t>黄亚非</t>
    <phoneticPr fontId="2" type="noConversion"/>
  </si>
  <si>
    <t>最高分</t>
    <phoneticPr fontId="2" type="noConversion"/>
  </si>
  <si>
    <t>平均分</t>
    <phoneticPr fontId="2" type="noConversion"/>
  </si>
  <si>
    <t>学号</t>
    <phoneticPr fontId="2" type="noConversion"/>
  </si>
  <si>
    <t>数学</t>
    <phoneticPr fontId="2" type="noConversion"/>
  </si>
  <si>
    <t>外语</t>
    <phoneticPr fontId="2" type="noConversion"/>
  </si>
  <si>
    <t>计算机</t>
    <phoneticPr fontId="2" type="noConversion"/>
  </si>
  <si>
    <t>总分</t>
    <phoneticPr fontId="2" type="noConversion"/>
  </si>
  <si>
    <t>总评</t>
    <phoneticPr fontId="2" type="noConversion"/>
  </si>
  <si>
    <t>排名</t>
    <phoneticPr fontId="2" type="noConversion"/>
  </si>
  <si>
    <t>学生成绩表</t>
    <phoneticPr fontId="2" type="noConversion"/>
  </si>
  <si>
    <t xml:space="preserve"> 数学    (百分制)</t>
    <phoneticPr fontId="2" type="noConversion"/>
  </si>
  <si>
    <t xml:space="preserve"> 数学    (五级制)</t>
    <phoneticPr fontId="2" type="noConversion"/>
  </si>
  <si>
    <t>优秀生人数</t>
    <phoneticPr fontId="2" type="noConversion"/>
  </si>
  <si>
    <t>姓名</t>
  </si>
  <si>
    <t>学号</t>
  </si>
  <si>
    <t>数学</t>
  </si>
  <si>
    <t>外语</t>
  </si>
  <si>
    <t>计算机</t>
  </si>
  <si>
    <t>吴华</t>
  </si>
  <si>
    <t>钱玲</t>
  </si>
  <si>
    <t>张家鸣</t>
  </si>
  <si>
    <t>杨梅华</t>
  </si>
  <si>
    <t>汤沐化</t>
  </si>
  <si>
    <t>万科</t>
  </si>
  <si>
    <t>苏丹平</t>
  </si>
  <si>
    <t>黄亚非</t>
  </si>
  <si>
    <t>总分</t>
  </si>
  <si>
    <t>性别</t>
    <phoneticPr fontId="2" type="noConversion"/>
  </si>
  <si>
    <t>男</t>
  </si>
  <si>
    <t>男</t>
    <phoneticPr fontId="2" type="noConversion"/>
  </si>
  <si>
    <t>女</t>
  </si>
  <si>
    <t>女</t>
    <phoneticPr fontId="2" type="noConversion"/>
  </si>
  <si>
    <t>专业</t>
    <phoneticPr fontId="2" type="noConversion"/>
  </si>
  <si>
    <t>物理</t>
  </si>
  <si>
    <t>物理</t>
    <phoneticPr fontId="2" type="noConversion"/>
  </si>
  <si>
    <t>总计</t>
  </si>
  <si>
    <t>行标签</t>
  </si>
  <si>
    <t>计数项:姓名</t>
  </si>
  <si>
    <t>列标签</t>
  </si>
  <si>
    <t>男 平均值</t>
  </si>
  <si>
    <t>女 平均值</t>
  </si>
  <si>
    <t>总计平均值</t>
  </si>
  <si>
    <t>男 计数</t>
  </si>
  <si>
    <t>女 计数</t>
  </si>
  <si>
    <t>总计数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</si>
</sst>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4"/>
      <color theme="1"/>
      <name val="华文彩云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176" fontId="1" fillId="0" borderId="8">
      <alignment horizontal="center" vertical="center"/>
    </xf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常规" xfId="0" builtinId="0"/>
    <cellStyle name="样式 1" xfId="1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学生成绩表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数学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Sheet2!$A$3:$A$10</c15:sqref>
                  </c15:fullRef>
                </c:ext>
              </c:extLst>
              <c:f>Sheet2!$A$3:$A$7</c:f>
              <c:strCache>
                <c:ptCount val="5"/>
                <c:pt idx="0">
                  <c:v>吴华</c:v>
                </c:pt>
                <c:pt idx="1">
                  <c:v>钱玲</c:v>
                </c:pt>
                <c:pt idx="2">
                  <c:v>张家鸣</c:v>
                </c:pt>
                <c:pt idx="3">
                  <c:v>杨梅华</c:v>
                </c:pt>
                <c:pt idx="4">
                  <c:v>汤沐化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Sheet2!$C$3:$C$10</c15:sqref>
                  </c15:fullRef>
                </c:ext>
              </c:extLst>
              <c:f>Sheet2!$C$3:$C$7</c:f>
              <c:numCache>
                <c:formatCode>General</c:formatCode>
                <c:ptCount val="5"/>
                <c:pt idx="0">
                  <c:v>98</c:v>
                </c:pt>
                <c:pt idx="1">
                  <c:v>88</c:v>
                </c:pt>
                <c:pt idx="2">
                  <c:v>67</c:v>
                </c:pt>
                <c:pt idx="3">
                  <c:v>66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E-4487-8380-E02C82F77099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计算机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Sheet2!$A$3:$A$10</c15:sqref>
                  </c15:fullRef>
                </c:ext>
              </c:extLst>
              <c:f>Sheet2!$A$3:$A$7</c:f>
              <c:strCache>
                <c:ptCount val="5"/>
                <c:pt idx="0">
                  <c:v>吴华</c:v>
                </c:pt>
                <c:pt idx="1">
                  <c:v>钱玲</c:v>
                </c:pt>
                <c:pt idx="2">
                  <c:v>张家鸣</c:v>
                </c:pt>
                <c:pt idx="3">
                  <c:v>杨梅华</c:v>
                </c:pt>
                <c:pt idx="4">
                  <c:v>汤沐化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Sheet2!$E$3:$E$10</c15:sqref>
                  </c15:fullRef>
                </c:ext>
              </c:extLst>
              <c:f>Sheet2!$E$3:$E$7</c:f>
              <c:numCache>
                <c:formatCode>General</c:formatCode>
                <c:ptCount val="5"/>
                <c:pt idx="0">
                  <c:v>88</c:v>
                </c:pt>
                <c:pt idx="1">
                  <c:v>99</c:v>
                </c:pt>
                <c:pt idx="2">
                  <c:v>76</c:v>
                </c:pt>
                <c:pt idx="3">
                  <c:v>66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E-4487-8380-E02C82F77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6447472"/>
        <c:axId val="1566464112"/>
        <c:axId val="0"/>
      </c:bar3DChart>
      <c:catAx>
        <c:axId val="15664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6464112"/>
        <c:crosses val="autoZero"/>
        <c:auto val="1"/>
        <c:lblAlgn val="ctr"/>
        <c:lblOffset val="100"/>
        <c:noMultiLvlLbl val="0"/>
      </c:catAx>
      <c:valAx>
        <c:axId val="15664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64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75962379702529"/>
          <c:y val="0.25049722951297754"/>
          <c:w val="0.11912926509186351"/>
          <c:h val="0.56828813065033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5000">
          <a:schemeClr val="accent1">
            <a:lumMod val="97000"/>
            <a:lumOff val="3000"/>
          </a:schemeClr>
        </a:gs>
        <a:gs pos="100000">
          <a:schemeClr val="accent1">
            <a:lumMod val="60000"/>
            <a:lumOff val="4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计算机成绩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Sheet2!$E$2</c:f>
              <c:strCache>
                <c:ptCount val="1"/>
                <c:pt idx="0">
                  <c:v>计算机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85-4657-862D-A379D22906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85-4657-862D-A379D22906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D85-4657-862D-A379D229061A}"/>
              </c:ext>
            </c:extLst>
          </c:dPt>
          <c:dPt>
            <c:idx val="3"/>
            <c:bubble3D val="0"/>
            <c:explosion val="27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5E9-4FCC-A928-B55BC1F4AB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D85-4657-862D-A379D22906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5E9-4FCC-A928-B55BC1F4AB5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Sheet2!$A$3:$A$10</c15:sqref>
                  </c15:fullRef>
                </c:ext>
              </c:extLst>
              <c:f>(Sheet2!$A$3:$A$5,Sheet2!$A$8:$A$10)</c:f>
              <c:strCache>
                <c:ptCount val="6"/>
                <c:pt idx="0">
                  <c:v>吴华</c:v>
                </c:pt>
                <c:pt idx="1">
                  <c:v>钱玲</c:v>
                </c:pt>
                <c:pt idx="2">
                  <c:v>张家鸣</c:v>
                </c:pt>
                <c:pt idx="3">
                  <c:v>万科</c:v>
                </c:pt>
                <c:pt idx="4">
                  <c:v>苏丹平</c:v>
                </c:pt>
                <c:pt idx="5">
                  <c:v>黄亚非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Sheet2!$E$3:$E$10</c15:sqref>
                  </c15:fullRef>
                </c:ext>
              </c:extLst>
              <c:f>(Sheet2!$E$3:$E$5,Sheet2!$E$8:$E$10)</c:f>
              <c:numCache>
                <c:formatCode>General</c:formatCode>
                <c:ptCount val="6"/>
                <c:pt idx="0">
                  <c:v>88</c:v>
                </c:pt>
                <c:pt idx="1">
                  <c:v>99</c:v>
                </c:pt>
                <c:pt idx="2">
                  <c:v>76</c:v>
                </c:pt>
                <c:pt idx="3">
                  <c:v>100</c:v>
                </c:pt>
                <c:pt idx="4">
                  <c:v>67</c:v>
                </c:pt>
                <c:pt idx="5">
                  <c:v>65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Sheet2!$E$6</c15:sqref>
                  <c15:explosion val="27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95E9-4FCC-A928-B55BC1F4A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64851268591413"/>
          <c:y val="0.13186132983377077"/>
          <c:w val="0.11912926509186351"/>
          <c:h val="0.703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10</xdr:row>
      <xdr:rowOff>160020</xdr:rowOff>
    </xdr:from>
    <xdr:to>
      <xdr:col>18</xdr:col>
      <xdr:colOff>266700</xdr:colOff>
      <xdr:row>26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8D0399-CCDC-4D30-9B61-9D68C4603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118110</xdr:colOff>
      <xdr:row>11</xdr:row>
      <xdr:rowOff>15240</xdr:rowOff>
    </xdr:from>
    <xdr:to>
      <xdr:col>9</xdr:col>
      <xdr:colOff>422910</xdr:colOff>
      <xdr:row>26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BB2393-DF88-48CF-A67B-494E75501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0.18083</cdr:x>
      <cdr:y>0.33056</cdr:y>
    </cdr:from>
    <cdr:to>
      <cdr:x>0.44083</cdr:x>
      <cdr:y>0.55833</cdr:y>
    </cdr:to>
    <cdr:sp macro="" textlink="">
      <cdr:nvSpPr>
        <cdr:cNvPr id="3" name="思想气泡: 云 2">
          <a:extLst xmlns:a="http://schemas.openxmlformats.org/drawingml/2006/main">
            <a:ext uri="{FF2B5EF4-FFF2-40B4-BE49-F238E27FC236}">
              <a16:creationId xmlns:a16="http://schemas.microsoft.com/office/drawing/2014/main" id="{7C38753B-6BC8-453B-A6DC-B5B46D581BA0}"/>
            </a:ext>
          </a:extLst>
        </cdr:cNvPr>
        <cdr:cNvSpPr/>
      </cdr:nvSpPr>
      <cdr:spPr>
        <a:xfrm xmlns:a="http://schemas.openxmlformats.org/drawingml/2006/main">
          <a:off x="826770" y="906780"/>
          <a:ext cx="1188720" cy="624840"/>
        </a:xfrm>
        <a:prstGeom xmlns:a="http://schemas.openxmlformats.org/drawingml/2006/main" prst="cloudCallou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zh-CN" altLang="en-US">
              <a:solidFill>
                <a:sysClr val="windowText" lastClr="000000"/>
              </a:solidFill>
            </a:rPr>
            <a:t>最高分者</a:t>
          </a:r>
          <a:endParaRPr lang="zh-CN">
            <a:solidFill>
              <a:sysClr val="windowText" lastClr="00000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陈君" refreshedDate="44885.838017824077" createdVersion="7" refreshedVersion="7" minRefreshableVersion="3" recordCount="8">
  <cacheSource type="worksheet">
    <worksheetSource ref="A1:H9" sheet="Sheet5"/>
  </cacheSource>
  <cacheFields count="8">
    <cacheField name="姓名" numFmtId="0">
      <sharedItems/>
    </cacheField>
    <cacheField name="学号" numFmtId="0">
      <sharedItems containsSemiMixedTypes="0" containsString="0" containsNumber="1" containsInteger="1" minValue="12001" maxValue="12011"/>
    </cacheField>
    <cacheField name="性别" numFmtId="0">
      <sharedItems count="2">
        <s v="男"/>
        <s v="女"/>
      </sharedItems>
    </cacheField>
    <cacheField name="专业" numFmtId="0">
      <sharedItems count="3">
        <s v="数学"/>
        <s v="物理"/>
        <s v="计算机"/>
      </sharedItems>
    </cacheField>
    <cacheField name="数学" numFmtId="0">
      <sharedItems containsSemiMixedTypes="0" containsString="0" containsNumber="1" containsInteger="1" minValue="43" maxValue="98"/>
    </cacheField>
    <cacheField name="外语" numFmtId="0">
      <sharedItems containsSemiMixedTypes="0" containsString="0" containsNumber="1" containsInteger="1" minValue="55" maxValue="92"/>
    </cacheField>
    <cacheField name="计算机" numFmtId="0">
      <sharedItems containsSemiMixedTypes="0" containsString="0" containsNumber="1" containsInteger="1" minValue="65" maxValue="100"/>
    </cacheField>
    <cacheField name="总分" numFmtId="0">
      <sharedItems containsSemiMixedTypes="0" containsString="0" containsNumber="1" containsInteger="1" minValue="166" maxValue="2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吴华"/>
    <n v="12001"/>
    <x v="0"/>
    <x v="0"/>
    <n v="98"/>
    <n v="77"/>
    <n v="88"/>
    <n v="263"/>
  </r>
  <r>
    <s v="钱玲"/>
    <n v="12002"/>
    <x v="1"/>
    <x v="1"/>
    <n v="88"/>
    <n v="90"/>
    <n v="99"/>
    <n v="277"/>
  </r>
  <r>
    <s v="张家鸣"/>
    <n v="12003"/>
    <x v="0"/>
    <x v="1"/>
    <n v="67"/>
    <n v="76"/>
    <n v="76"/>
    <n v="219"/>
  </r>
  <r>
    <s v="杨梅华"/>
    <n v="12004"/>
    <x v="1"/>
    <x v="0"/>
    <n v="66"/>
    <n v="77"/>
    <n v="66"/>
    <n v="209"/>
  </r>
  <r>
    <s v="汤沐化"/>
    <n v="12005"/>
    <x v="0"/>
    <x v="2"/>
    <n v="77"/>
    <n v="55"/>
    <n v="77"/>
    <n v="209"/>
  </r>
  <r>
    <s v="万科"/>
    <n v="12006"/>
    <x v="0"/>
    <x v="2"/>
    <n v="88"/>
    <n v="92"/>
    <n v="100"/>
    <n v="280"/>
  </r>
  <r>
    <s v="苏丹平"/>
    <n v="12007"/>
    <x v="1"/>
    <x v="2"/>
    <n v="43"/>
    <n v="56"/>
    <n v="67"/>
    <n v="166"/>
  </r>
  <r>
    <s v="黄亚非"/>
    <n v="12011"/>
    <x v="1"/>
    <x v="1"/>
    <n v="57"/>
    <n v="77"/>
    <n v="65"/>
    <n v="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0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D8" firstHeaderRow="1" firstDataRow="2" firstDataCol="1"/>
  <pivotFields count="8">
    <pivotField dataField="1"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计数项:姓名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21" sqref="G21"/>
    </sheetView>
  </sheetViews>
  <sheetFormatPr defaultRowHeight="13.8" x14ac:dyDescent="0.25"/>
  <cols>
    <col min="1" max="5" width="8.88671875" style="1"/>
    <col min="6" max="6" width="8.88671875" style="1" customWidth="1"/>
    <col min="7" max="11" width="8.88671875" style="1"/>
    <col min="12" max="12" width="8.88671875" style="1" customWidth="1"/>
    <col min="13" max="16384" width="8.88671875" style="1"/>
  </cols>
  <sheetData>
    <row r="1" spans="1:12" ht="30.6" thickBot="1" x14ac:dyDescent="0.3">
      <c r="A1" s="24" t="s">
        <v>18</v>
      </c>
      <c r="B1" s="25"/>
      <c r="C1" s="25"/>
      <c r="D1" s="25"/>
      <c r="E1" s="25"/>
      <c r="F1" s="25"/>
      <c r="G1" s="25"/>
      <c r="H1" s="25"/>
    </row>
    <row r="2" spans="1:12" s="5" customFormat="1" ht="36" customHeight="1" thickTop="1" x14ac:dyDescent="0.25">
      <c r="A2" s="6" t="s">
        <v>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8" t="s">
        <v>17</v>
      </c>
      <c r="J2" s="2" t="s">
        <v>0</v>
      </c>
      <c r="K2" s="3" t="s">
        <v>19</v>
      </c>
      <c r="L2" s="4" t="s">
        <v>20</v>
      </c>
    </row>
    <row r="3" spans="1:12" x14ac:dyDescent="0.25">
      <c r="A3" s="9" t="s">
        <v>1</v>
      </c>
      <c r="B3" s="10">
        <v>12001</v>
      </c>
      <c r="C3" s="10">
        <v>98</v>
      </c>
      <c r="D3" s="10">
        <v>77</v>
      </c>
      <c r="E3" s="10">
        <v>88</v>
      </c>
      <c r="F3" s="10">
        <f t="shared" ref="F3:F10" si="0">SUM(C3:E3)</f>
        <v>263</v>
      </c>
      <c r="G3" s="10" t="str">
        <f t="shared" ref="G3:G10" si="1">IF(F3&gt;1.1*227.75,"优秀"," ")</f>
        <v>优秀</v>
      </c>
      <c r="H3" s="11"/>
      <c r="J3" s="9" t="s">
        <v>1</v>
      </c>
      <c r="K3" s="10">
        <v>98</v>
      </c>
      <c r="L3" s="12" t="str">
        <f>IF(K3&gt;=90,"优秀",IF(K3&gt;=80,"良",IF(K3&gt;=70,"中",IF(K3&gt;=60,"及格","不及格"))))</f>
        <v>优秀</v>
      </c>
    </row>
    <row r="4" spans="1:12" x14ac:dyDescent="0.25">
      <c r="A4" s="9" t="s">
        <v>2</v>
      </c>
      <c r="B4" s="10">
        <v>12002</v>
      </c>
      <c r="C4" s="10">
        <v>88</v>
      </c>
      <c r="D4" s="10">
        <v>90</v>
      </c>
      <c r="E4" s="10">
        <v>99</v>
      </c>
      <c r="F4" s="10">
        <f t="shared" si="0"/>
        <v>277</v>
      </c>
      <c r="G4" s="10" t="str">
        <f t="shared" si="1"/>
        <v>优秀</v>
      </c>
      <c r="H4" s="11"/>
      <c r="J4" s="9" t="s">
        <v>2</v>
      </c>
      <c r="K4" s="10">
        <v>88</v>
      </c>
      <c r="L4" s="12" t="str">
        <f t="shared" ref="L4:L10" si="2">IF(K4&gt;=90,"优秀",IF(K4&gt;=80,"良",IF(K4&gt;=70,"中",IF(K4&gt;=60,"及格","不及格"))))</f>
        <v>良</v>
      </c>
    </row>
    <row r="5" spans="1:12" x14ac:dyDescent="0.25">
      <c r="A5" s="9" t="s">
        <v>3</v>
      </c>
      <c r="B5" s="10">
        <v>12003</v>
      </c>
      <c r="C5" s="10">
        <v>67</v>
      </c>
      <c r="D5" s="10">
        <v>76</v>
      </c>
      <c r="E5" s="10">
        <v>76</v>
      </c>
      <c r="F5" s="10">
        <f t="shared" si="0"/>
        <v>219</v>
      </c>
      <c r="G5" s="10" t="str">
        <f t="shared" si="1"/>
        <v xml:space="preserve"> </v>
      </c>
      <c r="H5" s="11"/>
      <c r="J5" s="9" t="s">
        <v>3</v>
      </c>
      <c r="K5" s="10">
        <v>67</v>
      </c>
      <c r="L5" s="12" t="str">
        <f t="shared" si="2"/>
        <v>及格</v>
      </c>
    </row>
    <row r="6" spans="1:12" x14ac:dyDescent="0.25">
      <c r="A6" s="9" t="s">
        <v>4</v>
      </c>
      <c r="B6" s="10">
        <v>12004</v>
      </c>
      <c r="C6" s="10">
        <v>66</v>
      </c>
      <c r="D6" s="10">
        <v>77</v>
      </c>
      <c r="E6" s="10">
        <v>66</v>
      </c>
      <c r="F6" s="10">
        <f t="shared" si="0"/>
        <v>209</v>
      </c>
      <c r="G6" s="10" t="str">
        <f t="shared" si="1"/>
        <v xml:space="preserve"> </v>
      </c>
      <c r="H6" s="11"/>
      <c r="J6" s="9" t="s">
        <v>4</v>
      </c>
      <c r="K6" s="10">
        <v>66</v>
      </c>
      <c r="L6" s="12" t="str">
        <f t="shared" si="2"/>
        <v>及格</v>
      </c>
    </row>
    <row r="7" spans="1:12" x14ac:dyDescent="0.25">
      <c r="A7" s="9" t="s">
        <v>5</v>
      </c>
      <c r="B7" s="10">
        <v>12005</v>
      </c>
      <c r="C7" s="10">
        <v>77</v>
      </c>
      <c r="D7" s="10">
        <v>55</v>
      </c>
      <c r="E7" s="10">
        <v>77</v>
      </c>
      <c r="F7" s="10">
        <f t="shared" si="0"/>
        <v>209</v>
      </c>
      <c r="G7" s="10" t="str">
        <f t="shared" si="1"/>
        <v xml:space="preserve"> </v>
      </c>
      <c r="H7" s="11"/>
      <c r="J7" s="9" t="s">
        <v>5</v>
      </c>
      <c r="K7" s="10">
        <v>77</v>
      </c>
      <c r="L7" s="12" t="str">
        <f t="shared" si="2"/>
        <v>中</v>
      </c>
    </row>
    <row r="8" spans="1:12" x14ac:dyDescent="0.25">
      <c r="A8" s="9" t="s">
        <v>6</v>
      </c>
      <c r="B8" s="10">
        <v>12006</v>
      </c>
      <c r="C8" s="10">
        <v>88</v>
      </c>
      <c r="D8" s="10">
        <v>92</v>
      </c>
      <c r="E8" s="10">
        <v>100</v>
      </c>
      <c r="F8" s="10">
        <f t="shared" si="0"/>
        <v>280</v>
      </c>
      <c r="G8" s="10" t="str">
        <f t="shared" si="1"/>
        <v>优秀</v>
      </c>
      <c r="H8" s="11"/>
      <c r="J8" s="9" t="s">
        <v>6</v>
      </c>
      <c r="K8" s="10">
        <v>88</v>
      </c>
      <c r="L8" s="12" t="str">
        <f>IF(K8&gt;=90,"优秀",IF(K8&gt;=80,"良",IF(K8&gt;=70,"中",IF(K8&gt;=60,"及格","不及格"))))</f>
        <v>良</v>
      </c>
    </row>
    <row r="9" spans="1:12" x14ac:dyDescent="0.25">
      <c r="A9" s="9" t="s">
        <v>7</v>
      </c>
      <c r="B9" s="10">
        <v>12007</v>
      </c>
      <c r="C9" s="10">
        <v>43</v>
      </c>
      <c r="D9" s="10">
        <v>56</v>
      </c>
      <c r="E9" s="10">
        <v>67</v>
      </c>
      <c r="F9" s="10">
        <f t="shared" si="0"/>
        <v>166</v>
      </c>
      <c r="G9" s="10" t="str">
        <f t="shared" si="1"/>
        <v xml:space="preserve"> </v>
      </c>
      <c r="H9" s="11"/>
      <c r="J9" s="9" t="s">
        <v>7</v>
      </c>
      <c r="K9" s="13">
        <v>43</v>
      </c>
      <c r="L9" s="12" t="str">
        <f t="shared" si="2"/>
        <v>不及格</v>
      </c>
    </row>
    <row r="10" spans="1:12" ht="14.4" thickBot="1" x14ac:dyDescent="0.3">
      <c r="A10" s="9" t="s">
        <v>8</v>
      </c>
      <c r="B10" s="10">
        <v>12011</v>
      </c>
      <c r="C10" s="10">
        <v>57</v>
      </c>
      <c r="D10" s="10">
        <v>77</v>
      </c>
      <c r="E10" s="10">
        <v>65</v>
      </c>
      <c r="F10" s="10">
        <f t="shared" si="0"/>
        <v>199</v>
      </c>
      <c r="G10" s="10" t="str">
        <f t="shared" si="1"/>
        <v xml:space="preserve"> </v>
      </c>
      <c r="H10" s="11"/>
      <c r="J10" s="15" t="s">
        <v>8</v>
      </c>
      <c r="K10" s="14">
        <v>57</v>
      </c>
      <c r="L10" s="12" t="str">
        <f t="shared" si="2"/>
        <v>不及格</v>
      </c>
    </row>
    <row r="11" spans="1:12" ht="14.4" thickTop="1" x14ac:dyDescent="0.25">
      <c r="A11" s="9" t="s">
        <v>9</v>
      </c>
      <c r="B11" s="10"/>
      <c r="C11" s="10">
        <f>MAX(C3:C10)</f>
        <v>98</v>
      </c>
      <c r="D11" s="10">
        <f>MAX(D3:D10)</f>
        <v>92</v>
      </c>
      <c r="E11" s="10">
        <f>MAX(E3:E10)</f>
        <v>100</v>
      </c>
      <c r="F11" s="10"/>
      <c r="G11" s="10"/>
      <c r="H11" s="11"/>
      <c r="J11" s="18"/>
      <c r="K11" s="18"/>
      <c r="L11" s="18"/>
    </row>
    <row r="12" spans="1:12" ht="14.4" thickBot="1" x14ac:dyDescent="0.3">
      <c r="A12" s="15" t="s">
        <v>10</v>
      </c>
      <c r="B12" s="16"/>
      <c r="C12" s="19">
        <f>AVERAGE(C3:C10)</f>
        <v>73</v>
      </c>
      <c r="D12" s="19">
        <f>AVERAGE(D3:D10)</f>
        <v>75</v>
      </c>
      <c r="E12" s="19">
        <f>AVERAGE(E3:E10)</f>
        <v>79.75</v>
      </c>
      <c r="F12" s="19">
        <f>AVERAGE(F3:F10)</f>
        <v>227.75</v>
      </c>
      <c r="G12" s="16"/>
      <c r="H12" s="17"/>
    </row>
    <row r="13" spans="1:12" ht="14.4" thickTop="1" x14ac:dyDescent="0.25">
      <c r="D13" s="26" t="s">
        <v>21</v>
      </c>
      <c r="E13" s="27"/>
      <c r="F13" s="1">
        <f>COUNTIF(G3:G10,"优秀")</f>
        <v>3</v>
      </c>
    </row>
  </sheetData>
  <mergeCells count="2">
    <mergeCell ref="A1:H1"/>
    <mergeCell ref="D13:E13"/>
  </mergeCells>
  <phoneticPr fontId="2" type="noConversion"/>
  <conditionalFormatting sqref="I16">
    <cfRule type="cellIs" dxfId="2" priority="3" operator="lessThan">
      <formula>60</formula>
    </cfRule>
  </conditionalFormatting>
  <conditionalFormatting sqref="C3:E10">
    <cfRule type="cellIs" dxfId="1" priority="2" operator="lessThan">
      <formula>60</formula>
    </cfRule>
  </conditionalFormatting>
  <conditionalFormatting sqref="K3:K8">
    <cfRule type="cellIs" dxfId="0" priority="1" operator="less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zoomScaleNormal="100" workbookViewId="0">
      <selection activeCell="Q26" sqref="Q26"/>
    </sheetView>
  </sheetViews>
  <sheetFormatPr defaultRowHeight="13.8" x14ac:dyDescent="0.25"/>
  <sheetData>
    <row r="2" spans="1:5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27</v>
      </c>
      <c r="B3">
        <v>12001</v>
      </c>
      <c r="C3">
        <v>98</v>
      </c>
      <c r="D3">
        <v>77</v>
      </c>
      <c r="E3">
        <v>88</v>
      </c>
    </row>
    <row r="4" spans="1:5" x14ac:dyDescent="0.25">
      <c r="A4" t="s">
        <v>28</v>
      </c>
      <c r="B4">
        <v>12002</v>
      </c>
      <c r="C4">
        <v>88</v>
      </c>
      <c r="D4">
        <v>90</v>
      </c>
      <c r="E4">
        <v>99</v>
      </c>
    </row>
    <row r="5" spans="1:5" x14ac:dyDescent="0.25">
      <c r="A5" t="s">
        <v>29</v>
      </c>
      <c r="B5">
        <v>12003</v>
      </c>
      <c r="C5">
        <v>67</v>
      </c>
      <c r="D5">
        <v>76</v>
      </c>
      <c r="E5">
        <v>76</v>
      </c>
    </row>
    <row r="6" spans="1:5" x14ac:dyDescent="0.25">
      <c r="A6" t="s">
        <v>30</v>
      </c>
      <c r="B6">
        <v>12004</v>
      </c>
      <c r="C6">
        <v>66</v>
      </c>
      <c r="D6">
        <v>77</v>
      </c>
      <c r="E6">
        <v>66</v>
      </c>
    </row>
    <row r="7" spans="1:5" x14ac:dyDescent="0.25">
      <c r="A7" t="s">
        <v>31</v>
      </c>
      <c r="B7">
        <v>12005</v>
      </c>
      <c r="C7">
        <v>77</v>
      </c>
      <c r="D7">
        <v>55</v>
      </c>
      <c r="E7">
        <v>77</v>
      </c>
    </row>
    <row r="8" spans="1:5" x14ac:dyDescent="0.25">
      <c r="A8" t="s">
        <v>32</v>
      </c>
      <c r="B8">
        <v>12006</v>
      </c>
      <c r="C8">
        <v>88</v>
      </c>
      <c r="D8">
        <v>92</v>
      </c>
      <c r="E8">
        <v>100</v>
      </c>
    </row>
    <row r="9" spans="1:5" x14ac:dyDescent="0.25">
      <c r="A9" t="s">
        <v>33</v>
      </c>
      <c r="B9">
        <v>12007</v>
      </c>
      <c r="C9">
        <v>43</v>
      </c>
      <c r="D9">
        <v>56</v>
      </c>
      <c r="E9">
        <v>67</v>
      </c>
    </row>
    <row r="10" spans="1:5" x14ac:dyDescent="0.25">
      <c r="A10" t="s">
        <v>34</v>
      </c>
      <c r="B10">
        <v>12011</v>
      </c>
      <c r="C10">
        <v>57</v>
      </c>
      <c r="D10">
        <v>77</v>
      </c>
      <c r="E10">
        <v>65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"/>
  <sheetViews>
    <sheetView workbookViewId="0">
      <selection activeCell="E15" sqref="E15"/>
    </sheetView>
  </sheetViews>
  <sheetFormatPr defaultRowHeight="13.8" x14ac:dyDescent="0.25"/>
  <sheetData>
    <row r="1" spans="1:8" x14ac:dyDescent="0.25">
      <c r="A1" t="s">
        <v>22</v>
      </c>
      <c r="B1" t="s">
        <v>23</v>
      </c>
      <c r="C1" t="s">
        <v>36</v>
      </c>
      <c r="D1" t="s">
        <v>41</v>
      </c>
      <c r="E1" t="s">
        <v>12</v>
      </c>
      <c r="F1" t="s">
        <v>25</v>
      </c>
      <c r="G1" t="s">
        <v>26</v>
      </c>
      <c r="H1" t="s">
        <v>35</v>
      </c>
    </row>
    <row r="2" spans="1:8" hidden="1" x14ac:dyDescent="0.25">
      <c r="A2" t="s">
        <v>27</v>
      </c>
      <c r="B2">
        <v>12001</v>
      </c>
      <c r="C2" t="s">
        <v>38</v>
      </c>
      <c r="D2" t="s">
        <v>12</v>
      </c>
      <c r="E2">
        <v>98</v>
      </c>
      <c r="F2">
        <v>77</v>
      </c>
      <c r="G2">
        <v>88</v>
      </c>
      <c r="H2">
        <v>263</v>
      </c>
    </row>
    <row r="3" spans="1:8" x14ac:dyDescent="0.25">
      <c r="A3" t="s">
        <v>28</v>
      </c>
      <c r="B3">
        <v>12002</v>
      </c>
      <c r="C3" t="s">
        <v>40</v>
      </c>
      <c r="D3" t="s">
        <v>43</v>
      </c>
      <c r="E3">
        <v>88</v>
      </c>
      <c r="F3">
        <v>90</v>
      </c>
      <c r="G3">
        <v>99</v>
      </c>
      <c r="H3">
        <v>277</v>
      </c>
    </row>
    <row r="4" spans="1:8" hidden="1" x14ac:dyDescent="0.25">
      <c r="A4" t="s">
        <v>29</v>
      </c>
      <c r="B4">
        <v>12003</v>
      </c>
      <c r="C4" t="s">
        <v>37</v>
      </c>
      <c r="D4" t="s">
        <v>43</v>
      </c>
      <c r="E4">
        <v>67</v>
      </c>
      <c r="F4">
        <v>76</v>
      </c>
      <c r="G4">
        <v>76</v>
      </c>
      <c r="H4">
        <v>219</v>
      </c>
    </row>
    <row r="5" spans="1:8" hidden="1" x14ac:dyDescent="0.25">
      <c r="A5" t="s">
        <v>30</v>
      </c>
      <c r="B5">
        <v>12004</v>
      </c>
      <c r="C5" t="s">
        <v>39</v>
      </c>
      <c r="D5" t="s">
        <v>12</v>
      </c>
      <c r="E5">
        <v>66</v>
      </c>
      <c r="F5">
        <v>77</v>
      </c>
      <c r="G5">
        <v>66</v>
      </c>
      <c r="H5">
        <v>209</v>
      </c>
    </row>
    <row r="6" spans="1:8" hidden="1" x14ac:dyDescent="0.25">
      <c r="A6" t="s">
        <v>31</v>
      </c>
      <c r="B6">
        <v>12005</v>
      </c>
      <c r="C6" t="s">
        <v>37</v>
      </c>
      <c r="D6" t="s">
        <v>14</v>
      </c>
      <c r="E6">
        <v>77</v>
      </c>
      <c r="F6">
        <v>55</v>
      </c>
      <c r="G6">
        <v>77</v>
      </c>
      <c r="H6">
        <v>209</v>
      </c>
    </row>
    <row r="7" spans="1:8" hidden="1" x14ac:dyDescent="0.25">
      <c r="A7" t="s">
        <v>32</v>
      </c>
      <c r="B7">
        <v>12006</v>
      </c>
      <c r="C7" t="s">
        <v>37</v>
      </c>
      <c r="D7" t="s">
        <v>14</v>
      </c>
      <c r="E7">
        <v>88</v>
      </c>
      <c r="F7">
        <v>92</v>
      </c>
      <c r="G7">
        <v>100</v>
      </c>
      <c r="H7">
        <v>280</v>
      </c>
    </row>
    <row r="8" spans="1:8" x14ac:dyDescent="0.25">
      <c r="A8" t="s">
        <v>33</v>
      </c>
      <c r="B8">
        <v>12007</v>
      </c>
      <c r="C8" t="s">
        <v>39</v>
      </c>
      <c r="D8" t="s">
        <v>14</v>
      </c>
      <c r="E8">
        <v>43</v>
      </c>
      <c r="F8">
        <v>56</v>
      </c>
      <c r="G8">
        <v>67</v>
      </c>
      <c r="H8">
        <v>166</v>
      </c>
    </row>
    <row r="9" spans="1:8" x14ac:dyDescent="0.25">
      <c r="A9" t="s">
        <v>34</v>
      </c>
      <c r="B9">
        <v>12011</v>
      </c>
      <c r="C9" t="s">
        <v>39</v>
      </c>
      <c r="D9" t="s">
        <v>43</v>
      </c>
      <c r="E9">
        <v>57</v>
      </c>
      <c r="F9">
        <v>77</v>
      </c>
      <c r="G9">
        <v>65</v>
      </c>
      <c r="H9">
        <v>199</v>
      </c>
    </row>
  </sheetData>
  <autoFilter ref="A1:H9">
    <filterColumn colId="2">
      <filters>
        <filter val="女"/>
      </filters>
    </filterColumn>
    <filterColumn colId="7">
      <customFilters>
        <customFilter operator="lessThan" val="200"/>
        <customFilter operator="greaterThan" val="270"/>
      </custom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6" sqref="D6"/>
    </sheetView>
  </sheetViews>
  <sheetFormatPr defaultRowHeight="13.8" outlineLevelRow="3" x14ac:dyDescent="0.25"/>
  <sheetData>
    <row r="1" spans="1:8" x14ac:dyDescent="0.25">
      <c r="A1" t="s">
        <v>22</v>
      </c>
      <c r="B1" t="s">
        <v>23</v>
      </c>
      <c r="C1" t="s">
        <v>36</v>
      </c>
      <c r="D1" t="s">
        <v>41</v>
      </c>
      <c r="E1" t="s">
        <v>12</v>
      </c>
      <c r="F1" t="s">
        <v>25</v>
      </c>
      <c r="G1" t="s">
        <v>26</v>
      </c>
      <c r="H1" t="s">
        <v>35</v>
      </c>
    </row>
    <row r="2" spans="1:8" outlineLevel="3" x14ac:dyDescent="0.25">
      <c r="A2" t="s">
        <v>27</v>
      </c>
      <c r="B2">
        <v>12001</v>
      </c>
      <c r="C2" t="s">
        <v>38</v>
      </c>
      <c r="D2" t="s">
        <v>12</v>
      </c>
      <c r="E2">
        <v>98</v>
      </c>
      <c r="F2">
        <v>77</v>
      </c>
      <c r="G2">
        <v>88</v>
      </c>
      <c r="H2">
        <v>263</v>
      </c>
    </row>
    <row r="3" spans="1:8" outlineLevel="3" x14ac:dyDescent="0.25">
      <c r="A3" t="s">
        <v>29</v>
      </c>
      <c r="B3">
        <v>12003</v>
      </c>
      <c r="C3" t="s">
        <v>37</v>
      </c>
      <c r="D3" t="s">
        <v>43</v>
      </c>
      <c r="E3">
        <v>67</v>
      </c>
      <c r="F3">
        <v>76</v>
      </c>
      <c r="G3">
        <v>76</v>
      </c>
      <c r="H3">
        <v>219</v>
      </c>
    </row>
    <row r="4" spans="1:8" outlineLevel="3" x14ac:dyDescent="0.25">
      <c r="A4" t="s">
        <v>31</v>
      </c>
      <c r="B4">
        <v>12005</v>
      </c>
      <c r="C4" t="s">
        <v>37</v>
      </c>
      <c r="D4" t="s">
        <v>14</v>
      </c>
      <c r="E4">
        <v>77</v>
      </c>
      <c r="F4">
        <v>55</v>
      </c>
      <c r="G4">
        <v>77</v>
      </c>
      <c r="H4">
        <v>209</v>
      </c>
    </row>
    <row r="5" spans="1:8" outlineLevel="3" x14ac:dyDescent="0.25">
      <c r="A5" t="s">
        <v>32</v>
      </c>
      <c r="B5">
        <v>12006</v>
      </c>
      <c r="C5" t="s">
        <v>37</v>
      </c>
      <c r="D5" t="s">
        <v>14</v>
      </c>
      <c r="E5">
        <v>88</v>
      </c>
      <c r="F5">
        <v>92</v>
      </c>
      <c r="G5">
        <v>100</v>
      </c>
      <c r="H5">
        <v>280</v>
      </c>
    </row>
    <row r="6" spans="1:8" outlineLevel="2" x14ac:dyDescent="0.25">
      <c r="B6" s="20" t="s">
        <v>51</v>
      </c>
      <c r="D6">
        <f>SUBTOTAL(3,C2:C5)</f>
        <v>4</v>
      </c>
    </row>
    <row r="7" spans="1:8" outlineLevel="1" x14ac:dyDescent="0.25">
      <c r="B7" s="20" t="s">
        <v>48</v>
      </c>
      <c r="E7">
        <f>SUBTOTAL(1,E2:E5)</f>
        <v>82.5</v>
      </c>
      <c r="F7">
        <f>SUBTOTAL(1,F2:F5)</f>
        <v>75</v>
      </c>
      <c r="G7">
        <f>SUBTOTAL(1,G2:G5)</f>
        <v>85.25</v>
      </c>
    </row>
    <row r="8" spans="1:8" outlineLevel="3" x14ac:dyDescent="0.25">
      <c r="A8" t="s">
        <v>28</v>
      </c>
      <c r="B8">
        <v>12002</v>
      </c>
      <c r="C8" t="s">
        <v>40</v>
      </c>
      <c r="D8" t="s">
        <v>43</v>
      </c>
      <c r="E8">
        <v>88</v>
      </c>
      <c r="F8">
        <v>90</v>
      </c>
      <c r="G8">
        <v>99</v>
      </c>
      <c r="H8">
        <v>277</v>
      </c>
    </row>
    <row r="9" spans="1:8" outlineLevel="3" x14ac:dyDescent="0.25">
      <c r="A9" t="s">
        <v>30</v>
      </c>
      <c r="B9">
        <v>12004</v>
      </c>
      <c r="C9" t="s">
        <v>39</v>
      </c>
      <c r="D9" t="s">
        <v>12</v>
      </c>
      <c r="E9">
        <v>66</v>
      </c>
      <c r="F9">
        <v>77</v>
      </c>
      <c r="G9">
        <v>66</v>
      </c>
      <c r="H9">
        <v>209</v>
      </c>
    </row>
    <row r="10" spans="1:8" outlineLevel="3" x14ac:dyDescent="0.25">
      <c r="A10" t="s">
        <v>33</v>
      </c>
      <c r="B10">
        <v>12007</v>
      </c>
      <c r="C10" t="s">
        <v>39</v>
      </c>
      <c r="D10" t="s">
        <v>14</v>
      </c>
      <c r="E10">
        <v>43</v>
      </c>
      <c r="F10">
        <v>56</v>
      </c>
      <c r="G10">
        <v>67</v>
      </c>
      <c r="H10">
        <v>166</v>
      </c>
    </row>
    <row r="11" spans="1:8" outlineLevel="3" x14ac:dyDescent="0.25">
      <c r="A11" t="s">
        <v>34</v>
      </c>
      <c r="B11">
        <v>12011</v>
      </c>
      <c r="C11" t="s">
        <v>39</v>
      </c>
      <c r="D11" t="s">
        <v>43</v>
      </c>
      <c r="E11">
        <v>57</v>
      </c>
      <c r="F11">
        <v>77</v>
      </c>
      <c r="G11">
        <v>65</v>
      </c>
      <c r="H11">
        <v>199</v>
      </c>
    </row>
    <row r="12" spans="1:8" outlineLevel="2" x14ac:dyDescent="0.25">
      <c r="B12" s="20" t="s">
        <v>52</v>
      </c>
      <c r="C12">
        <f>SUBTOTAL(3,C8:C11)</f>
        <v>4</v>
      </c>
    </row>
    <row r="13" spans="1:8" outlineLevel="1" x14ac:dyDescent="0.25">
      <c r="B13" s="20" t="s">
        <v>49</v>
      </c>
      <c r="E13">
        <f>SUBTOTAL(1,E8:E11)</f>
        <v>63.5</v>
      </c>
      <c r="F13">
        <f>SUBTOTAL(1,F8:F11)</f>
        <v>75</v>
      </c>
      <c r="G13">
        <f>SUBTOTAL(1,G8:G11)</f>
        <v>74.25</v>
      </c>
    </row>
    <row r="14" spans="1:8" x14ac:dyDescent="0.25">
      <c r="B14" s="20" t="s">
        <v>53</v>
      </c>
      <c r="C14" s="20">
        <f>SUBTOTAL(3,C2:C11)</f>
        <v>8</v>
      </c>
    </row>
    <row r="15" spans="1:8" x14ac:dyDescent="0.25">
      <c r="C15" s="20" t="s">
        <v>50</v>
      </c>
      <c r="E15">
        <f>SUBTOTAL(1,E2:E11)</f>
        <v>73</v>
      </c>
      <c r="F15">
        <f>SUBTOTAL(1,F2:F11)</f>
        <v>75</v>
      </c>
      <c r="G15">
        <f>SUBTOTAL(1,G2:G11)</f>
        <v>79.75</v>
      </c>
    </row>
  </sheetData>
  <sortState ref="A2:H10">
    <sortCondition ref="C2:C10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J23" sqref="J23"/>
    </sheetView>
  </sheetViews>
  <sheetFormatPr defaultRowHeight="13.8" x14ac:dyDescent="0.25"/>
  <cols>
    <col min="1" max="1" width="12.21875" bestFit="1" customWidth="1"/>
    <col min="2" max="2" width="9.77734375" bestFit="1" customWidth="1"/>
    <col min="3" max="3" width="3.5546875" bestFit="1" customWidth="1"/>
    <col min="4" max="4" width="5.5546875" bestFit="1" customWidth="1"/>
  </cols>
  <sheetData>
    <row r="3" spans="1:4" x14ac:dyDescent="0.25">
      <c r="A3" s="21" t="s">
        <v>46</v>
      </c>
      <c r="B3" s="21" t="s">
        <v>47</v>
      </c>
    </row>
    <row r="4" spans="1:4" x14ac:dyDescent="0.25">
      <c r="A4" s="21" t="s">
        <v>45</v>
      </c>
      <c r="B4" t="s">
        <v>37</v>
      </c>
      <c r="C4" t="s">
        <v>39</v>
      </c>
      <c r="D4" t="s">
        <v>44</v>
      </c>
    </row>
    <row r="5" spans="1:4" x14ac:dyDescent="0.25">
      <c r="A5" s="22" t="s">
        <v>26</v>
      </c>
      <c r="B5" s="23">
        <v>2</v>
      </c>
      <c r="C5" s="23">
        <v>1</v>
      </c>
      <c r="D5" s="23">
        <v>3</v>
      </c>
    </row>
    <row r="6" spans="1:4" x14ac:dyDescent="0.25">
      <c r="A6" s="22" t="s">
        <v>24</v>
      </c>
      <c r="B6" s="23">
        <v>1</v>
      </c>
      <c r="C6" s="23">
        <v>1</v>
      </c>
      <c r="D6" s="23">
        <v>2</v>
      </c>
    </row>
    <row r="7" spans="1:4" x14ac:dyDescent="0.25">
      <c r="A7" s="22" t="s">
        <v>42</v>
      </c>
      <c r="B7" s="23">
        <v>1</v>
      </c>
      <c r="C7" s="23">
        <v>2</v>
      </c>
      <c r="D7" s="23">
        <v>3</v>
      </c>
    </row>
    <row r="8" spans="1:4" x14ac:dyDescent="0.25">
      <c r="A8" s="22" t="s">
        <v>44</v>
      </c>
      <c r="B8" s="23">
        <v>4</v>
      </c>
      <c r="C8" s="23">
        <v>4</v>
      </c>
      <c r="D8" s="23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陈君</dc:creator>
  <cp:lastModifiedBy>陈君</cp:lastModifiedBy>
  <dcterms:created xsi:type="dcterms:W3CDTF">2015-06-05T18:19:34Z</dcterms:created>
  <dcterms:modified xsi:type="dcterms:W3CDTF">2022-11-22T14:01:40Z</dcterms:modified>
</cp:coreProperties>
</file>