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60" yWindow="4455" windowWidth="18315" windowHeight="7605" activeTab="3"/>
  </bookViews>
  <sheets>
    <sheet name="#Race" sheetId="4" r:id="rId1"/>
    <sheet name="#Job" sheetId="5" r:id="rId2"/>
    <sheet name="#Pose" sheetId="6" r:id="rId3"/>
    <sheet name="SkillDict" sheetId="1" r:id="rId4"/>
    <sheet name="#EffectDict" sheetId="2" r:id="rId5"/>
    <sheet name="SkillEffect" sheetId="3" r:id="rId6"/>
  </sheets>
  <calcPr calcId="144525"/>
</workbook>
</file>

<file path=xl/calcChain.xml><?xml version="1.0" encoding="utf-8"?>
<calcChain xmlns="http://schemas.openxmlformats.org/spreadsheetml/2006/main">
  <c r="E112" i="3" l="1"/>
  <c r="M48" i="3"/>
  <c r="H110" i="3"/>
  <c r="I110" i="3"/>
  <c r="J110" i="3"/>
  <c r="K110" i="3"/>
  <c r="L110" i="3"/>
  <c r="M110" i="3"/>
  <c r="N110" i="3"/>
  <c r="O110" i="3"/>
  <c r="P110" i="3"/>
  <c r="H107" i="3"/>
  <c r="I107" i="3"/>
  <c r="J107" i="3"/>
  <c r="K107" i="3"/>
  <c r="L107" i="3"/>
  <c r="M107" i="3"/>
  <c r="N107" i="3"/>
  <c r="O107" i="3"/>
  <c r="P107" i="3"/>
  <c r="G110" i="3"/>
  <c r="G107" i="3"/>
  <c r="I97" i="3"/>
  <c r="J97" i="3"/>
  <c r="K97" i="3"/>
  <c r="L97" i="3"/>
  <c r="M97" i="3"/>
  <c r="N97" i="3"/>
  <c r="O97" i="3"/>
  <c r="P97" i="3"/>
  <c r="I99" i="3"/>
  <c r="J99" i="3"/>
  <c r="K99" i="3"/>
  <c r="L99" i="3"/>
  <c r="M99" i="3"/>
  <c r="N99" i="3"/>
  <c r="O99" i="3"/>
  <c r="P99" i="3"/>
  <c r="H97" i="3"/>
  <c r="H99" i="3"/>
  <c r="G99" i="3"/>
  <c r="G97" i="3"/>
  <c r="I90" i="3"/>
  <c r="J90" i="3"/>
  <c r="K90" i="3"/>
  <c r="L90" i="3"/>
  <c r="M90" i="3"/>
  <c r="N90" i="3"/>
  <c r="O90" i="3"/>
  <c r="P90" i="3"/>
  <c r="H90" i="3"/>
  <c r="G90" i="3"/>
  <c r="H88" i="3"/>
  <c r="I88" i="3"/>
  <c r="J88" i="3"/>
  <c r="K88" i="3"/>
  <c r="L88" i="3"/>
  <c r="M88" i="3"/>
  <c r="N88" i="3"/>
  <c r="O88" i="3"/>
  <c r="P88" i="3"/>
  <c r="G88" i="3"/>
  <c r="H79" i="3"/>
  <c r="I79" i="3"/>
  <c r="J79" i="3"/>
  <c r="K79" i="3"/>
  <c r="L79" i="3"/>
  <c r="M79" i="3"/>
  <c r="N79" i="3"/>
  <c r="O79" i="3"/>
  <c r="P79" i="3"/>
  <c r="G79" i="3"/>
  <c r="H81" i="3"/>
  <c r="I81" i="3"/>
  <c r="J81" i="3"/>
  <c r="K81" i="3"/>
  <c r="L81" i="3"/>
  <c r="M81" i="3"/>
  <c r="N81" i="3"/>
  <c r="O81" i="3"/>
  <c r="P81" i="3"/>
  <c r="G81" i="3"/>
  <c r="H72" i="3"/>
  <c r="I72" i="3"/>
  <c r="J72" i="3"/>
  <c r="K72" i="3"/>
  <c r="L72" i="3"/>
  <c r="M72" i="3"/>
  <c r="N72" i="3"/>
  <c r="O72" i="3"/>
  <c r="P72" i="3"/>
  <c r="G72" i="3"/>
  <c r="H71" i="3"/>
  <c r="I71" i="3"/>
  <c r="J71" i="3"/>
  <c r="K71" i="3"/>
  <c r="L71" i="3"/>
  <c r="M71" i="3"/>
  <c r="N71" i="3"/>
  <c r="O71" i="3"/>
  <c r="P71" i="3"/>
  <c r="G71" i="3"/>
  <c r="H64" i="3"/>
  <c r="I64" i="3"/>
  <c r="J64" i="3"/>
  <c r="K64" i="3"/>
  <c r="L64" i="3"/>
  <c r="M64" i="3"/>
  <c r="N64" i="3"/>
  <c r="O64" i="3"/>
  <c r="P64" i="3"/>
  <c r="G64" i="3"/>
  <c r="H63" i="3"/>
  <c r="I63" i="3"/>
  <c r="J63" i="3"/>
  <c r="K63" i="3"/>
  <c r="L63" i="3"/>
  <c r="M63" i="3"/>
  <c r="N63" i="3"/>
  <c r="O63" i="3"/>
  <c r="P63" i="3"/>
  <c r="G63" i="3"/>
  <c r="H56" i="3"/>
  <c r="I56" i="3"/>
  <c r="J56" i="3"/>
  <c r="K56" i="3"/>
  <c r="L56" i="3"/>
  <c r="M56" i="3"/>
  <c r="N56" i="3"/>
  <c r="O56" i="3"/>
  <c r="P56" i="3"/>
  <c r="G56" i="3"/>
  <c r="H48" i="3"/>
  <c r="I48" i="3"/>
  <c r="J48" i="3"/>
  <c r="K48" i="3"/>
  <c r="L48" i="3"/>
  <c r="N48" i="3"/>
  <c r="O48" i="3"/>
  <c r="P48" i="3"/>
  <c r="G48" i="3"/>
  <c r="H47" i="3"/>
  <c r="I47" i="3"/>
  <c r="J47" i="3"/>
  <c r="K47" i="3"/>
  <c r="L47" i="3"/>
  <c r="M47" i="3"/>
  <c r="N47" i="3"/>
  <c r="O47" i="3"/>
  <c r="P47" i="3"/>
  <c r="G47" i="3"/>
  <c r="H40" i="3"/>
  <c r="I40" i="3"/>
  <c r="J40" i="3"/>
  <c r="K40" i="3"/>
  <c r="L40" i="3"/>
  <c r="M40" i="3"/>
  <c r="N40" i="3"/>
  <c r="O40" i="3"/>
  <c r="P40" i="3"/>
  <c r="G40" i="3"/>
  <c r="H31" i="3"/>
  <c r="I31" i="3"/>
  <c r="J31" i="3"/>
  <c r="K31" i="3"/>
  <c r="L31" i="3"/>
  <c r="M31" i="3"/>
  <c r="N31" i="3"/>
  <c r="O31" i="3"/>
  <c r="P31" i="3"/>
  <c r="G31" i="3"/>
  <c r="H13" i="3"/>
  <c r="I13" i="3"/>
  <c r="J13" i="3"/>
  <c r="K13" i="3"/>
  <c r="L13" i="3"/>
  <c r="M13" i="3"/>
  <c r="N13" i="3"/>
  <c r="O13" i="3"/>
  <c r="P13" i="3"/>
  <c r="G13" i="3"/>
  <c r="H14" i="3"/>
  <c r="I14" i="3"/>
  <c r="J14" i="3"/>
  <c r="K14" i="3"/>
  <c r="L14" i="3"/>
  <c r="M14" i="3"/>
  <c r="N14" i="3"/>
  <c r="O14" i="3"/>
  <c r="P14" i="3"/>
  <c r="G14" i="3"/>
  <c r="H23" i="3"/>
  <c r="I23" i="3"/>
  <c r="J23" i="3"/>
  <c r="K23" i="3"/>
  <c r="L23" i="3"/>
  <c r="M23" i="3"/>
  <c r="N23" i="3"/>
  <c r="O23" i="3"/>
  <c r="P23" i="3"/>
  <c r="G23" i="3"/>
  <c r="H21" i="3"/>
  <c r="I21" i="3"/>
  <c r="J21" i="3"/>
  <c r="K21" i="3"/>
  <c r="L21" i="3"/>
  <c r="M21" i="3"/>
  <c r="N21" i="3"/>
  <c r="O21" i="3"/>
  <c r="P21" i="3"/>
  <c r="G21" i="3"/>
</calcChain>
</file>

<file path=xl/sharedStrings.xml><?xml version="1.0" encoding="utf-8"?>
<sst xmlns="http://schemas.openxmlformats.org/spreadsheetml/2006/main" count="257" uniqueCount="141">
  <si>
    <t>Id</t>
    <phoneticPr fontId="1" type="noConversion"/>
  </si>
  <si>
    <t>name</t>
    <phoneticPr fontId="1" type="noConversion"/>
  </si>
  <si>
    <t>id</t>
    <phoneticPr fontId="1" type="noConversion"/>
  </si>
  <si>
    <t>id</t>
    <phoneticPr fontId="1" type="noConversion"/>
  </si>
  <si>
    <t>人族</t>
    <phoneticPr fontId="1" type="noConversion"/>
  </si>
  <si>
    <t>精灵</t>
    <phoneticPr fontId="1" type="noConversion"/>
  </si>
  <si>
    <t>矮人</t>
    <phoneticPr fontId="1" type="noConversion"/>
  </si>
  <si>
    <t>氪星人</t>
    <phoneticPr fontId="1" type="noConversion"/>
  </si>
  <si>
    <t>突击兵</t>
    <phoneticPr fontId="1" type="noConversion"/>
  </si>
  <si>
    <t>弓手</t>
    <phoneticPr fontId="1" type="noConversion"/>
  </si>
  <si>
    <t>巫师</t>
    <phoneticPr fontId="1" type="noConversion"/>
  </si>
  <si>
    <t>爆破者</t>
  </si>
  <si>
    <t>灵魂猎手</t>
    <phoneticPr fontId="1" type="noConversion"/>
  </si>
  <si>
    <t>凝神一击</t>
    <phoneticPr fontId="1" type="noConversion"/>
  </si>
  <si>
    <t>暗影杀手</t>
  </si>
  <si>
    <t>name</t>
    <phoneticPr fontId="1" type="noConversion"/>
  </si>
  <si>
    <t>平均型</t>
    <phoneticPr fontId="1" type="noConversion"/>
  </si>
  <si>
    <t>火炮型</t>
    <phoneticPr fontId="1" type="noConversion"/>
  </si>
  <si>
    <t>阻击型</t>
    <phoneticPr fontId="1" type="noConversion"/>
  </si>
  <si>
    <t>阻击兵</t>
    <phoneticPr fontId="1" type="noConversion"/>
  </si>
  <si>
    <t>火炮兵</t>
    <phoneticPr fontId="1" type="noConversion"/>
  </si>
  <si>
    <t>氪星人</t>
    <phoneticPr fontId="1" type="noConversion"/>
  </si>
  <si>
    <t>投掷者</t>
    <phoneticPr fontId="1" type="noConversion"/>
  </si>
  <si>
    <t>1,2</t>
    <phoneticPr fontId="1" type="noConversion"/>
  </si>
  <si>
    <t>凝神双飞燕</t>
    <phoneticPr fontId="1" type="noConversion"/>
  </si>
  <si>
    <t>角色动作</t>
    <phoneticPr fontId="1" type="noConversion"/>
  </si>
  <si>
    <t>子弹类型</t>
    <phoneticPr fontId="1" type="noConversion"/>
  </si>
  <si>
    <t>角色特效</t>
    <phoneticPr fontId="1" type="noConversion"/>
  </si>
  <si>
    <t>残影</t>
    <phoneticPr fontId="1" type="noConversion"/>
  </si>
  <si>
    <t>分裂</t>
    <phoneticPr fontId="1" type="noConversion"/>
  </si>
  <si>
    <t>凝神一击与双飞燕的奥义组合</t>
    <phoneticPr fontId="1" type="noConversion"/>
  </si>
  <si>
    <t>duration</t>
    <phoneticPr fontId="1" type="noConversion"/>
  </si>
  <si>
    <t>startTime</t>
    <phoneticPr fontId="1" type="noConversion"/>
  </si>
  <si>
    <t>id</t>
    <phoneticPr fontId="1" type="noConversion"/>
  </si>
  <si>
    <t>loop</t>
    <phoneticPr fontId="1" type="noConversion"/>
  </si>
  <si>
    <t>普通攻击起手(弓)</t>
    <phoneticPr fontId="1" type="noConversion"/>
  </si>
  <si>
    <t>普通攻击收手(弓)</t>
    <phoneticPr fontId="1" type="noConversion"/>
  </si>
  <si>
    <t>普通攻击起手(枪)</t>
    <phoneticPr fontId="1" type="noConversion"/>
  </si>
  <si>
    <t>普通攻击起手(炮)</t>
    <phoneticPr fontId="1" type="noConversion"/>
  </si>
  <si>
    <t>普通攻击起手(投掷)</t>
    <phoneticPr fontId="1" type="noConversion"/>
  </si>
  <si>
    <t>待机状态</t>
    <phoneticPr fontId="1" type="noConversion"/>
  </si>
  <si>
    <t>type（普通攻击=0；技能攻击=1；奥义攻击=2）</t>
    <phoneticPr fontId="1" type="noConversion"/>
  </si>
  <si>
    <t>多重射</t>
    <phoneticPr fontId="1" type="noConversion"/>
  </si>
  <si>
    <t>散射</t>
    <phoneticPr fontId="1" type="noConversion"/>
  </si>
  <si>
    <t>按照指定的力度和方向攻击一次</t>
    <phoneticPr fontId="1" type="noConversion"/>
  </si>
  <si>
    <t>按照指定的力度和方向攻击N次</t>
    <phoneticPr fontId="1" type="noConversion"/>
  </si>
  <si>
    <t>按照指定的力度和方向确定发射范围，一次发射多个子弹</t>
    <phoneticPr fontId="1" type="noConversion"/>
  </si>
  <si>
    <t>按照指定的力度和方向攻击一次，攻击范围减小，攻击力增强</t>
    <phoneticPr fontId="1" type="noConversion"/>
  </si>
  <si>
    <t>击退</t>
    <phoneticPr fontId="1" type="noConversion"/>
  </si>
  <si>
    <t>穿透</t>
    <phoneticPr fontId="1" type="noConversion"/>
  </si>
  <si>
    <t>引导</t>
    <phoneticPr fontId="1" type="noConversion"/>
  </si>
  <si>
    <t>吸血</t>
    <phoneticPr fontId="1" type="noConversion"/>
  </si>
  <si>
    <t>破甲</t>
    <phoneticPr fontId="1" type="noConversion"/>
  </si>
  <si>
    <t>击晕</t>
    <phoneticPr fontId="1" type="noConversion"/>
  </si>
  <si>
    <t>冰冻</t>
    <phoneticPr fontId="1" type="noConversion"/>
  </si>
  <si>
    <t>灼热</t>
    <phoneticPr fontId="1" type="noConversion"/>
  </si>
  <si>
    <t>怒射</t>
    <phoneticPr fontId="1" type="noConversion"/>
  </si>
  <si>
    <t>伤害增减</t>
    <phoneticPr fontId="1" type="noConversion"/>
  </si>
  <si>
    <t>伤害范围</t>
    <phoneticPr fontId="1" type="noConversion"/>
  </si>
  <si>
    <t>effectID</t>
    <phoneticPr fontId="1" type="noConversion"/>
  </si>
  <si>
    <t>skillID</t>
    <phoneticPr fontId="1" type="noConversion"/>
  </si>
  <si>
    <t>effect关联ID=1,2,3,4时需要填startTime和duration，lvN统一填调用的poseID</t>
    <phoneticPr fontId="1" type="noConversion"/>
  </si>
  <si>
    <t>角度偏差</t>
    <phoneticPr fontId="1" type="noConversion"/>
  </si>
  <si>
    <t>effect关联ID=6,7时，不需填写startTime，要填写duration，lvN填写发射子弹数量</t>
    <phoneticPr fontId="1" type="noConversion"/>
  </si>
  <si>
    <t>effect关联ID=11时，不需填写startTime和duration，lvN填写角度偏差</t>
    <phoneticPr fontId="1" type="noConversion"/>
  </si>
  <si>
    <t>effect关联ID=10时，不需填写startTime和duration，lvN填写bulletType</t>
    <phoneticPr fontId="1" type="noConversion"/>
  </si>
  <si>
    <t>effect关联ID=8,9时，不需填写startTime和duration，lvN填写增益结果</t>
    <phoneticPr fontId="1" type="noConversion"/>
  </si>
  <si>
    <t>普通攻击</t>
    <phoneticPr fontId="1" type="noConversion"/>
  </si>
  <si>
    <t>伤害增减</t>
    <phoneticPr fontId="1" type="noConversion"/>
  </si>
  <si>
    <t>多重射</t>
    <phoneticPr fontId="1" type="noConversion"/>
  </si>
  <si>
    <t>散射</t>
    <phoneticPr fontId="1" type="noConversion"/>
  </si>
  <si>
    <t>角色动作</t>
    <phoneticPr fontId="1" type="noConversion"/>
  </si>
  <si>
    <t>技能特效（技能类选填）</t>
    <phoneticPr fontId="1" type="noConversion"/>
  </si>
  <si>
    <t>技能相关伤害效果设定（可多个）</t>
    <phoneticPr fontId="1" type="noConversion"/>
  </si>
  <si>
    <t>伤害范围</t>
    <phoneticPr fontId="1" type="noConversion"/>
  </si>
  <si>
    <t>技能特效</t>
    <phoneticPr fontId="1" type="noConversion"/>
  </si>
  <si>
    <t>子弹残影</t>
    <phoneticPr fontId="1" type="noConversion"/>
  </si>
  <si>
    <t>角色特效（选填）</t>
    <phoneticPr fontId="1" type="noConversion"/>
  </si>
  <si>
    <t>角度偏差（选填）</t>
    <phoneticPr fontId="1" type="noConversion"/>
  </si>
  <si>
    <t>5,6</t>
    <phoneticPr fontId="1" type="noConversion"/>
  </si>
  <si>
    <t>凝神一击</t>
    <phoneticPr fontId="1" type="noConversion"/>
  </si>
  <si>
    <t>凝神二段击</t>
    <phoneticPr fontId="1" type="noConversion"/>
  </si>
  <si>
    <t>子弹类型（0=普通子弹；1=特殊子弹；***=指定子弹ID）</t>
    <phoneticPr fontId="1" type="noConversion"/>
  </si>
  <si>
    <t>多发</t>
    <phoneticPr fontId="1" type="noConversion"/>
  </si>
  <si>
    <t>人物角色动画</t>
    <phoneticPr fontId="1" type="noConversion"/>
  </si>
  <si>
    <t>选择不同的子弹发射，默认子弹0，power子弹1，特殊子弹直接填ID</t>
    <phoneticPr fontId="1" type="noConversion"/>
  </si>
  <si>
    <t>角色动作特写</t>
    <phoneticPr fontId="1" type="noConversion"/>
  </si>
  <si>
    <t>技能动画效果</t>
    <phoneticPr fontId="1" type="noConversion"/>
  </si>
  <si>
    <t>一次发射多枚炮弹，可通过duration控制在多少时间内发射成功</t>
    <phoneticPr fontId="1" type="noConversion"/>
  </si>
  <si>
    <t>每发炮弹的间隔角度</t>
    <phoneticPr fontId="1" type="noConversion"/>
  </si>
  <si>
    <t>伤害增减幅度</t>
    <phoneticPr fontId="1" type="noConversion"/>
  </si>
  <si>
    <t>每发炮弹的爆破范围</t>
    <phoneticPr fontId="1" type="noConversion"/>
  </si>
  <si>
    <t>子弹发射过程的拖影</t>
    <phoneticPr fontId="1" type="noConversion"/>
  </si>
  <si>
    <t>炮弹发射有分类的属性情况下偏差角度范围</t>
    <phoneticPr fontId="1" type="noConversion"/>
  </si>
  <si>
    <t>穿透箭</t>
    <phoneticPr fontId="1" type="noConversion"/>
  </si>
  <si>
    <t>穿透</t>
    <phoneticPr fontId="1" type="noConversion"/>
  </si>
  <si>
    <t>引导箭</t>
    <phoneticPr fontId="1" type="noConversion"/>
  </si>
  <si>
    <t>有一定概率穿过角色按既定弹道继续飞行直至碰撞</t>
    <phoneticPr fontId="1" type="noConversion"/>
  </si>
  <si>
    <t>引导</t>
    <phoneticPr fontId="1" type="noConversion"/>
  </si>
  <si>
    <t>在靠近一个角色200像素范围内的区域，</t>
    <phoneticPr fontId="1" type="noConversion"/>
  </si>
  <si>
    <t>吸血箭</t>
    <phoneticPr fontId="1" type="noConversion"/>
  </si>
  <si>
    <t>攻击到目标的同时自身血量恢复，恢复数量与造成伤害有关</t>
    <phoneticPr fontId="1" type="noConversion"/>
  </si>
  <si>
    <t>破甲斩</t>
    <phoneticPr fontId="1" type="noConversion"/>
  </si>
  <si>
    <t>破甲</t>
    <phoneticPr fontId="1" type="noConversion"/>
  </si>
  <si>
    <t>吸血</t>
    <phoneticPr fontId="1" type="noConversion"/>
  </si>
  <si>
    <t>无视被攻击者的防御属性</t>
    <phoneticPr fontId="1" type="noConversion"/>
  </si>
  <si>
    <t>击晕</t>
    <phoneticPr fontId="1" type="noConversion"/>
  </si>
  <si>
    <t>冰冻</t>
    <phoneticPr fontId="1" type="noConversion"/>
  </si>
  <si>
    <t>使被攻击者下回合无法行动</t>
    <phoneticPr fontId="1" type="noConversion"/>
  </si>
  <si>
    <t>降低被攻击者接下来2个行动回合的可用体力</t>
    <phoneticPr fontId="1" type="noConversion"/>
  </si>
  <si>
    <t>灼热</t>
    <phoneticPr fontId="1" type="noConversion"/>
  </si>
  <si>
    <t>被攻击者在中弹后开始的接下来的2个行动回合受到的伤害提高一定比例</t>
    <phoneticPr fontId="1" type="noConversion"/>
  </si>
  <si>
    <t>怒射</t>
    <phoneticPr fontId="1" type="noConversion"/>
  </si>
  <si>
    <t>影响时长</t>
    <phoneticPr fontId="1" type="noConversion"/>
  </si>
  <si>
    <t>攻击附加效果持续时间</t>
    <phoneticPr fontId="1" type="noConversion"/>
  </si>
  <si>
    <t>发射</t>
    <phoneticPr fontId="1" type="noConversion"/>
  </si>
  <si>
    <t>发射炮弹，清除为子弹加载的所有附加效果</t>
    <phoneticPr fontId="1" type="noConversion"/>
  </si>
  <si>
    <t>lv1</t>
    <phoneticPr fontId="1" type="noConversion"/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</si>
  <si>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</si>
  <si>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</si>
  <si>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</si>
  <si>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</si>
  <si>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</si>
  <si>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</si>
  <si>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</si>
  <si>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</si>
  <si>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</si>
  <si>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*</t>
    <phoneticPr fontId="1" type="noConversion"/>
  </si>
  <si>
    <t>name</t>
    <phoneticPr fontId="1" type="noConversion"/>
  </si>
  <si>
    <t>visible</t>
    <phoneticPr fontId="1" type="noConversion"/>
  </si>
  <si>
    <t>job</t>
    <phoneticPr fontId="1" type="noConversion"/>
  </si>
  <si>
    <t>race</t>
    <phoneticPr fontId="1" type="noConversion"/>
  </si>
  <si>
    <t>*desc</t>
    <phoneticPr fontId="1" type="noConversion"/>
  </si>
  <si>
    <t>#id</t>
    <phoneticPr fontId="1" type="noConversion"/>
  </si>
  <si>
    <t>*type(效果的影响类型:0动画播放;1攻击方式的改变;2子弹效果的改变;3子弹伤害增减;4爆破范围增减;5效果开启)</t>
    <phoneticPr fontId="1" type="noConversion"/>
  </si>
  <si>
    <t>type</t>
    <phoneticPr fontId="1" type="noConversion"/>
  </si>
  <si>
    <t>job</t>
    <phoneticPr fontId="1" type="noConversion"/>
  </si>
  <si>
    <t>race</t>
    <phoneticPr fontId="1" type="noConversion"/>
  </si>
  <si>
    <t>id</t>
    <phoneticPr fontId="1" type="noConversion"/>
  </si>
  <si>
    <t>name</t>
    <phoneticPr fontId="1" type="noConversion"/>
  </si>
  <si>
    <t>给你的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</si>
</sst>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sz val="11"/>
      <color theme="0" tint="-0.24997711111789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39" sqref="D39"/>
    </sheetView>
  </sheetViews>
  <sheetFormatPr defaultRowHeight="13.5" x14ac:dyDescent="0.15"/>
  <sheetData>
    <row r="1" spans="1:2" x14ac:dyDescent="0.15">
      <c r="A1" t="s">
        <v>2</v>
      </c>
      <c r="B1" t="s">
        <v>1</v>
      </c>
    </row>
    <row r="2" spans="1:2" x14ac:dyDescent="0.15">
      <c r="A2">
        <v>1</v>
      </c>
      <c r="B2" t="s">
        <v>4</v>
      </c>
    </row>
    <row r="3" spans="1:2" x14ac:dyDescent="0.15">
      <c r="A3">
        <v>2</v>
      </c>
      <c r="B3" t="s">
        <v>5</v>
      </c>
    </row>
    <row r="4" spans="1:2" x14ac:dyDescent="0.15">
      <c r="A4">
        <v>3</v>
      </c>
      <c r="B4" t="s">
        <v>6</v>
      </c>
    </row>
    <row r="5" spans="1:2" x14ac:dyDescent="0.15">
      <c r="A5">
        <v>4</v>
      </c>
      <c r="B5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42" sqref="D42"/>
    </sheetView>
  </sheetViews>
  <sheetFormatPr defaultRowHeight="13.5" x14ac:dyDescent="0.15"/>
  <sheetData>
    <row r="1" spans="1:6" x14ac:dyDescent="0.15">
      <c r="A1" t="s">
        <v>3</v>
      </c>
      <c r="B1" t="s">
        <v>15</v>
      </c>
      <c r="C1" t="s">
        <v>4</v>
      </c>
      <c r="D1" t="s">
        <v>5</v>
      </c>
      <c r="E1" t="s">
        <v>6</v>
      </c>
      <c r="F1" t="s">
        <v>21</v>
      </c>
    </row>
    <row r="2" spans="1:6" x14ac:dyDescent="0.15">
      <c r="A2">
        <v>1</v>
      </c>
      <c r="B2" t="s">
        <v>16</v>
      </c>
      <c r="C2" t="s">
        <v>8</v>
      </c>
      <c r="E2" t="s">
        <v>22</v>
      </c>
      <c r="F2" t="s">
        <v>12</v>
      </c>
    </row>
    <row r="3" spans="1:6" x14ac:dyDescent="0.15">
      <c r="A3">
        <v>2</v>
      </c>
      <c r="B3" t="s">
        <v>18</v>
      </c>
      <c r="C3" t="s">
        <v>19</v>
      </c>
      <c r="D3" t="s">
        <v>9</v>
      </c>
      <c r="F3" t="s">
        <v>14</v>
      </c>
    </row>
    <row r="4" spans="1:6" x14ac:dyDescent="0.15">
      <c r="A4">
        <v>3</v>
      </c>
      <c r="B4" t="s">
        <v>17</v>
      </c>
      <c r="C4" t="s">
        <v>20</v>
      </c>
      <c r="D4" t="s">
        <v>10</v>
      </c>
      <c r="E4" t="s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1" sqref="B11"/>
    </sheetView>
  </sheetViews>
  <sheetFormatPr defaultRowHeight="13.5" x14ac:dyDescent="0.15"/>
  <cols>
    <col min="2" max="2" width="18.125" customWidth="1"/>
    <col min="3" max="3" width="10.75" customWidth="1"/>
  </cols>
  <sheetData>
    <row r="1" spans="1:3" x14ac:dyDescent="0.15">
      <c r="A1" t="s">
        <v>33</v>
      </c>
      <c r="B1" t="s">
        <v>1</v>
      </c>
      <c r="C1" t="s">
        <v>34</v>
      </c>
    </row>
    <row r="2" spans="1:3" x14ac:dyDescent="0.15">
      <c r="A2">
        <v>1</v>
      </c>
      <c r="B2" t="s">
        <v>40</v>
      </c>
      <c r="C2">
        <v>1</v>
      </c>
    </row>
    <row r="3" spans="1:3" x14ac:dyDescent="0.15">
      <c r="A3">
        <v>2</v>
      </c>
      <c r="B3" t="s">
        <v>35</v>
      </c>
      <c r="C3">
        <v>0</v>
      </c>
    </row>
    <row r="4" spans="1:3" x14ac:dyDescent="0.15">
      <c r="A4">
        <v>3</v>
      </c>
      <c r="B4" t="s">
        <v>36</v>
      </c>
      <c r="C4">
        <v>0</v>
      </c>
    </row>
    <row r="5" spans="1:3" x14ac:dyDescent="0.15">
      <c r="A5">
        <v>4</v>
      </c>
      <c r="B5" t="s">
        <v>37</v>
      </c>
      <c r="C5">
        <v>0</v>
      </c>
    </row>
    <row r="6" spans="1:3" x14ac:dyDescent="0.15">
      <c r="A6">
        <v>5</v>
      </c>
      <c r="B6" t="s">
        <v>37</v>
      </c>
      <c r="C6">
        <v>0</v>
      </c>
    </row>
    <row r="7" spans="1:3" x14ac:dyDescent="0.15">
      <c r="A7">
        <v>6</v>
      </c>
      <c r="B7" t="s">
        <v>38</v>
      </c>
      <c r="C7">
        <v>0</v>
      </c>
    </row>
    <row r="8" spans="1:3" x14ac:dyDescent="0.15">
      <c r="A8">
        <v>7</v>
      </c>
      <c r="B8" t="s">
        <v>38</v>
      </c>
      <c r="C8">
        <v>0</v>
      </c>
    </row>
    <row r="9" spans="1:3" x14ac:dyDescent="0.15">
      <c r="A9">
        <v>8</v>
      </c>
      <c r="B9" t="s">
        <v>39</v>
      </c>
      <c r="C9">
        <v>0</v>
      </c>
    </row>
    <row r="10" spans="1:3" x14ac:dyDescent="0.15">
      <c r="A10">
        <v>9</v>
      </c>
      <c r="B10" t="s">
        <v>39</v>
      </c>
      <c r="C10">
        <v>0</v>
      </c>
    </row>
    <row r="11" spans="1:3" x14ac:dyDescent="0.15">
      <c r="A11">
        <v>10</v>
      </c>
    </row>
    <row r="12" spans="1:3" x14ac:dyDescent="0.15">
      <c r="A12">
        <v>11</v>
      </c>
    </row>
    <row r="13" spans="1:3" x14ac:dyDescent="0.15">
      <c r="A13">
        <v>12</v>
      </c>
    </row>
    <row r="14" spans="1:3" x14ac:dyDescent="0.15">
      <c r="A14">
        <v>13</v>
      </c>
    </row>
    <row r="15" spans="1:3" x14ac:dyDescent="0.15">
      <c r="A15">
        <v>14</v>
      </c>
    </row>
    <row r="16" spans="1:3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H1" sqref="H1:H1048576"/>
    </sheetView>
  </sheetViews>
  <sheetFormatPr defaultRowHeight="13.5" x14ac:dyDescent="0.15"/>
  <cols>
    <col min="2" max="2" width="9.75" customWidth="1"/>
    <col min="3" max="3" width="10.25" customWidth="1"/>
  </cols>
  <sheetData>
    <row r="1" spans="1:7" x14ac:dyDescent="0.15">
      <c r="A1" t="s">
        <v>2</v>
      </c>
      <c r="B1" t="s">
        <v>139</v>
      </c>
      <c r="C1" t="s">
        <v>135</v>
      </c>
      <c r="D1" t="s">
        <v>129</v>
      </c>
      <c r="E1" t="s">
        <v>136</v>
      </c>
      <c r="F1" t="s">
        <v>137</v>
      </c>
      <c r="G1" t="s">
        <v>132</v>
      </c>
    </row>
    <row r="2" spans="1:7" x14ac:dyDescent="0.15">
      <c r="A2" t="s">
        <v>133</v>
      </c>
      <c r="B2" t="s">
        <v>128</v>
      </c>
      <c r="C2" t="s">
        <v>41</v>
      </c>
      <c r="D2" t="s">
        <v>129</v>
      </c>
      <c r="E2" t="s">
        <v>130</v>
      </c>
      <c r="F2" t="s">
        <v>131</v>
      </c>
    </row>
    <row r="3" spans="1:7" x14ac:dyDescent="0.15">
      <c r="A3">
        <v>1</v>
      </c>
      <c r="B3" t="s">
        <v>140</v>
      </c>
      <c r="C3">
        <v>0</v>
      </c>
      <c r="D3">
        <v>0</v>
      </c>
      <c r="E3">
        <v>1</v>
      </c>
      <c r="F3">
        <v>1</v>
      </c>
      <c r="G3" t="s">
        <v>44</v>
      </c>
    </row>
    <row r="4" spans="1:7" x14ac:dyDescent="0.15">
      <c r="A4">
        <v>2</v>
      </c>
      <c r="B4" t="s">
        <v>42</v>
      </c>
      <c r="C4">
        <v>1</v>
      </c>
      <c r="D4">
        <v>1</v>
      </c>
      <c r="E4">
        <v>1</v>
      </c>
      <c r="F4" s="1" t="s">
        <v>23</v>
      </c>
      <c r="G4" t="s">
        <v>45</v>
      </c>
    </row>
    <row r="5" spans="1:7" x14ac:dyDescent="0.15">
      <c r="A5">
        <v>3</v>
      </c>
      <c r="B5" t="s">
        <v>43</v>
      </c>
      <c r="C5">
        <v>1</v>
      </c>
      <c r="D5">
        <v>1</v>
      </c>
      <c r="E5">
        <v>1</v>
      </c>
      <c r="F5" s="1">
        <v>1</v>
      </c>
      <c r="G5" t="s">
        <v>46</v>
      </c>
    </row>
    <row r="6" spans="1:7" x14ac:dyDescent="0.15">
      <c r="A6">
        <v>4</v>
      </c>
      <c r="B6" t="s">
        <v>13</v>
      </c>
      <c r="C6">
        <v>1</v>
      </c>
      <c r="D6">
        <v>1</v>
      </c>
      <c r="E6">
        <v>1</v>
      </c>
      <c r="F6">
        <v>2</v>
      </c>
      <c r="G6" t="s">
        <v>47</v>
      </c>
    </row>
    <row r="7" spans="1:7" x14ac:dyDescent="0.15">
      <c r="A7">
        <v>5</v>
      </c>
      <c r="B7" t="s">
        <v>24</v>
      </c>
      <c r="C7">
        <v>2</v>
      </c>
      <c r="D7">
        <v>1</v>
      </c>
      <c r="E7">
        <v>1</v>
      </c>
      <c r="F7" s="1" t="s">
        <v>23</v>
      </c>
      <c r="G7" t="s">
        <v>30</v>
      </c>
    </row>
    <row r="8" spans="1:7" x14ac:dyDescent="0.15">
      <c r="A8" s="2">
        <v>6</v>
      </c>
      <c r="B8" s="2" t="s">
        <v>48</v>
      </c>
      <c r="C8" s="2">
        <v>1</v>
      </c>
      <c r="D8" s="2">
        <v>1</v>
      </c>
      <c r="E8" s="2">
        <v>1</v>
      </c>
      <c r="F8" s="3">
        <v>1</v>
      </c>
    </row>
    <row r="9" spans="1:7" x14ac:dyDescent="0.15">
      <c r="A9">
        <v>7</v>
      </c>
      <c r="B9" t="s">
        <v>49</v>
      </c>
      <c r="C9">
        <v>1</v>
      </c>
      <c r="D9">
        <v>1</v>
      </c>
      <c r="E9">
        <v>1</v>
      </c>
      <c r="F9" s="1">
        <v>1</v>
      </c>
    </row>
    <row r="10" spans="1:7" x14ac:dyDescent="0.15">
      <c r="A10">
        <v>8</v>
      </c>
      <c r="B10" t="s">
        <v>50</v>
      </c>
      <c r="C10">
        <v>1</v>
      </c>
      <c r="D10">
        <v>1</v>
      </c>
      <c r="E10">
        <v>1</v>
      </c>
      <c r="F10" s="1">
        <v>1</v>
      </c>
    </row>
    <row r="11" spans="1:7" x14ac:dyDescent="0.15">
      <c r="A11">
        <v>9</v>
      </c>
      <c r="B11" t="s">
        <v>51</v>
      </c>
      <c r="C11">
        <v>1</v>
      </c>
      <c r="D11">
        <v>1</v>
      </c>
      <c r="E11">
        <v>1</v>
      </c>
      <c r="F11" s="1">
        <v>1</v>
      </c>
    </row>
    <row r="12" spans="1:7" x14ac:dyDescent="0.15">
      <c r="A12">
        <v>10</v>
      </c>
      <c r="B12" t="s">
        <v>52</v>
      </c>
      <c r="C12">
        <v>1</v>
      </c>
      <c r="D12">
        <v>1</v>
      </c>
      <c r="E12">
        <v>1</v>
      </c>
      <c r="F12" s="1">
        <v>1</v>
      </c>
    </row>
    <row r="13" spans="1:7" x14ac:dyDescent="0.15">
      <c r="A13">
        <v>11</v>
      </c>
      <c r="B13" t="s">
        <v>53</v>
      </c>
      <c r="C13">
        <v>1</v>
      </c>
      <c r="D13">
        <v>1</v>
      </c>
      <c r="E13">
        <v>1</v>
      </c>
      <c r="F13" s="1">
        <v>1</v>
      </c>
    </row>
    <row r="14" spans="1:7" x14ac:dyDescent="0.15">
      <c r="A14">
        <v>12</v>
      </c>
      <c r="B14" t="s">
        <v>54</v>
      </c>
      <c r="C14">
        <v>1</v>
      </c>
      <c r="D14">
        <v>1</v>
      </c>
      <c r="E14">
        <v>1</v>
      </c>
      <c r="F14" s="1">
        <v>1</v>
      </c>
    </row>
    <row r="15" spans="1:7" x14ac:dyDescent="0.15">
      <c r="A15">
        <v>13</v>
      </c>
      <c r="B15" t="s">
        <v>55</v>
      </c>
      <c r="C15">
        <v>1</v>
      </c>
      <c r="D15">
        <v>1</v>
      </c>
      <c r="E15">
        <v>1</v>
      </c>
      <c r="F15" s="1">
        <v>1</v>
      </c>
    </row>
    <row r="16" spans="1:7" x14ac:dyDescent="0.15">
      <c r="A16">
        <v>14</v>
      </c>
      <c r="B16" t="s">
        <v>56</v>
      </c>
      <c r="C16">
        <v>2</v>
      </c>
      <c r="D16">
        <v>1</v>
      </c>
      <c r="E16">
        <v>1</v>
      </c>
      <c r="F16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2" sqref="A2:B20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134</v>
      </c>
    </row>
    <row r="2" spans="1:4" x14ac:dyDescent="0.15">
      <c r="A2">
        <v>1</v>
      </c>
      <c r="B2" t="s">
        <v>25</v>
      </c>
      <c r="C2">
        <v>0</v>
      </c>
      <c r="D2" t="s">
        <v>84</v>
      </c>
    </row>
    <row r="3" spans="1:4" x14ac:dyDescent="0.15">
      <c r="A3">
        <v>2</v>
      </c>
      <c r="B3" t="s">
        <v>26</v>
      </c>
      <c r="C3">
        <v>0</v>
      </c>
      <c r="D3" t="s">
        <v>85</v>
      </c>
    </row>
    <row r="4" spans="1:4" x14ac:dyDescent="0.15">
      <c r="A4">
        <v>3</v>
      </c>
      <c r="B4" t="s">
        <v>27</v>
      </c>
      <c r="C4">
        <v>0</v>
      </c>
      <c r="D4" t="s">
        <v>86</v>
      </c>
    </row>
    <row r="5" spans="1:4" x14ac:dyDescent="0.15">
      <c r="A5">
        <v>4</v>
      </c>
      <c r="B5" t="s">
        <v>75</v>
      </c>
      <c r="C5">
        <v>0</v>
      </c>
      <c r="D5" t="s">
        <v>87</v>
      </c>
    </row>
    <row r="6" spans="1:4" x14ac:dyDescent="0.15">
      <c r="A6">
        <v>5</v>
      </c>
      <c r="B6" t="s">
        <v>83</v>
      </c>
      <c r="C6">
        <v>1</v>
      </c>
      <c r="D6" t="s">
        <v>88</v>
      </c>
    </row>
    <row r="7" spans="1:4" x14ac:dyDescent="0.15">
      <c r="A7">
        <v>6</v>
      </c>
      <c r="B7" t="s">
        <v>29</v>
      </c>
      <c r="C7">
        <v>1</v>
      </c>
      <c r="D7" t="s">
        <v>89</v>
      </c>
    </row>
    <row r="8" spans="1:4" x14ac:dyDescent="0.15">
      <c r="A8">
        <v>7</v>
      </c>
      <c r="B8" t="s">
        <v>57</v>
      </c>
      <c r="C8">
        <v>3</v>
      </c>
      <c r="D8" t="s">
        <v>90</v>
      </c>
    </row>
    <row r="9" spans="1:4" x14ac:dyDescent="0.15">
      <c r="A9">
        <v>8</v>
      </c>
      <c r="B9" t="s">
        <v>58</v>
      </c>
      <c r="C9">
        <v>4</v>
      </c>
      <c r="D9" t="s">
        <v>91</v>
      </c>
    </row>
    <row r="10" spans="1:4" x14ac:dyDescent="0.15">
      <c r="A10">
        <v>9</v>
      </c>
      <c r="B10" t="s">
        <v>28</v>
      </c>
      <c r="C10">
        <v>2</v>
      </c>
      <c r="D10" t="s">
        <v>92</v>
      </c>
    </row>
    <row r="11" spans="1:4" x14ac:dyDescent="0.15">
      <c r="A11">
        <v>10</v>
      </c>
      <c r="B11" t="s">
        <v>62</v>
      </c>
      <c r="C11">
        <v>1</v>
      </c>
      <c r="D11" t="s">
        <v>93</v>
      </c>
    </row>
    <row r="12" spans="1:4" x14ac:dyDescent="0.15">
      <c r="A12">
        <v>11</v>
      </c>
      <c r="B12" t="s">
        <v>95</v>
      </c>
      <c r="C12">
        <v>1</v>
      </c>
      <c r="D12" t="s">
        <v>97</v>
      </c>
    </row>
    <row r="13" spans="1:4" x14ac:dyDescent="0.15">
      <c r="A13">
        <v>12</v>
      </c>
      <c r="B13" t="s">
        <v>98</v>
      </c>
      <c r="C13">
        <v>1</v>
      </c>
      <c r="D13" t="s">
        <v>99</v>
      </c>
    </row>
    <row r="14" spans="1:4" x14ac:dyDescent="0.15">
      <c r="A14">
        <v>13</v>
      </c>
      <c r="B14" t="s">
        <v>104</v>
      </c>
      <c r="C14">
        <v>1</v>
      </c>
      <c r="D14" t="s">
        <v>101</v>
      </c>
    </row>
    <row r="15" spans="1:4" x14ac:dyDescent="0.15">
      <c r="A15">
        <v>14</v>
      </c>
      <c r="B15" t="s">
        <v>103</v>
      </c>
      <c r="C15">
        <v>1</v>
      </c>
      <c r="D15" t="s">
        <v>105</v>
      </c>
    </row>
    <row r="16" spans="1:4" x14ac:dyDescent="0.15">
      <c r="A16">
        <v>15</v>
      </c>
      <c r="B16" t="s">
        <v>106</v>
      </c>
      <c r="C16">
        <v>1</v>
      </c>
      <c r="D16" t="s">
        <v>108</v>
      </c>
    </row>
    <row r="17" spans="1:4" x14ac:dyDescent="0.15">
      <c r="A17">
        <v>16</v>
      </c>
      <c r="B17" t="s">
        <v>107</v>
      </c>
      <c r="C17">
        <v>1</v>
      </c>
      <c r="D17" t="s">
        <v>109</v>
      </c>
    </row>
    <row r="18" spans="1:4" x14ac:dyDescent="0.15">
      <c r="A18">
        <v>17</v>
      </c>
      <c r="B18" t="s">
        <v>110</v>
      </c>
      <c r="C18">
        <v>1</v>
      </c>
      <c r="D18" t="s">
        <v>111</v>
      </c>
    </row>
    <row r="19" spans="1:4" x14ac:dyDescent="0.15">
      <c r="A19">
        <v>18</v>
      </c>
      <c r="B19" t="s">
        <v>113</v>
      </c>
      <c r="C19">
        <v>1</v>
      </c>
      <c r="D19" t="s">
        <v>114</v>
      </c>
    </row>
    <row r="20" spans="1:4" x14ac:dyDescent="0.15">
      <c r="A20">
        <v>19</v>
      </c>
      <c r="B20" t="s">
        <v>115</v>
      </c>
      <c r="C20">
        <v>1</v>
      </c>
      <c r="D20" t="s">
        <v>116</v>
      </c>
    </row>
    <row r="22" spans="1:4" x14ac:dyDescent="0.15">
      <c r="A22" s="1">
        <v>1</v>
      </c>
      <c r="B22" s="4" t="s">
        <v>71</v>
      </c>
    </row>
    <row r="23" spans="1:4" x14ac:dyDescent="0.15">
      <c r="A23" s="1">
        <v>3</v>
      </c>
      <c r="B23" s="4" t="s">
        <v>77</v>
      </c>
    </row>
    <row r="24" spans="1:4" x14ac:dyDescent="0.15">
      <c r="A24" s="1">
        <v>4</v>
      </c>
      <c r="B24" s="4" t="s">
        <v>72</v>
      </c>
    </row>
    <row r="25" spans="1:4" x14ac:dyDescent="0.15">
      <c r="A25" s="1">
        <v>2</v>
      </c>
      <c r="B25" s="4" t="s">
        <v>82</v>
      </c>
    </row>
    <row r="26" spans="1:4" x14ac:dyDescent="0.15">
      <c r="A26" s="1">
        <v>9</v>
      </c>
      <c r="B26" s="4" t="s">
        <v>76</v>
      </c>
    </row>
    <row r="27" spans="1:4" x14ac:dyDescent="0.15">
      <c r="A27" s="1" t="s">
        <v>79</v>
      </c>
      <c r="B27" s="4" t="s">
        <v>73</v>
      </c>
    </row>
    <row r="28" spans="1:4" x14ac:dyDescent="0.15">
      <c r="A28" s="1">
        <v>7</v>
      </c>
      <c r="B28" s="4" t="s">
        <v>68</v>
      </c>
    </row>
    <row r="29" spans="1:4" x14ac:dyDescent="0.15">
      <c r="A29" s="1">
        <v>8</v>
      </c>
      <c r="B29" s="4" t="s">
        <v>74</v>
      </c>
    </row>
    <row r="30" spans="1:4" x14ac:dyDescent="0.15">
      <c r="A30" s="1">
        <v>10</v>
      </c>
      <c r="B30" s="4" t="s">
        <v>78</v>
      </c>
    </row>
    <row r="31" spans="1:4" x14ac:dyDescent="0.15">
      <c r="A31" t="s">
        <v>61</v>
      </c>
    </row>
    <row r="32" spans="1:4" x14ac:dyDescent="0.15">
      <c r="A32" t="s">
        <v>63</v>
      </c>
    </row>
    <row r="33" spans="1:1" x14ac:dyDescent="0.15">
      <c r="A33" t="s">
        <v>64</v>
      </c>
    </row>
    <row r="34" spans="1:1" x14ac:dyDescent="0.15">
      <c r="A34" t="s">
        <v>65</v>
      </c>
    </row>
    <row r="35" spans="1:1" x14ac:dyDescent="0.15">
      <c r="A35" t="s">
        <v>66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pane ySplit="2" topLeftCell="A3" activePane="bottomLeft" state="frozen"/>
      <selection pane="bottomLeft" activeCell="E11" sqref="E11"/>
    </sheetView>
  </sheetViews>
  <sheetFormatPr defaultRowHeight="13.5" x14ac:dyDescent="0.15"/>
  <cols>
    <col min="5" max="5" width="10.5" bestFit="1" customWidth="1"/>
  </cols>
  <sheetData>
    <row r="1" spans="1:16" x14ac:dyDescent="0.15">
      <c r="A1" t="s">
        <v>138</v>
      </c>
      <c r="B1" t="s">
        <v>60</v>
      </c>
      <c r="C1" t="s">
        <v>127</v>
      </c>
      <c r="D1" t="s">
        <v>59</v>
      </c>
      <c r="E1" t="s">
        <v>32</v>
      </c>
      <c r="F1" t="s">
        <v>31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</row>
    <row r="2" spans="1:16" x14ac:dyDescent="0.15">
      <c r="A2" t="s">
        <v>133</v>
      </c>
      <c r="B2" t="s">
        <v>60</v>
      </c>
      <c r="D2" t="s">
        <v>59</v>
      </c>
      <c r="E2" t="s">
        <v>32</v>
      </c>
      <c r="F2" t="s">
        <v>31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</row>
    <row r="3" spans="1:16" x14ac:dyDescent="0.15">
      <c r="A3">
        <v>1</v>
      </c>
      <c r="B3">
        <v>1</v>
      </c>
      <c r="C3" t="s">
        <v>67</v>
      </c>
      <c r="D3">
        <v>1</v>
      </c>
      <c r="E3">
        <v>0</v>
      </c>
      <c r="F3">
        <v>200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</row>
    <row r="4" spans="1:16" x14ac:dyDescent="0.15">
      <c r="A4">
        <v>2</v>
      </c>
      <c r="B4">
        <v>1</v>
      </c>
      <c r="C4" t="s">
        <v>67</v>
      </c>
      <c r="D4">
        <v>2</v>
      </c>
      <c r="E4">
        <v>200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15">
      <c r="A5">
        <v>3</v>
      </c>
      <c r="B5">
        <v>1</v>
      </c>
      <c r="C5" t="s">
        <v>67</v>
      </c>
      <c r="D5">
        <v>9</v>
      </c>
      <c r="E5">
        <v>200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15">
      <c r="A6">
        <v>4</v>
      </c>
      <c r="B6">
        <v>1</v>
      </c>
      <c r="C6" t="s">
        <v>67</v>
      </c>
      <c r="D6">
        <v>7</v>
      </c>
      <c r="E6">
        <v>0</v>
      </c>
      <c r="F6">
        <v>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</row>
    <row r="7" spans="1:16" x14ac:dyDescent="0.15">
      <c r="A7">
        <v>5</v>
      </c>
      <c r="B7">
        <v>1</v>
      </c>
      <c r="C7" t="s">
        <v>67</v>
      </c>
      <c r="D7">
        <v>8</v>
      </c>
      <c r="E7">
        <v>0</v>
      </c>
      <c r="F7">
        <v>0</v>
      </c>
      <c r="G7">
        <v>800</v>
      </c>
      <c r="H7">
        <v>800</v>
      </c>
      <c r="I7">
        <v>800</v>
      </c>
      <c r="J7">
        <v>800</v>
      </c>
      <c r="K7">
        <v>800</v>
      </c>
      <c r="L7">
        <v>800</v>
      </c>
      <c r="M7">
        <v>800</v>
      </c>
      <c r="N7">
        <v>800</v>
      </c>
      <c r="O7">
        <v>800</v>
      </c>
      <c r="P7">
        <v>800</v>
      </c>
    </row>
    <row r="8" spans="1:16" x14ac:dyDescent="0.15">
      <c r="A8">
        <v>6</v>
      </c>
      <c r="B8">
        <v>1</v>
      </c>
      <c r="C8" t="s">
        <v>67</v>
      </c>
      <c r="D8">
        <v>19</v>
      </c>
      <c r="E8">
        <v>200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15">
      <c r="A9">
        <v>7</v>
      </c>
      <c r="B9">
        <v>2</v>
      </c>
      <c r="C9" t="s">
        <v>69</v>
      </c>
      <c r="D9">
        <v>1</v>
      </c>
      <c r="E9">
        <v>0</v>
      </c>
      <c r="F9">
        <v>200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</row>
    <row r="10" spans="1:16" x14ac:dyDescent="0.15">
      <c r="A10">
        <v>8</v>
      </c>
      <c r="B10">
        <v>2</v>
      </c>
      <c r="C10" t="s">
        <v>69</v>
      </c>
      <c r="D10">
        <v>3</v>
      </c>
      <c r="E10">
        <v>200</v>
      </c>
      <c r="F10">
        <v>1000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</row>
    <row r="11" spans="1:16" x14ac:dyDescent="0.15">
      <c r="A11">
        <v>9</v>
      </c>
      <c r="B11">
        <v>2</v>
      </c>
      <c r="C11" t="s">
        <v>69</v>
      </c>
      <c r="D11">
        <v>2</v>
      </c>
      <c r="E11">
        <v>1200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15">
      <c r="A12">
        <v>10</v>
      </c>
      <c r="B12">
        <v>2</v>
      </c>
      <c r="C12" t="s">
        <v>69</v>
      </c>
      <c r="D12">
        <v>9</v>
      </c>
      <c r="E12">
        <v>1200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15">
      <c r="A13">
        <v>11</v>
      </c>
      <c r="B13">
        <v>2</v>
      </c>
      <c r="C13" t="s">
        <v>69</v>
      </c>
      <c r="D13">
        <v>5</v>
      </c>
      <c r="E13">
        <v>0</v>
      </c>
      <c r="F13">
        <v>0</v>
      </c>
      <c r="G13">
        <f>MROUND(G2^0.5+2,1)</f>
        <v>3</v>
      </c>
      <c r="H13">
        <f t="shared" ref="H13:P13" si="0">MROUND(H2^0.5+2,1)</f>
        <v>3</v>
      </c>
      <c r="I13">
        <f t="shared" si="0"/>
        <v>4</v>
      </c>
      <c r="J13">
        <f t="shared" si="0"/>
        <v>4</v>
      </c>
      <c r="K13">
        <f t="shared" si="0"/>
        <v>4</v>
      </c>
      <c r="L13">
        <f t="shared" si="0"/>
        <v>4</v>
      </c>
      <c r="M13">
        <f t="shared" si="0"/>
        <v>5</v>
      </c>
      <c r="N13">
        <f t="shared" si="0"/>
        <v>5</v>
      </c>
      <c r="O13">
        <f t="shared" si="0"/>
        <v>5</v>
      </c>
      <c r="P13">
        <f t="shared" si="0"/>
        <v>5</v>
      </c>
    </row>
    <row r="14" spans="1:16" x14ac:dyDescent="0.15">
      <c r="A14">
        <v>12</v>
      </c>
      <c r="B14">
        <v>2</v>
      </c>
      <c r="C14" t="s">
        <v>69</v>
      </c>
      <c r="D14">
        <v>7</v>
      </c>
      <c r="E14">
        <v>0</v>
      </c>
      <c r="F14">
        <v>0</v>
      </c>
      <c r="G14">
        <f>MROUND(LOG(G2,5)*30+60,1)</f>
        <v>60</v>
      </c>
      <c r="H14">
        <f t="shared" ref="H14:P14" si="1">MROUND(LOG(H2,5)*30+60,1)</f>
        <v>73</v>
      </c>
      <c r="I14">
        <f t="shared" si="1"/>
        <v>80</v>
      </c>
      <c r="J14">
        <f t="shared" si="1"/>
        <v>86</v>
      </c>
      <c r="K14">
        <f t="shared" si="1"/>
        <v>90</v>
      </c>
      <c r="L14">
        <f t="shared" si="1"/>
        <v>93</v>
      </c>
      <c r="M14">
        <f t="shared" si="1"/>
        <v>96</v>
      </c>
      <c r="N14">
        <f t="shared" si="1"/>
        <v>99</v>
      </c>
      <c r="O14">
        <f t="shared" si="1"/>
        <v>101</v>
      </c>
      <c r="P14">
        <f t="shared" si="1"/>
        <v>103</v>
      </c>
    </row>
    <row r="15" spans="1:16" x14ac:dyDescent="0.15">
      <c r="A15">
        <v>13</v>
      </c>
      <c r="B15">
        <v>2</v>
      </c>
      <c r="C15" t="s">
        <v>69</v>
      </c>
      <c r="D15">
        <v>8</v>
      </c>
      <c r="E15">
        <v>0</v>
      </c>
      <c r="F15">
        <v>0</v>
      </c>
      <c r="G15">
        <v>800</v>
      </c>
      <c r="H15">
        <v>800</v>
      </c>
      <c r="I15">
        <v>800</v>
      </c>
      <c r="J15">
        <v>800</v>
      </c>
      <c r="K15">
        <v>800</v>
      </c>
      <c r="L15">
        <v>800</v>
      </c>
      <c r="M15">
        <v>800</v>
      </c>
      <c r="N15">
        <v>800</v>
      </c>
      <c r="O15">
        <v>800</v>
      </c>
      <c r="P15">
        <v>800</v>
      </c>
    </row>
    <row r="16" spans="1:16" x14ac:dyDescent="0.15">
      <c r="A16">
        <v>14</v>
      </c>
      <c r="B16">
        <v>2</v>
      </c>
      <c r="C16" t="s">
        <v>42</v>
      </c>
      <c r="D16">
        <v>19</v>
      </c>
      <c r="E16">
        <v>1200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15">
      <c r="A17">
        <v>15</v>
      </c>
      <c r="B17">
        <v>3</v>
      </c>
      <c r="C17" t="s">
        <v>70</v>
      </c>
      <c r="D17">
        <v>1</v>
      </c>
      <c r="E17">
        <v>0</v>
      </c>
      <c r="F17">
        <v>200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6</v>
      </c>
      <c r="O17">
        <v>6</v>
      </c>
      <c r="P17">
        <v>6</v>
      </c>
    </row>
    <row r="18" spans="1:16" x14ac:dyDescent="0.15">
      <c r="A18">
        <v>16</v>
      </c>
      <c r="B18">
        <v>3</v>
      </c>
      <c r="C18" t="s">
        <v>70</v>
      </c>
      <c r="D18">
        <v>3</v>
      </c>
      <c r="E18">
        <v>200</v>
      </c>
      <c r="F18">
        <v>1000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>
        <v>6</v>
      </c>
      <c r="N18">
        <v>0</v>
      </c>
      <c r="O18">
        <v>0</v>
      </c>
      <c r="P18">
        <v>0</v>
      </c>
    </row>
    <row r="19" spans="1:16" x14ac:dyDescent="0.15">
      <c r="A19">
        <v>17</v>
      </c>
      <c r="B19">
        <v>3</v>
      </c>
      <c r="C19" t="s">
        <v>70</v>
      </c>
      <c r="D19">
        <v>2</v>
      </c>
      <c r="E19">
        <v>1200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15">
      <c r="A20">
        <v>18</v>
      </c>
      <c r="B20">
        <v>3</v>
      </c>
      <c r="C20" t="s">
        <v>70</v>
      </c>
      <c r="D20">
        <v>9</v>
      </c>
      <c r="E20">
        <v>1200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15">
      <c r="A21">
        <v>19</v>
      </c>
      <c r="B21">
        <v>3</v>
      </c>
      <c r="C21" t="s">
        <v>43</v>
      </c>
      <c r="D21">
        <v>5</v>
      </c>
      <c r="E21">
        <v>1200</v>
      </c>
      <c r="F21">
        <v>2000</v>
      </c>
      <c r="G21">
        <f t="shared" ref="G21:M21" si="2">MROUND(LOG(G2,5)*10+3,1)</f>
        <v>3</v>
      </c>
      <c r="H21">
        <f t="shared" si="2"/>
        <v>7</v>
      </c>
      <c r="I21">
        <f t="shared" si="2"/>
        <v>10</v>
      </c>
      <c r="J21">
        <f t="shared" si="2"/>
        <v>12</v>
      </c>
      <c r="K21">
        <f t="shared" si="2"/>
        <v>13</v>
      </c>
      <c r="L21">
        <f t="shared" si="2"/>
        <v>14</v>
      </c>
      <c r="M21">
        <f t="shared" si="2"/>
        <v>15</v>
      </c>
      <c r="N21">
        <f>MROUND(LOG(N2,5)*10+3,1)</f>
        <v>16</v>
      </c>
      <c r="O21">
        <f>MROUND(LOG(O2,5)*10+3,1)</f>
        <v>17</v>
      </c>
      <c r="P21">
        <f>MROUND(LOG(P2,5)*10+3,1)</f>
        <v>17</v>
      </c>
    </row>
    <row r="22" spans="1:16" x14ac:dyDescent="0.15">
      <c r="A22">
        <v>20</v>
      </c>
      <c r="B22">
        <v>3</v>
      </c>
      <c r="C22" t="s">
        <v>70</v>
      </c>
      <c r="D22">
        <v>6</v>
      </c>
      <c r="E22">
        <v>0</v>
      </c>
      <c r="F22">
        <v>0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</row>
    <row r="23" spans="1:16" x14ac:dyDescent="0.15">
      <c r="A23">
        <v>21</v>
      </c>
      <c r="B23">
        <v>3</v>
      </c>
      <c r="C23" t="s">
        <v>70</v>
      </c>
      <c r="D23">
        <v>7</v>
      </c>
      <c r="E23">
        <v>0</v>
      </c>
      <c r="F23">
        <v>0</v>
      </c>
      <c r="G23">
        <f t="shared" ref="G23:M23" si="3">MROUND(LOG(G2,5)*30+60,1)</f>
        <v>60</v>
      </c>
      <c r="H23">
        <f t="shared" si="3"/>
        <v>73</v>
      </c>
      <c r="I23">
        <f t="shared" si="3"/>
        <v>80</v>
      </c>
      <c r="J23">
        <f t="shared" si="3"/>
        <v>86</v>
      </c>
      <c r="K23">
        <f t="shared" si="3"/>
        <v>90</v>
      </c>
      <c r="L23">
        <f t="shared" si="3"/>
        <v>93</v>
      </c>
      <c r="M23">
        <f t="shared" si="3"/>
        <v>96</v>
      </c>
      <c r="N23">
        <f>MROUND(LOG(N2,5)*30+60,1)</f>
        <v>99</v>
      </c>
      <c r="O23">
        <f>MROUND(LOG(O2,5)*30+60,1)</f>
        <v>101</v>
      </c>
      <c r="P23">
        <f>MROUND(LOG(P2,5)*30+60,1)</f>
        <v>103</v>
      </c>
    </row>
    <row r="24" spans="1:16" x14ac:dyDescent="0.15">
      <c r="A24">
        <v>22</v>
      </c>
      <c r="B24">
        <v>3</v>
      </c>
      <c r="C24" t="s">
        <v>70</v>
      </c>
      <c r="D24">
        <v>8</v>
      </c>
      <c r="E24">
        <v>0</v>
      </c>
      <c r="F24">
        <v>0</v>
      </c>
      <c r="G24">
        <v>800</v>
      </c>
      <c r="H24">
        <v>800</v>
      </c>
      <c r="I24">
        <v>800</v>
      </c>
      <c r="J24">
        <v>800</v>
      </c>
      <c r="K24">
        <v>800</v>
      </c>
      <c r="L24">
        <v>800</v>
      </c>
      <c r="M24">
        <v>800</v>
      </c>
      <c r="N24">
        <v>800</v>
      </c>
      <c r="O24">
        <v>800</v>
      </c>
      <c r="P24">
        <v>800</v>
      </c>
    </row>
    <row r="25" spans="1:16" x14ac:dyDescent="0.15">
      <c r="A25">
        <v>23</v>
      </c>
      <c r="B25">
        <v>3</v>
      </c>
      <c r="C25" t="s">
        <v>70</v>
      </c>
      <c r="D25">
        <v>10</v>
      </c>
      <c r="E25">
        <v>0</v>
      </c>
      <c r="F25">
        <v>0</v>
      </c>
      <c r="G25">
        <v>40</v>
      </c>
      <c r="H25">
        <v>40</v>
      </c>
      <c r="I25">
        <v>40</v>
      </c>
      <c r="J25">
        <v>40</v>
      </c>
      <c r="K25">
        <v>40</v>
      </c>
      <c r="L25">
        <v>40</v>
      </c>
      <c r="M25">
        <v>40</v>
      </c>
      <c r="N25">
        <v>40</v>
      </c>
      <c r="O25">
        <v>40</v>
      </c>
      <c r="P25">
        <v>40</v>
      </c>
    </row>
    <row r="26" spans="1:16" x14ac:dyDescent="0.15">
      <c r="A26">
        <v>24</v>
      </c>
      <c r="B26">
        <v>3</v>
      </c>
      <c r="C26" t="s">
        <v>70</v>
      </c>
      <c r="D26">
        <v>19</v>
      </c>
      <c r="E26">
        <v>1200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</v>
      </c>
      <c r="O26">
        <v>7</v>
      </c>
      <c r="P26">
        <v>7</v>
      </c>
    </row>
    <row r="27" spans="1:16" x14ac:dyDescent="0.15">
      <c r="A27">
        <v>25</v>
      </c>
      <c r="B27">
        <v>4</v>
      </c>
      <c r="C27" t="s">
        <v>80</v>
      </c>
      <c r="D27">
        <v>1</v>
      </c>
      <c r="E27">
        <v>0</v>
      </c>
      <c r="F27">
        <v>200</v>
      </c>
      <c r="G27">
        <v>7</v>
      </c>
      <c r="H27">
        <v>7</v>
      </c>
      <c r="I27">
        <v>7</v>
      </c>
      <c r="J27">
        <v>7</v>
      </c>
      <c r="K27">
        <v>7</v>
      </c>
      <c r="L27">
        <v>7</v>
      </c>
      <c r="M27">
        <v>7</v>
      </c>
      <c r="N27">
        <v>0</v>
      </c>
      <c r="O27">
        <v>0</v>
      </c>
      <c r="P27">
        <v>0</v>
      </c>
    </row>
    <row r="28" spans="1:16" x14ac:dyDescent="0.15">
      <c r="A28">
        <v>26</v>
      </c>
      <c r="B28">
        <v>4</v>
      </c>
      <c r="C28" t="s">
        <v>80</v>
      </c>
      <c r="D28">
        <v>3</v>
      </c>
      <c r="E28">
        <v>200</v>
      </c>
      <c r="F28">
        <v>2000</v>
      </c>
      <c r="G28">
        <v>8</v>
      </c>
      <c r="H28">
        <v>8</v>
      </c>
      <c r="I28">
        <v>8</v>
      </c>
      <c r="J28">
        <v>8</v>
      </c>
      <c r="K28">
        <v>8</v>
      </c>
      <c r="L28">
        <v>8</v>
      </c>
      <c r="M28">
        <v>8</v>
      </c>
      <c r="N28">
        <v>8</v>
      </c>
      <c r="O28">
        <v>8</v>
      </c>
      <c r="P28">
        <v>8</v>
      </c>
    </row>
    <row r="29" spans="1:16" x14ac:dyDescent="0.15">
      <c r="A29">
        <v>27</v>
      </c>
      <c r="B29">
        <v>4</v>
      </c>
      <c r="C29" t="s">
        <v>80</v>
      </c>
      <c r="D29">
        <v>2</v>
      </c>
      <c r="E29">
        <v>2200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15">
      <c r="A30">
        <v>28</v>
      </c>
      <c r="B30">
        <v>4</v>
      </c>
      <c r="C30" t="s">
        <v>80</v>
      </c>
      <c r="D30">
        <v>9</v>
      </c>
      <c r="E30">
        <v>2300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15">
      <c r="A31">
        <v>29</v>
      </c>
      <c r="B31">
        <v>4</v>
      </c>
      <c r="C31" t="s">
        <v>80</v>
      </c>
      <c r="D31">
        <v>7</v>
      </c>
      <c r="E31">
        <v>0</v>
      </c>
      <c r="F31">
        <v>0</v>
      </c>
      <c r="G31">
        <f t="shared" ref="G31:M31" si="4">G2*20+100</f>
        <v>120</v>
      </c>
      <c r="H31">
        <f t="shared" si="4"/>
        <v>140</v>
      </c>
      <c r="I31">
        <f t="shared" si="4"/>
        <v>160</v>
      </c>
      <c r="J31">
        <f t="shared" si="4"/>
        <v>180</v>
      </c>
      <c r="K31">
        <f t="shared" si="4"/>
        <v>200</v>
      </c>
      <c r="L31">
        <f t="shared" si="4"/>
        <v>220</v>
      </c>
      <c r="M31">
        <f t="shared" si="4"/>
        <v>240</v>
      </c>
      <c r="N31">
        <f>N2*20+100</f>
        <v>260</v>
      </c>
      <c r="O31">
        <f>O2*20+100</f>
        <v>280</v>
      </c>
      <c r="P31">
        <f>P2*20+100</f>
        <v>300</v>
      </c>
    </row>
    <row r="32" spans="1:16" x14ac:dyDescent="0.15">
      <c r="A32">
        <v>30</v>
      </c>
      <c r="B32">
        <v>4</v>
      </c>
      <c r="C32" t="s">
        <v>80</v>
      </c>
      <c r="D32">
        <v>8</v>
      </c>
      <c r="E32">
        <v>0</v>
      </c>
      <c r="F32">
        <v>0</v>
      </c>
      <c r="G32">
        <v>600</v>
      </c>
      <c r="H32">
        <v>600</v>
      </c>
      <c r="I32">
        <v>600</v>
      </c>
      <c r="J32">
        <v>600</v>
      </c>
      <c r="K32">
        <v>600</v>
      </c>
      <c r="L32">
        <v>600</v>
      </c>
      <c r="M32">
        <v>600</v>
      </c>
      <c r="N32">
        <v>600</v>
      </c>
      <c r="O32">
        <v>600</v>
      </c>
      <c r="P32">
        <v>600</v>
      </c>
    </row>
    <row r="33" spans="1:16" x14ac:dyDescent="0.15">
      <c r="A33">
        <v>31</v>
      </c>
      <c r="B33">
        <v>4</v>
      </c>
      <c r="C33" t="s">
        <v>13</v>
      </c>
      <c r="D33">
        <v>19</v>
      </c>
      <c r="E33">
        <v>2300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9</v>
      </c>
      <c r="O33">
        <v>9</v>
      </c>
      <c r="P33">
        <v>9</v>
      </c>
    </row>
    <row r="34" spans="1:16" x14ac:dyDescent="0.15">
      <c r="A34">
        <v>32</v>
      </c>
      <c r="B34">
        <v>5</v>
      </c>
      <c r="C34" t="s">
        <v>81</v>
      </c>
      <c r="D34">
        <v>1</v>
      </c>
      <c r="E34">
        <v>0</v>
      </c>
      <c r="F34">
        <v>200</v>
      </c>
      <c r="G34">
        <v>9</v>
      </c>
      <c r="H34">
        <v>9</v>
      </c>
      <c r="I34">
        <v>9</v>
      </c>
      <c r="J34">
        <v>9</v>
      </c>
      <c r="K34">
        <v>9</v>
      </c>
      <c r="L34">
        <v>9</v>
      </c>
      <c r="M34">
        <v>9</v>
      </c>
      <c r="N34">
        <v>0</v>
      </c>
      <c r="O34">
        <v>0</v>
      </c>
      <c r="P34">
        <v>0</v>
      </c>
    </row>
    <row r="35" spans="1:16" x14ac:dyDescent="0.15">
      <c r="A35">
        <v>33</v>
      </c>
      <c r="B35">
        <v>5</v>
      </c>
      <c r="C35" t="s">
        <v>81</v>
      </c>
      <c r="D35">
        <v>3</v>
      </c>
      <c r="E35">
        <v>200</v>
      </c>
      <c r="F35">
        <v>2000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</row>
    <row r="36" spans="1:16" x14ac:dyDescent="0.15">
      <c r="A36">
        <v>34</v>
      </c>
      <c r="B36">
        <v>5</v>
      </c>
      <c r="C36" t="s">
        <v>81</v>
      </c>
      <c r="D36">
        <v>4</v>
      </c>
      <c r="E36">
        <v>2200</v>
      </c>
      <c r="F36">
        <v>1000</v>
      </c>
      <c r="G36">
        <v>11</v>
      </c>
      <c r="H36">
        <v>11</v>
      </c>
      <c r="I36">
        <v>11</v>
      </c>
      <c r="J36">
        <v>11</v>
      </c>
      <c r="K36">
        <v>11</v>
      </c>
      <c r="L36">
        <v>11</v>
      </c>
      <c r="M36">
        <v>11</v>
      </c>
      <c r="N36">
        <v>11</v>
      </c>
      <c r="O36">
        <v>11</v>
      </c>
      <c r="P36">
        <v>11</v>
      </c>
    </row>
    <row r="37" spans="1:16" x14ac:dyDescent="0.15">
      <c r="A37">
        <v>35</v>
      </c>
      <c r="B37">
        <v>5</v>
      </c>
      <c r="C37" t="s">
        <v>81</v>
      </c>
      <c r="D37">
        <v>2</v>
      </c>
      <c r="E37">
        <v>3200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15">
      <c r="A38">
        <v>36</v>
      </c>
      <c r="B38">
        <v>5</v>
      </c>
      <c r="C38" t="s">
        <v>81</v>
      </c>
      <c r="D38">
        <v>9</v>
      </c>
      <c r="E38">
        <v>3300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15">
      <c r="A39">
        <v>37</v>
      </c>
      <c r="B39">
        <v>5</v>
      </c>
      <c r="C39" t="s">
        <v>81</v>
      </c>
      <c r="D39">
        <v>5</v>
      </c>
      <c r="E39">
        <v>3200</v>
      </c>
      <c r="F39">
        <v>0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</row>
    <row r="40" spans="1:16" x14ac:dyDescent="0.15">
      <c r="A40">
        <v>38</v>
      </c>
      <c r="B40">
        <v>5</v>
      </c>
      <c r="C40" t="s">
        <v>81</v>
      </c>
      <c r="D40">
        <v>7</v>
      </c>
      <c r="E40">
        <v>0</v>
      </c>
      <c r="F40">
        <v>0</v>
      </c>
      <c r="G40">
        <f t="shared" ref="G40:M40" si="5">G2*10+60</f>
        <v>70</v>
      </c>
      <c r="H40">
        <f t="shared" si="5"/>
        <v>80</v>
      </c>
      <c r="I40">
        <f t="shared" si="5"/>
        <v>90</v>
      </c>
      <c r="J40">
        <f t="shared" si="5"/>
        <v>100</v>
      </c>
      <c r="K40">
        <f t="shared" si="5"/>
        <v>110</v>
      </c>
      <c r="L40">
        <f t="shared" si="5"/>
        <v>120</v>
      </c>
      <c r="M40">
        <f t="shared" si="5"/>
        <v>130</v>
      </c>
      <c r="N40">
        <f>N2*10+60</f>
        <v>140</v>
      </c>
      <c r="O40">
        <f>O2*10+60</f>
        <v>150</v>
      </c>
      <c r="P40">
        <f>P2*10+60</f>
        <v>160</v>
      </c>
    </row>
    <row r="41" spans="1:16" x14ac:dyDescent="0.15">
      <c r="A41">
        <v>39</v>
      </c>
      <c r="B41">
        <v>5</v>
      </c>
      <c r="C41" t="s">
        <v>81</v>
      </c>
      <c r="D41">
        <v>8</v>
      </c>
      <c r="E41">
        <v>0</v>
      </c>
      <c r="F41">
        <v>0</v>
      </c>
      <c r="G41">
        <v>500</v>
      </c>
      <c r="H41">
        <v>500</v>
      </c>
      <c r="I41">
        <v>500</v>
      </c>
      <c r="J41">
        <v>500</v>
      </c>
      <c r="K41">
        <v>500</v>
      </c>
      <c r="L41">
        <v>500</v>
      </c>
      <c r="M41">
        <v>500</v>
      </c>
      <c r="N41">
        <v>500</v>
      </c>
      <c r="O41">
        <v>500</v>
      </c>
      <c r="P41">
        <v>500</v>
      </c>
    </row>
    <row r="42" spans="1:16" x14ac:dyDescent="0.15">
      <c r="A42">
        <v>40</v>
      </c>
      <c r="B42">
        <v>5</v>
      </c>
      <c r="C42" t="s">
        <v>81</v>
      </c>
      <c r="D42">
        <v>19</v>
      </c>
      <c r="E42">
        <v>3200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12</v>
      </c>
      <c r="O42">
        <v>12</v>
      </c>
      <c r="P42">
        <v>12</v>
      </c>
    </row>
    <row r="43" spans="1:16" x14ac:dyDescent="0.15">
      <c r="A43">
        <v>41</v>
      </c>
      <c r="B43">
        <v>6</v>
      </c>
      <c r="C43" t="s">
        <v>94</v>
      </c>
      <c r="D43">
        <v>1</v>
      </c>
      <c r="E43">
        <v>0</v>
      </c>
      <c r="F43">
        <v>200</v>
      </c>
      <c r="G43">
        <v>12</v>
      </c>
      <c r="H43">
        <v>12</v>
      </c>
      <c r="I43">
        <v>12</v>
      </c>
      <c r="J43">
        <v>12</v>
      </c>
      <c r="K43">
        <v>12</v>
      </c>
      <c r="L43">
        <v>12</v>
      </c>
      <c r="M43">
        <v>12</v>
      </c>
      <c r="N43">
        <v>0</v>
      </c>
      <c r="O43">
        <v>0</v>
      </c>
      <c r="P43">
        <v>0</v>
      </c>
    </row>
    <row r="44" spans="1:16" x14ac:dyDescent="0.15">
      <c r="A44">
        <v>42</v>
      </c>
      <c r="B44">
        <v>6</v>
      </c>
      <c r="C44" t="s">
        <v>94</v>
      </c>
      <c r="D44">
        <v>3</v>
      </c>
      <c r="E44">
        <v>200</v>
      </c>
      <c r="F44">
        <v>1000</v>
      </c>
      <c r="G44">
        <v>13</v>
      </c>
      <c r="H44">
        <v>13</v>
      </c>
      <c r="I44">
        <v>13</v>
      </c>
      <c r="J44">
        <v>13</v>
      </c>
      <c r="K44">
        <v>13</v>
      </c>
      <c r="L44">
        <v>13</v>
      </c>
      <c r="M44">
        <v>13</v>
      </c>
      <c r="N44">
        <v>13</v>
      </c>
      <c r="O44">
        <v>13</v>
      </c>
      <c r="P44">
        <v>13</v>
      </c>
    </row>
    <row r="45" spans="1:16" x14ac:dyDescent="0.15">
      <c r="A45">
        <v>43</v>
      </c>
      <c r="B45">
        <v>6</v>
      </c>
      <c r="C45" t="s">
        <v>94</v>
      </c>
      <c r="D45">
        <v>2</v>
      </c>
      <c r="E45">
        <v>1200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15">
      <c r="A46">
        <v>44</v>
      </c>
      <c r="B46">
        <v>6</v>
      </c>
      <c r="C46" t="s">
        <v>94</v>
      </c>
      <c r="D46">
        <v>9</v>
      </c>
      <c r="E46">
        <v>1300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15">
      <c r="A47">
        <v>45</v>
      </c>
      <c r="B47">
        <v>6</v>
      </c>
      <c r="C47" t="s">
        <v>94</v>
      </c>
      <c r="D47">
        <v>11</v>
      </c>
      <c r="E47">
        <v>0</v>
      </c>
      <c r="F47">
        <v>0</v>
      </c>
      <c r="G47">
        <f t="shared" ref="G47:L47" si="6">MROUND((LOG(G2,4)+1)*30,1)</f>
        <v>30</v>
      </c>
      <c r="H47">
        <f t="shared" si="6"/>
        <v>45</v>
      </c>
      <c r="I47">
        <f t="shared" si="6"/>
        <v>54</v>
      </c>
      <c r="J47">
        <f t="shared" si="6"/>
        <v>60</v>
      </c>
      <c r="K47">
        <f t="shared" si="6"/>
        <v>65</v>
      </c>
      <c r="L47">
        <f t="shared" si="6"/>
        <v>69</v>
      </c>
      <c r="M47">
        <f>MROUND((LOG(M2,4)+1)*30,1)</f>
        <v>72</v>
      </c>
      <c r="N47">
        <f>MROUND((LOG(N2,4)+1)*30,1)</f>
        <v>75</v>
      </c>
      <c r="O47">
        <f>MROUND((LOG(O2,4)+1)*30,1)</f>
        <v>78</v>
      </c>
      <c r="P47">
        <f>MROUND((LOG(P2,4)+1)*30,1)</f>
        <v>80</v>
      </c>
    </row>
    <row r="48" spans="1:16" x14ac:dyDescent="0.15">
      <c r="A48">
        <v>46</v>
      </c>
      <c r="B48">
        <v>6</v>
      </c>
      <c r="C48" t="s">
        <v>94</v>
      </c>
      <c r="D48">
        <v>7</v>
      </c>
      <c r="E48">
        <v>0</v>
      </c>
      <c r="F48">
        <v>0</v>
      </c>
      <c r="G48">
        <f t="shared" ref="G48:M48" si="7">60+G2*10</f>
        <v>70</v>
      </c>
      <c r="H48">
        <f t="shared" si="7"/>
        <v>80</v>
      </c>
      <c r="I48">
        <f t="shared" si="7"/>
        <v>90</v>
      </c>
      <c r="J48">
        <f t="shared" si="7"/>
        <v>100</v>
      </c>
      <c r="K48">
        <f t="shared" si="7"/>
        <v>110</v>
      </c>
      <c r="L48">
        <f t="shared" si="7"/>
        <v>120</v>
      </c>
      <c r="M48">
        <f t="shared" si="7"/>
        <v>130</v>
      </c>
      <c r="N48">
        <f>60+N2*10</f>
        <v>140</v>
      </c>
      <c r="O48">
        <f>60+O2*10</f>
        <v>150</v>
      </c>
      <c r="P48">
        <f>60+P2*10</f>
        <v>160</v>
      </c>
    </row>
    <row r="49" spans="1:16" x14ac:dyDescent="0.15">
      <c r="A49">
        <v>47</v>
      </c>
      <c r="B49">
        <v>6</v>
      </c>
      <c r="C49" t="s">
        <v>94</v>
      </c>
      <c r="D49">
        <v>8</v>
      </c>
      <c r="E49">
        <v>0</v>
      </c>
      <c r="F49">
        <v>0</v>
      </c>
      <c r="G49">
        <v>800</v>
      </c>
      <c r="H49">
        <v>800</v>
      </c>
      <c r="I49">
        <v>800</v>
      </c>
      <c r="J49">
        <v>800</v>
      </c>
      <c r="K49">
        <v>800</v>
      </c>
      <c r="L49">
        <v>800</v>
      </c>
      <c r="M49">
        <v>800</v>
      </c>
      <c r="N49">
        <v>800</v>
      </c>
      <c r="O49">
        <v>800</v>
      </c>
      <c r="P49">
        <v>800</v>
      </c>
    </row>
    <row r="50" spans="1:16" x14ac:dyDescent="0.15">
      <c r="A50">
        <v>48</v>
      </c>
      <c r="B50">
        <v>6</v>
      </c>
      <c r="C50" t="s">
        <v>94</v>
      </c>
      <c r="D50">
        <v>19</v>
      </c>
      <c r="E50">
        <v>1300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12</v>
      </c>
      <c r="O50">
        <v>12</v>
      </c>
      <c r="P50">
        <v>12</v>
      </c>
    </row>
    <row r="51" spans="1:16" x14ac:dyDescent="0.15">
      <c r="A51">
        <v>49</v>
      </c>
      <c r="B51">
        <v>7</v>
      </c>
      <c r="C51" t="s">
        <v>96</v>
      </c>
      <c r="D51">
        <v>1</v>
      </c>
      <c r="E51">
        <v>0</v>
      </c>
      <c r="F51">
        <v>200</v>
      </c>
      <c r="G51">
        <v>12</v>
      </c>
      <c r="H51">
        <v>12</v>
      </c>
      <c r="I51">
        <v>12</v>
      </c>
      <c r="J51">
        <v>12</v>
      </c>
      <c r="K51">
        <v>12</v>
      </c>
      <c r="L51">
        <v>12</v>
      </c>
      <c r="M51">
        <v>12</v>
      </c>
      <c r="N51">
        <v>0</v>
      </c>
      <c r="O51">
        <v>0</v>
      </c>
      <c r="P51">
        <v>0</v>
      </c>
    </row>
    <row r="52" spans="1:16" x14ac:dyDescent="0.15">
      <c r="A52">
        <v>50</v>
      </c>
      <c r="B52">
        <v>7</v>
      </c>
      <c r="C52" t="s">
        <v>96</v>
      </c>
      <c r="D52">
        <v>3</v>
      </c>
      <c r="E52">
        <v>200</v>
      </c>
      <c r="F52">
        <v>1000</v>
      </c>
      <c r="G52">
        <v>13</v>
      </c>
      <c r="H52">
        <v>13</v>
      </c>
      <c r="I52">
        <v>13</v>
      </c>
      <c r="J52">
        <v>13</v>
      </c>
      <c r="K52">
        <v>13</v>
      </c>
      <c r="L52">
        <v>13</v>
      </c>
      <c r="M52">
        <v>13</v>
      </c>
      <c r="N52">
        <v>13</v>
      </c>
      <c r="O52">
        <v>13</v>
      </c>
      <c r="P52">
        <v>13</v>
      </c>
    </row>
    <row r="53" spans="1:16" x14ac:dyDescent="0.15">
      <c r="A53">
        <v>51</v>
      </c>
      <c r="B53">
        <v>7</v>
      </c>
      <c r="C53" t="s">
        <v>96</v>
      </c>
      <c r="D53">
        <v>2</v>
      </c>
      <c r="E53">
        <v>1200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15">
      <c r="A54">
        <v>52</v>
      </c>
      <c r="B54">
        <v>7</v>
      </c>
      <c r="C54" t="s">
        <v>96</v>
      </c>
      <c r="D54">
        <v>9</v>
      </c>
      <c r="E54">
        <v>1300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15">
      <c r="A55">
        <v>53</v>
      </c>
      <c r="B55">
        <v>7</v>
      </c>
      <c r="C55" t="s">
        <v>96</v>
      </c>
      <c r="D55">
        <v>12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15">
      <c r="A56">
        <v>54</v>
      </c>
      <c r="B56">
        <v>7</v>
      </c>
      <c r="C56" t="s">
        <v>96</v>
      </c>
      <c r="D56">
        <v>7</v>
      </c>
      <c r="E56">
        <v>0</v>
      </c>
      <c r="F56">
        <v>0</v>
      </c>
      <c r="G56">
        <f t="shared" ref="G56:M56" si="8">35+15*G2</f>
        <v>50</v>
      </c>
      <c r="H56">
        <f t="shared" si="8"/>
        <v>65</v>
      </c>
      <c r="I56">
        <f t="shared" si="8"/>
        <v>80</v>
      </c>
      <c r="J56">
        <f t="shared" si="8"/>
        <v>95</v>
      </c>
      <c r="K56">
        <f t="shared" si="8"/>
        <v>110</v>
      </c>
      <c r="L56">
        <f t="shared" si="8"/>
        <v>125</v>
      </c>
      <c r="M56">
        <f t="shared" si="8"/>
        <v>140</v>
      </c>
      <c r="N56">
        <f>35+15*N2</f>
        <v>155</v>
      </c>
      <c r="O56">
        <f>35+15*O2</f>
        <v>170</v>
      </c>
      <c r="P56">
        <f>35+15*P2</f>
        <v>185</v>
      </c>
    </row>
    <row r="57" spans="1:16" x14ac:dyDescent="0.15">
      <c r="A57">
        <v>55</v>
      </c>
      <c r="B57">
        <v>7</v>
      </c>
      <c r="C57" t="s">
        <v>96</v>
      </c>
      <c r="D57">
        <v>8</v>
      </c>
      <c r="E57">
        <v>0</v>
      </c>
      <c r="F57">
        <v>0</v>
      </c>
      <c r="G57">
        <v>800</v>
      </c>
      <c r="H57">
        <v>800</v>
      </c>
      <c r="I57">
        <v>800</v>
      </c>
      <c r="J57">
        <v>800</v>
      </c>
      <c r="K57">
        <v>800</v>
      </c>
      <c r="L57">
        <v>800</v>
      </c>
      <c r="M57">
        <v>800</v>
      </c>
      <c r="N57">
        <v>800</v>
      </c>
      <c r="O57">
        <v>800</v>
      </c>
      <c r="P57">
        <v>800</v>
      </c>
    </row>
    <row r="58" spans="1:16" x14ac:dyDescent="0.15">
      <c r="A58">
        <v>56</v>
      </c>
      <c r="B58">
        <v>7</v>
      </c>
      <c r="C58" t="s">
        <v>96</v>
      </c>
      <c r="D58">
        <v>19</v>
      </c>
      <c r="E58">
        <v>1300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14</v>
      </c>
      <c r="O58">
        <v>14</v>
      </c>
      <c r="P58">
        <v>14</v>
      </c>
    </row>
    <row r="59" spans="1:16" x14ac:dyDescent="0.15">
      <c r="A59">
        <v>57</v>
      </c>
      <c r="B59">
        <v>8</v>
      </c>
      <c r="C59" t="s">
        <v>100</v>
      </c>
      <c r="D59">
        <v>1</v>
      </c>
      <c r="E59">
        <v>0</v>
      </c>
      <c r="F59">
        <v>200</v>
      </c>
      <c r="G59">
        <v>14</v>
      </c>
      <c r="H59">
        <v>14</v>
      </c>
      <c r="I59">
        <v>14</v>
      </c>
      <c r="J59">
        <v>14</v>
      </c>
      <c r="K59">
        <v>14</v>
      </c>
      <c r="L59">
        <v>14</v>
      </c>
      <c r="M59">
        <v>14</v>
      </c>
      <c r="N59">
        <v>0</v>
      </c>
      <c r="O59">
        <v>0</v>
      </c>
      <c r="P59">
        <v>0</v>
      </c>
    </row>
    <row r="60" spans="1:16" x14ac:dyDescent="0.15">
      <c r="A60">
        <v>58</v>
      </c>
      <c r="B60">
        <v>8</v>
      </c>
      <c r="C60" t="s">
        <v>100</v>
      </c>
      <c r="D60">
        <v>3</v>
      </c>
      <c r="E60">
        <v>200</v>
      </c>
      <c r="F60">
        <v>1000</v>
      </c>
      <c r="G60">
        <v>15</v>
      </c>
      <c r="H60">
        <v>15</v>
      </c>
      <c r="I60">
        <v>15</v>
      </c>
      <c r="J60">
        <v>15</v>
      </c>
      <c r="K60">
        <v>15</v>
      </c>
      <c r="L60">
        <v>15</v>
      </c>
      <c r="M60">
        <v>15</v>
      </c>
      <c r="N60">
        <v>15</v>
      </c>
      <c r="O60">
        <v>15</v>
      </c>
      <c r="P60">
        <v>15</v>
      </c>
    </row>
    <row r="61" spans="1:16" x14ac:dyDescent="0.15">
      <c r="A61">
        <v>59</v>
      </c>
      <c r="B61">
        <v>8</v>
      </c>
      <c r="C61" t="s">
        <v>100</v>
      </c>
      <c r="D61">
        <v>2</v>
      </c>
      <c r="E61">
        <v>1200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15">
      <c r="A62">
        <v>60</v>
      </c>
      <c r="B62">
        <v>8</v>
      </c>
      <c r="C62" t="s">
        <v>100</v>
      </c>
      <c r="D62">
        <v>9</v>
      </c>
      <c r="E62">
        <v>1300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15">
      <c r="A63">
        <v>61</v>
      </c>
      <c r="B63">
        <v>8</v>
      </c>
      <c r="C63" t="s">
        <v>100</v>
      </c>
      <c r="D63">
        <v>13</v>
      </c>
      <c r="E63">
        <v>0</v>
      </c>
      <c r="F63">
        <v>0</v>
      </c>
      <c r="G63">
        <f t="shared" ref="G63:M63" si="9">5+G2*5</f>
        <v>10</v>
      </c>
      <c r="H63">
        <f t="shared" si="9"/>
        <v>15</v>
      </c>
      <c r="I63">
        <f t="shared" si="9"/>
        <v>20</v>
      </c>
      <c r="J63">
        <f t="shared" si="9"/>
        <v>25</v>
      </c>
      <c r="K63">
        <f t="shared" si="9"/>
        <v>30</v>
      </c>
      <c r="L63">
        <f t="shared" si="9"/>
        <v>35</v>
      </c>
      <c r="M63">
        <f t="shared" si="9"/>
        <v>40</v>
      </c>
      <c r="N63">
        <f>5+N2*5</f>
        <v>45</v>
      </c>
      <c r="O63">
        <f>5+O2*5</f>
        <v>50</v>
      </c>
      <c r="P63">
        <f>5+P2*5</f>
        <v>55</v>
      </c>
    </row>
    <row r="64" spans="1:16" x14ac:dyDescent="0.15">
      <c r="A64">
        <v>62</v>
      </c>
      <c r="B64">
        <v>8</v>
      </c>
      <c r="C64" t="s">
        <v>100</v>
      </c>
      <c r="D64">
        <v>7</v>
      </c>
      <c r="E64">
        <v>0</v>
      </c>
      <c r="F64">
        <v>0</v>
      </c>
      <c r="G64">
        <f t="shared" ref="G64:M64" si="10">50+10*G2</f>
        <v>60</v>
      </c>
      <c r="H64">
        <f t="shared" si="10"/>
        <v>70</v>
      </c>
      <c r="I64">
        <f t="shared" si="10"/>
        <v>80</v>
      </c>
      <c r="J64">
        <f t="shared" si="10"/>
        <v>90</v>
      </c>
      <c r="K64">
        <f t="shared" si="10"/>
        <v>100</v>
      </c>
      <c r="L64">
        <f t="shared" si="10"/>
        <v>110</v>
      </c>
      <c r="M64">
        <f t="shared" si="10"/>
        <v>120</v>
      </c>
      <c r="N64">
        <f>50+10*N2</f>
        <v>130</v>
      </c>
      <c r="O64">
        <f>50+10*O2</f>
        <v>140</v>
      </c>
      <c r="P64">
        <f>50+10*P2</f>
        <v>150</v>
      </c>
    </row>
    <row r="65" spans="1:16" x14ac:dyDescent="0.15">
      <c r="A65">
        <v>63</v>
      </c>
      <c r="B65">
        <v>8</v>
      </c>
      <c r="C65" t="s">
        <v>100</v>
      </c>
      <c r="D65">
        <v>8</v>
      </c>
      <c r="E65">
        <v>0</v>
      </c>
      <c r="F65">
        <v>0</v>
      </c>
      <c r="G65">
        <v>800</v>
      </c>
      <c r="H65">
        <v>800</v>
      </c>
      <c r="I65">
        <v>800</v>
      </c>
      <c r="J65">
        <v>800</v>
      </c>
      <c r="K65">
        <v>800</v>
      </c>
      <c r="L65">
        <v>800</v>
      </c>
      <c r="M65">
        <v>800</v>
      </c>
      <c r="N65">
        <v>800</v>
      </c>
      <c r="O65">
        <v>800</v>
      </c>
      <c r="P65">
        <v>800</v>
      </c>
    </row>
    <row r="66" spans="1:16" x14ac:dyDescent="0.15">
      <c r="A66">
        <v>64</v>
      </c>
      <c r="B66">
        <v>8</v>
      </c>
      <c r="C66" t="s">
        <v>100</v>
      </c>
      <c r="D66">
        <v>19</v>
      </c>
      <c r="E66">
        <v>1300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16</v>
      </c>
      <c r="O66">
        <v>16</v>
      </c>
      <c r="P66">
        <v>16</v>
      </c>
    </row>
    <row r="67" spans="1:16" x14ac:dyDescent="0.15">
      <c r="A67">
        <v>65</v>
      </c>
      <c r="B67">
        <v>9</v>
      </c>
      <c r="C67" t="s">
        <v>102</v>
      </c>
      <c r="D67">
        <v>1</v>
      </c>
      <c r="E67">
        <v>0</v>
      </c>
      <c r="F67">
        <v>200</v>
      </c>
      <c r="G67">
        <v>16</v>
      </c>
      <c r="H67">
        <v>16</v>
      </c>
      <c r="I67">
        <v>16</v>
      </c>
      <c r="J67">
        <v>16</v>
      </c>
      <c r="K67">
        <v>16</v>
      </c>
      <c r="L67">
        <v>16</v>
      </c>
      <c r="M67">
        <v>16</v>
      </c>
      <c r="N67">
        <v>0</v>
      </c>
      <c r="O67">
        <v>0</v>
      </c>
      <c r="P67">
        <v>0</v>
      </c>
    </row>
    <row r="68" spans="1:16" x14ac:dyDescent="0.15">
      <c r="A68">
        <v>66</v>
      </c>
      <c r="B68">
        <v>9</v>
      </c>
      <c r="C68" t="s">
        <v>102</v>
      </c>
      <c r="D68">
        <v>3</v>
      </c>
      <c r="E68">
        <v>200</v>
      </c>
      <c r="F68">
        <v>1000</v>
      </c>
      <c r="G68">
        <v>17</v>
      </c>
      <c r="H68">
        <v>17</v>
      </c>
      <c r="I68">
        <v>17</v>
      </c>
      <c r="J68">
        <v>17</v>
      </c>
      <c r="K68">
        <v>17</v>
      </c>
      <c r="L68">
        <v>17</v>
      </c>
      <c r="M68">
        <v>17</v>
      </c>
      <c r="N68">
        <v>17</v>
      </c>
      <c r="O68">
        <v>17</v>
      </c>
      <c r="P68">
        <v>17</v>
      </c>
    </row>
    <row r="69" spans="1:16" x14ac:dyDescent="0.15">
      <c r="A69">
        <v>67</v>
      </c>
      <c r="B69">
        <v>9</v>
      </c>
      <c r="C69" t="s">
        <v>102</v>
      </c>
      <c r="D69">
        <v>2</v>
      </c>
      <c r="E69">
        <v>1200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15">
      <c r="A70">
        <v>68</v>
      </c>
      <c r="B70">
        <v>9</v>
      </c>
      <c r="C70" t="s">
        <v>102</v>
      </c>
      <c r="D70">
        <v>9</v>
      </c>
      <c r="E70">
        <v>1300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15">
      <c r="A71">
        <v>69</v>
      </c>
      <c r="B71">
        <v>9</v>
      </c>
      <c r="C71" t="s">
        <v>102</v>
      </c>
      <c r="D71">
        <v>14</v>
      </c>
      <c r="E71">
        <v>0</v>
      </c>
      <c r="F71">
        <v>0</v>
      </c>
      <c r="G71">
        <f t="shared" ref="G71:M71" si="11">15+5*G2</f>
        <v>20</v>
      </c>
      <c r="H71">
        <f t="shared" si="11"/>
        <v>25</v>
      </c>
      <c r="I71">
        <f t="shared" si="11"/>
        <v>30</v>
      </c>
      <c r="J71">
        <f t="shared" si="11"/>
        <v>35</v>
      </c>
      <c r="K71">
        <f t="shared" si="11"/>
        <v>40</v>
      </c>
      <c r="L71">
        <f t="shared" si="11"/>
        <v>45</v>
      </c>
      <c r="M71">
        <f t="shared" si="11"/>
        <v>50</v>
      </c>
      <c r="N71">
        <f>15+5*N2</f>
        <v>55</v>
      </c>
      <c r="O71">
        <f>15+5*O2</f>
        <v>60</v>
      </c>
      <c r="P71">
        <f>15+5*P2</f>
        <v>65</v>
      </c>
    </row>
    <row r="72" spans="1:16" x14ac:dyDescent="0.15">
      <c r="A72">
        <v>70</v>
      </c>
      <c r="B72">
        <v>9</v>
      </c>
      <c r="C72" t="s">
        <v>102</v>
      </c>
      <c r="D72">
        <v>7</v>
      </c>
      <c r="E72">
        <v>0</v>
      </c>
      <c r="F72">
        <v>0</v>
      </c>
      <c r="G72">
        <f t="shared" ref="G72:M72" si="12">MROUND(100+(G2*3)^2/10,1)</f>
        <v>101</v>
      </c>
      <c r="H72">
        <f t="shared" si="12"/>
        <v>104</v>
      </c>
      <c r="I72">
        <f t="shared" si="12"/>
        <v>108</v>
      </c>
      <c r="J72">
        <f t="shared" si="12"/>
        <v>114</v>
      </c>
      <c r="K72">
        <f t="shared" si="12"/>
        <v>123</v>
      </c>
      <c r="L72">
        <f t="shared" si="12"/>
        <v>132</v>
      </c>
      <c r="M72">
        <f t="shared" si="12"/>
        <v>144</v>
      </c>
      <c r="N72">
        <f>MROUND(100+(N2*3)^2/10,1)</f>
        <v>158</v>
      </c>
      <c r="O72">
        <f>MROUND(100+(O2*3)^2/10,1)</f>
        <v>173</v>
      </c>
      <c r="P72">
        <f>MROUND(100+(P2*3)^2/10,1)</f>
        <v>190</v>
      </c>
    </row>
    <row r="73" spans="1:16" x14ac:dyDescent="0.15">
      <c r="A73">
        <v>71</v>
      </c>
      <c r="B73">
        <v>9</v>
      </c>
      <c r="C73" t="s">
        <v>102</v>
      </c>
      <c r="D73">
        <v>8</v>
      </c>
      <c r="E73">
        <v>0</v>
      </c>
      <c r="F73">
        <v>0</v>
      </c>
      <c r="G73">
        <v>800</v>
      </c>
      <c r="H73">
        <v>800</v>
      </c>
      <c r="I73">
        <v>800</v>
      </c>
      <c r="J73">
        <v>800</v>
      </c>
      <c r="K73">
        <v>800</v>
      </c>
      <c r="L73">
        <v>800</v>
      </c>
      <c r="M73">
        <v>800</v>
      </c>
      <c r="N73">
        <v>800</v>
      </c>
      <c r="O73">
        <v>800</v>
      </c>
      <c r="P73">
        <v>800</v>
      </c>
    </row>
    <row r="74" spans="1:16" x14ac:dyDescent="0.15">
      <c r="A74">
        <v>72</v>
      </c>
      <c r="B74">
        <v>9</v>
      </c>
      <c r="C74" t="s">
        <v>102</v>
      </c>
      <c r="D74">
        <v>19</v>
      </c>
      <c r="E74">
        <v>1300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18</v>
      </c>
      <c r="P74">
        <v>18</v>
      </c>
    </row>
    <row r="75" spans="1:16" x14ac:dyDescent="0.15">
      <c r="A75">
        <v>73</v>
      </c>
      <c r="B75">
        <v>10</v>
      </c>
      <c r="C75" t="s">
        <v>53</v>
      </c>
      <c r="D75">
        <v>1</v>
      </c>
      <c r="E75">
        <v>0</v>
      </c>
      <c r="F75">
        <v>200</v>
      </c>
      <c r="G75">
        <v>18</v>
      </c>
      <c r="H75">
        <v>18</v>
      </c>
      <c r="I75">
        <v>18</v>
      </c>
      <c r="J75">
        <v>18</v>
      </c>
      <c r="K75">
        <v>18</v>
      </c>
      <c r="L75">
        <v>18</v>
      </c>
      <c r="M75">
        <v>18</v>
      </c>
      <c r="N75">
        <v>0</v>
      </c>
      <c r="O75">
        <v>0</v>
      </c>
      <c r="P75">
        <v>0</v>
      </c>
    </row>
    <row r="76" spans="1:16" x14ac:dyDescent="0.15">
      <c r="A76">
        <v>74</v>
      </c>
      <c r="B76">
        <v>10</v>
      </c>
      <c r="C76" t="s">
        <v>53</v>
      </c>
      <c r="D76">
        <v>3</v>
      </c>
      <c r="E76">
        <v>200</v>
      </c>
      <c r="F76">
        <v>1000</v>
      </c>
      <c r="G76">
        <v>19</v>
      </c>
      <c r="H76">
        <v>19</v>
      </c>
      <c r="I76">
        <v>19</v>
      </c>
      <c r="J76">
        <v>19</v>
      </c>
      <c r="K76">
        <v>19</v>
      </c>
      <c r="L76">
        <v>19</v>
      </c>
      <c r="M76">
        <v>19</v>
      </c>
      <c r="N76">
        <v>19</v>
      </c>
      <c r="O76">
        <v>19</v>
      </c>
      <c r="P76">
        <v>19</v>
      </c>
    </row>
    <row r="77" spans="1:16" x14ac:dyDescent="0.15">
      <c r="A77">
        <v>75</v>
      </c>
      <c r="B77">
        <v>10</v>
      </c>
      <c r="C77" t="s">
        <v>53</v>
      </c>
      <c r="D77">
        <v>2</v>
      </c>
      <c r="E77">
        <v>1200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15">
      <c r="A78">
        <v>76</v>
      </c>
      <c r="B78">
        <v>10</v>
      </c>
      <c r="C78" t="s">
        <v>53</v>
      </c>
      <c r="D78">
        <v>9</v>
      </c>
      <c r="E78">
        <v>1300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15">
      <c r="A79">
        <v>77</v>
      </c>
      <c r="B79">
        <v>10</v>
      </c>
      <c r="C79" t="s">
        <v>53</v>
      </c>
      <c r="D79">
        <v>15</v>
      </c>
      <c r="E79">
        <v>0</v>
      </c>
      <c r="F79">
        <v>0</v>
      </c>
      <c r="G79">
        <f t="shared" ref="G79:M79" si="13">3+G2*2</f>
        <v>5</v>
      </c>
      <c r="H79">
        <f t="shared" si="13"/>
        <v>7</v>
      </c>
      <c r="I79">
        <f t="shared" si="13"/>
        <v>9</v>
      </c>
      <c r="J79">
        <f t="shared" si="13"/>
        <v>11</v>
      </c>
      <c r="K79">
        <f t="shared" si="13"/>
        <v>13</v>
      </c>
      <c r="L79">
        <f t="shared" si="13"/>
        <v>15</v>
      </c>
      <c r="M79">
        <f t="shared" si="13"/>
        <v>17</v>
      </c>
      <c r="N79">
        <f>3+N2*2</f>
        <v>19</v>
      </c>
      <c r="O79">
        <f>3+O2*2</f>
        <v>21</v>
      </c>
      <c r="P79">
        <f>3+P2*2</f>
        <v>23</v>
      </c>
    </row>
    <row r="80" spans="1:16" x14ac:dyDescent="0.15">
      <c r="A80">
        <v>78</v>
      </c>
      <c r="B80">
        <v>10</v>
      </c>
      <c r="C80" t="s">
        <v>53</v>
      </c>
      <c r="D80">
        <v>18</v>
      </c>
      <c r="E80">
        <v>0</v>
      </c>
      <c r="F80">
        <v>0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</row>
    <row r="81" spans="1:16" x14ac:dyDescent="0.15">
      <c r="A81">
        <v>79</v>
      </c>
      <c r="B81">
        <v>10</v>
      </c>
      <c r="C81" t="s">
        <v>53</v>
      </c>
      <c r="D81">
        <v>7</v>
      </c>
      <c r="E81">
        <v>0</v>
      </c>
      <c r="F81">
        <v>0</v>
      </c>
      <c r="G81">
        <f t="shared" ref="G81:M81" si="14">80+G2*5</f>
        <v>85</v>
      </c>
      <c r="H81">
        <f t="shared" si="14"/>
        <v>90</v>
      </c>
      <c r="I81">
        <f t="shared" si="14"/>
        <v>95</v>
      </c>
      <c r="J81">
        <f t="shared" si="14"/>
        <v>100</v>
      </c>
      <c r="K81">
        <f t="shared" si="14"/>
        <v>105</v>
      </c>
      <c r="L81">
        <f t="shared" si="14"/>
        <v>110</v>
      </c>
      <c r="M81">
        <f t="shared" si="14"/>
        <v>115</v>
      </c>
      <c r="N81">
        <f>80+N2*5</f>
        <v>120</v>
      </c>
      <c r="O81">
        <f>80+O2*5</f>
        <v>125</v>
      </c>
      <c r="P81">
        <f>80+P2*5</f>
        <v>130</v>
      </c>
    </row>
    <row r="82" spans="1:16" x14ac:dyDescent="0.15">
      <c r="A82">
        <v>80</v>
      </c>
      <c r="B82">
        <v>10</v>
      </c>
      <c r="C82" t="s">
        <v>53</v>
      </c>
      <c r="D82">
        <v>8</v>
      </c>
      <c r="E82">
        <v>0</v>
      </c>
      <c r="F82">
        <v>0</v>
      </c>
      <c r="G82">
        <v>800</v>
      </c>
      <c r="H82">
        <v>800</v>
      </c>
      <c r="I82">
        <v>800</v>
      </c>
      <c r="J82">
        <v>800</v>
      </c>
      <c r="K82">
        <v>800</v>
      </c>
      <c r="L82">
        <v>800</v>
      </c>
      <c r="M82">
        <v>800</v>
      </c>
      <c r="N82">
        <v>800</v>
      </c>
      <c r="O82">
        <v>800</v>
      </c>
      <c r="P82">
        <v>800</v>
      </c>
    </row>
    <row r="83" spans="1:16" x14ac:dyDescent="0.15">
      <c r="A83">
        <v>81</v>
      </c>
      <c r="B83">
        <v>10</v>
      </c>
      <c r="C83" t="s">
        <v>107</v>
      </c>
      <c r="D83">
        <v>1</v>
      </c>
      <c r="E83">
        <v>0</v>
      </c>
      <c r="F83">
        <v>200</v>
      </c>
      <c r="G83">
        <v>20</v>
      </c>
      <c r="H83">
        <v>20</v>
      </c>
      <c r="I83">
        <v>20</v>
      </c>
      <c r="J83">
        <v>20</v>
      </c>
      <c r="K83">
        <v>20</v>
      </c>
      <c r="L83">
        <v>20</v>
      </c>
      <c r="M83">
        <v>20</v>
      </c>
      <c r="N83">
        <v>20</v>
      </c>
      <c r="O83">
        <v>20</v>
      </c>
      <c r="P83">
        <v>20</v>
      </c>
    </row>
    <row r="84" spans="1:16" x14ac:dyDescent="0.15">
      <c r="A84">
        <v>82</v>
      </c>
      <c r="B84">
        <v>10</v>
      </c>
      <c r="C84" t="s">
        <v>53</v>
      </c>
      <c r="D84">
        <v>19</v>
      </c>
      <c r="E84">
        <v>1300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21</v>
      </c>
      <c r="O84">
        <v>21</v>
      </c>
      <c r="P84">
        <v>21</v>
      </c>
    </row>
    <row r="85" spans="1:16" x14ac:dyDescent="0.15">
      <c r="A85">
        <v>83</v>
      </c>
      <c r="B85">
        <v>11</v>
      </c>
      <c r="C85" t="s">
        <v>107</v>
      </c>
      <c r="D85">
        <v>3</v>
      </c>
      <c r="E85">
        <v>200</v>
      </c>
      <c r="F85">
        <v>1000</v>
      </c>
      <c r="G85">
        <v>21</v>
      </c>
      <c r="H85">
        <v>21</v>
      </c>
      <c r="I85">
        <v>21</v>
      </c>
      <c r="J85">
        <v>21</v>
      </c>
      <c r="K85">
        <v>21</v>
      </c>
      <c r="L85">
        <v>21</v>
      </c>
      <c r="M85">
        <v>21</v>
      </c>
      <c r="N85">
        <v>0</v>
      </c>
      <c r="O85">
        <v>0</v>
      </c>
      <c r="P85">
        <v>0</v>
      </c>
    </row>
    <row r="86" spans="1:16" x14ac:dyDescent="0.15">
      <c r="A86">
        <v>84</v>
      </c>
      <c r="B86">
        <v>11</v>
      </c>
      <c r="C86" t="s">
        <v>107</v>
      </c>
      <c r="D86">
        <v>2</v>
      </c>
      <c r="E86">
        <v>1200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15">
      <c r="A87">
        <v>85</v>
      </c>
      <c r="B87">
        <v>11</v>
      </c>
      <c r="C87" t="s">
        <v>107</v>
      </c>
      <c r="D87">
        <v>9</v>
      </c>
      <c r="E87">
        <v>1300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15">
      <c r="A88">
        <v>86</v>
      </c>
      <c r="B88">
        <v>11</v>
      </c>
      <c r="C88" t="s">
        <v>107</v>
      </c>
      <c r="D88">
        <v>16</v>
      </c>
      <c r="E88">
        <v>0</v>
      </c>
      <c r="F88">
        <v>0</v>
      </c>
      <c r="G88">
        <f t="shared" ref="G88:M88" si="15">3+2*G2</f>
        <v>5</v>
      </c>
      <c r="H88">
        <f t="shared" si="15"/>
        <v>7</v>
      </c>
      <c r="I88">
        <f t="shared" si="15"/>
        <v>9</v>
      </c>
      <c r="J88">
        <f t="shared" si="15"/>
        <v>11</v>
      </c>
      <c r="K88">
        <f t="shared" si="15"/>
        <v>13</v>
      </c>
      <c r="L88">
        <f t="shared" si="15"/>
        <v>15</v>
      </c>
      <c r="M88">
        <f t="shared" si="15"/>
        <v>17</v>
      </c>
      <c r="N88">
        <f>3+2*N2</f>
        <v>19</v>
      </c>
      <c r="O88">
        <f>3+2*O2</f>
        <v>21</v>
      </c>
      <c r="P88">
        <f>3+2*P2</f>
        <v>23</v>
      </c>
    </row>
    <row r="89" spans="1:16" x14ac:dyDescent="0.15">
      <c r="A89">
        <v>87</v>
      </c>
      <c r="B89">
        <v>11</v>
      </c>
      <c r="C89" t="s">
        <v>107</v>
      </c>
      <c r="D89">
        <v>18</v>
      </c>
      <c r="E89">
        <v>0</v>
      </c>
      <c r="F89">
        <v>0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</row>
    <row r="90" spans="1:16" x14ac:dyDescent="0.15">
      <c r="A90">
        <v>88</v>
      </c>
      <c r="B90">
        <v>11</v>
      </c>
      <c r="C90" t="s">
        <v>107</v>
      </c>
      <c r="D90">
        <v>7</v>
      </c>
      <c r="E90">
        <v>0</v>
      </c>
      <c r="F90">
        <v>0</v>
      </c>
      <c r="G90">
        <f t="shared" ref="G90:M90" si="16">90+MROUND(G2^1.8,1)</f>
        <v>91</v>
      </c>
      <c r="H90">
        <f t="shared" si="16"/>
        <v>93</v>
      </c>
      <c r="I90">
        <f t="shared" si="16"/>
        <v>97</v>
      </c>
      <c r="J90">
        <f t="shared" si="16"/>
        <v>102</v>
      </c>
      <c r="K90">
        <f t="shared" si="16"/>
        <v>108</v>
      </c>
      <c r="L90">
        <f t="shared" si="16"/>
        <v>115</v>
      </c>
      <c r="M90">
        <f t="shared" si="16"/>
        <v>123</v>
      </c>
      <c r="N90">
        <f>90+MROUND(N2^1.8,1)</f>
        <v>132</v>
      </c>
      <c r="O90">
        <f>90+MROUND(O2^1.8,1)</f>
        <v>142</v>
      </c>
      <c r="P90">
        <f>90+MROUND(P2^1.8,1)</f>
        <v>153</v>
      </c>
    </row>
    <row r="91" spans="1:16" x14ac:dyDescent="0.15">
      <c r="A91">
        <v>89</v>
      </c>
      <c r="B91">
        <v>11</v>
      </c>
      <c r="C91" t="s">
        <v>107</v>
      </c>
      <c r="D91">
        <v>8</v>
      </c>
      <c r="E91">
        <v>0</v>
      </c>
      <c r="F91">
        <v>0</v>
      </c>
      <c r="G91">
        <v>800</v>
      </c>
      <c r="H91">
        <v>800</v>
      </c>
      <c r="I91">
        <v>800</v>
      </c>
      <c r="J91">
        <v>800</v>
      </c>
      <c r="K91">
        <v>800</v>
      </c>
      <c r="L91">
        <v>800</v>
      </c>
      <c r="M91">
        <v>800</v>
      </c>
      <c r="N91">
        <v>800</v>
      </c>
      <c r="O91">
        <v>800</v>
      </c>
      <c r="P91">
        <v>800</v>
      </c>
    </row>
    <row r="92" spans="1:16" x14ac:dyDescent="0.15">
      <c r="A92">
        <v>90</v>
      </c>
      <c r="B92">
        <v>11</v>
      </c>
      <c r="C92" t="s">
        <v>54</v>
      </c>
      <c r="D92">
        <v>19</v>
      </c>
      <c r="E92">
        <v>1300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22</v>
      </c>
      <c r="O92">
        <v>22</v>
      </c>
      <c r="P92">
        <v>22</v>
      </c>
    </row>
    <row r="93" spans="1:16" x14ac:dyDescent="0.15">
      <c r="A93">
        <v>91</v>
      </c>
      <c r="B93">
        <v>12</v>
      </c>
      <c r="C93" t="s">
        <v>110</v>
      </c>
      <c r="D93">
        <v>1</v>
      </c>
      <c r="E93">
        <v>0</v>
      </c>
      <c r="F93">
        <v>200</v>
      </c>
      <c r="G93">
        <v>22</v>
      </c>
      <c r="H93">
        <v>22</v>
      </c>
      <c r="I93">
        <v>22</v>
      </c>
      <c r="J93">
        <v>22</v>
      </c>
      <c r="K93">
        <v>22</v>
      </c>
      <c r="L93">
        <v>22</v>
      </c>
      <c r="M93">
        <v>22</v>
      </c>
      <c r="N93">
        <v>0</v>
      </c>
      <c r="O93">
        <v>0</v>
      </c>
      <c r="P93">
        <v>0</v>
      </c>
    </row>
    <row r="94" spans="1:16" x14ac:dyDescent="0.15">
      <c r="A94">
        <v>92</v>
      </c>
      <c r="B94">
        <v>12</v>
      </c>
      <c r="C94" t="s">
        <v>110</v>
      </c>
      <c r="D94">
        <v>3</v>
      </c>
      <c r="E94">
        <v>200</v>
      </c>
      <c r="F94">
        <v>1000</v>
      </c>
      <c r="G94">
        <v>23</v>
      </c>
      <c r="H94">
        <v>23</v>
      </c>
      <c r="I94">
        <v>23</v>
      </c>
      <c r="J94">
        <v>23</v>
      </c>
      <c r="K94">
        <v>23</v>
      </c>
      <c r="L94">
        <v>23</v>
      </c>
      <c r="M94">
        <v>23</v>
      </c>
      <c r="N94">
        <v>23</v>
      </c>
      <c r="O94">
        <v>23</v>
      </c>
      <c r="P94">
        <v>23</v>
      </c>
    </row>
    <row r="95" spans="1:16" x14ac:dyDescent="0.15">
      <c r="A95">
        <v>93</v>
      </c>
      <c r="B95">
        <v>12</v>
      </c>
      <c r="C95" t="s">
        <v>110</v>
      </c>
      <c r="D95">
        <v>2</v>
      </c>
      <c r="E95">
        <v>1200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15">
      <c r="A96">
        <v>94</v>
      </c>
      <c r="B96">
        <v>12</v>
      </c>
      <c r="C96" t="s">
        <v>110</v>
      </c>
      <c r="D96">
        <v>9</v>
      </c>
      <c r="E96">
        <v>1300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15">
      <c r="A97">
        <v>95</v>
      </c>
      <c r="B97">
        <v>12</v>
      </c>
      <c r="C97" t="s">
        <v>110</v>
      </c>
      <c r="D97">
        <v>17</v>
      </c>
      <c r="E97">
        <v>0</v>
      </c>
      <c r="F97">
        <v>0</v>
      </c>
      <c r="G97">
        <f t="shared" ref="G97:M97" si="17">100+G2*5</f>
        <v>105</v>
      </c>
      <c r="H97">
        <f t="shared" si="17"/>
        <v>110</v>
      </c>
      <c r="I97">
        <f t="shared" si="17"/>
        <v>115</v>
      </c>
      <c r="J97">
        <f t="shared" si="17"/>
        <v>120</v>
      </c>
      <c r="K97">
        <f t="shared" si="17"/>
        <v>125</v>
      </c>
      <c r="L97">
        <f t="shared" si="17"/>
        <v>130</v>
      </c>
      <c r="M97">
        <f t="shared" si="17"/>
        <v>135</v>
      </c>
      <c r="N97">
        <f>100+N2*5</f>
        <v>140</v>
      </c>
      <c r="O97">
        <f>100+O2*5</f>
        <v>145</v>
      </c>
      <c r="P97">
        <f>100+P2*5</f>
        <v>150</v>
      </c>
    </row>
    <row r="98" spans="1:16" x14ac:dyDescent="0.15">
      <c r="A98">
        <v>96</v>
      </c>
      <c r="B98">
        <v>13</v>
      </c>
      <c r="C98" t="s">
        <v>110</v>
      </c>
      <c r="D98">
        <v>18</v>
      </c>
      <c r="E98">
        <v>0</v>
      </c>
      <c r="F98">
        <v>0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</row>
    <row r="99" spans="1:16" x14ac:dyDescent="0.15">
      <c r="A99">
        <v>97</v>
      </c>
      <c r="B99">
        <v>12</v>
      </c>
      <c r="C99" t="s">
        <v>110</v>
      </c>
      <c r="D99">
        <v>7</v>
      </c>
      <c r="E99">
        <v>0</v>
      </c>
      <c r="F99">
        <v>0</v>
      </c>
      <c r="G99">
        <f t="shared" ref="G99:M99" si="18">85+G2*5</f>
        <v>90</v>
      </c>
      <c r="H99">
        <f t="shared" si="18"/>
        <v>95</v>
      </c>
      <c r="I99">
        <f t="shared" si="18"/>
        <v>100</v>
      </c>
      <c r="J99">
        <f t="shared" si="18"/>
        <v>105</v>
      </c>
      <c r="K99">
        <f t="shared" si="18"/>
        <v>110</v>
      </c>
      <c r="L99">
        <f t="shared" si="18"/>
        <v>115</v>
      </c>
      <c r="M99">
        <f t="shared" si="18"/>
        <v>120</v>
      </c>
      <c r="N99">
        <f>85+N2*5</f>
        <v>125</v>
      </c>
      <c r="O99">
        <f>85+O2*5</f>
        <v>130</v>
      </c>
      <c r="P99">
        <f>85+P2*5</f>
        <v>135</v>
      </c>
    </row>
    <row r="100" spans="1:16" x14ac:dyDescent="0.15">
      <c r="A100">
        <v>98</v>
      </c>
      <c r="B100">
        <v>12</v>
      </c>
      <c r="C100" t="s">
        <v>110</v>
      </c>
      <c r="D100">
        <v>8</v>
      </c>
      <c r="E100">
        <v>0</v>
      </c>
      <c r="F100">
        <v>0</v>
      </c>
      <c r="G100">
        <v>800</v>
      </c>
      <c r="H100">
        <v>800</v>
      </c>
      <c r="I100">
        <v>800</v>
      </c>
      <c r="J100">
        <v>800</v>
      </c>
      <c r="K100">
        <v>800</v>
      </c>
      <c r="L100">
        <v>800</v>
      </c>
      <c r="M100">
        <v>800</v>
      </c>
      <c r="N100">
        <v>800</v>
      </c>
      <c r="O100">
        <v>800</v>
      </c>
      <c r="P100">
        <v>800</v>
      </c>
    </row>
    <row r="101" spans="1:16" x14ac:dyDescent="0.15">
      <c r="A101">
        <v>99</v>
      </c>
      <c r="B101">
        <v>12</v>
      </c>
      <c r="C101" t="s">
        <v>110</v>
      </c>
      <c r="D101">
        <v>19</v>
      </c>
      <c r="E101">
        <v>1300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24</v>
      </c>
      <c r="O101">
        <v>24</v>
      </c>
      <c r="P101">
        <v>24</v>
      </c>
    </row>
    <row r="102" spans="1:16" x14ac:dyDescent="0.15">
      <c r="A102">
        <v>100</v>
      </c>
      <c r="B102">
        <v>13</v>
      </c>
      <c r="C102" t="s">
        <v>112</v>
      </c>
      <c r="D102">
        <v>1</v>
      </c>
      <c r="E102">
        <v>0</v>
      </c>
      <c r="F102">
        <v>200</v>
      </c>
      <c r="G102">
        <v>24</v>
      </c>
      <c r="H102">
        <v>24</v>
      </c>
      <c r="I102">
        <v>24</v>
      </c>
      <c r="J102">
        <v>24</v>
      </c>
      <c r="K102">
        <v>24</v>
      </c>
      <c r="L102">
        <v>24</v>
      </c>
      <c r="M102">
        <v>24</v>
      </c>
      <c r="N102">
        <v>0</v>
      </c>
      <c r="O102">
        <v>0</v>
      </c>
      <c r="P102">
        <v>0</v>
      </c>
    </row>
    <row r="103" spans="1:16" x14ac:dyDescent="0.15">
      <c r="A103">
        <v>101</v>
      </c>
      <c r="B103">
        <v>13</v>
      </c>
      <c r="C103" t="s">
        <v>112</v>
      </c>
      <c r="D103">
        <v>3</v>
      </c>
      <c r="E103">
        <v>200</v>
      </c>
      <c r="F103">
        <v>1000</v>
      </c>
      <c r="G103">
        <v>25</v>
      </c>
      <c r="H103">
        <v>25</v>
      </c>
      <c r="I103">
        <v>25</v>
      </c>
      <c r="J103">
        <v>25</v>
      </c>
      <c r="K103">
        <v>25</v>
      </c>
      <c r="L103">
        <v>25</v>
      </c>
      <c r="M103">
        <v>25</v>
      </c>
      <c r="N103">
        <v>25</v>
      </c>
      <c r="O103">
        <v>25</v>
      </c>
      <c r="P103">
        <v>25</v>
      </c>
    </row>
    <row r="104" spans="1:16" x14ac:dyDescent="0.15">
      <c r="A104">
        <v>102</v>
      </c>
      <c r="B104">
        <v>13</v>
      </c>
      <c r="C104" t="s">
        <v>112</v>
      </c>
      <c r="D104">
        <v>4</v>
      </c>
      <c r="E104">
        <v>1200</v>
      </c>
      <c r="F104">
        <v>3000</v>
      </c>
      <c r="G104">
        <v>26</v>
      </c>
      <c r="H104">
        <v>26</v>
      </c>
      <c r="I104">
        <v>26</v>
      </c>
      <c r="J104">
        <v>26</v>
      </c>
      <c r="K104">
        <v>26</v>
      </c>
      <c r="L104">
        <v>26</v>
      </c>
      <c r="M104">
        <v>26</v>
      </c>
      <c r="N104">
        <v>26</v>
      </c>
      <c r="O104">
        <v>26</v>
      </c>
      <c r="P104">
        <v>26</v>
      </c>
    </row>
    <row r="105" spans="1:16" x14ac:dyDescent="0.15">
      <c r="A105">
        <v>103</v>
      </c>
      <c r="B105">
        <v>13</v>
      </c>
      <c r="C105" t="s">
        <v>112</v>
      </c>
      <c r="D105">
        <v>2</v>
      </c>
      <c r="E105">
        <v>4200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15">
      <c r="A106">
        <v>104</v>
      </c>
      <c r="B106">
        <v>13</v>
      </c>
      <c r="C106" t="s">
        <v>112</v>
      </c>
      <c r="D106">
        <v>9</v>
      </c>
      <c r="E106">
        <v>4300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15">
      <c r="A107">
        <v>105</v>
      </c>
      <c r="B107">
        <v>13</v>
      </c>
      <c r="C107" t="s">
        <v>112</v>
      </c>
      <c r="D107">
        <v>17</v>
      </c>
      <c r="E107">
        <v>0</v>
      </c>
      <c r="F107">
        <v>0</v>
      </c>
      <c r="G107">
        <f t="shared" ref="G107:M107" si="19">100+5*G2</f>
        <v>105</v>
      </c>
      <c r="H107">
        <f t="shared" si="19"/>
        <v>110</v>
      </c>
      <c r="I107">
        <f t="shared" si="19"/>
        <v>115</v>
      </c>
      <c r="J107">
        <f t="shared" si="19"/>
        <v>120</v>
      </c>
      <c r="K107">
        <f t="shared" si="19"/>
        <v>125</v>
      </c>
      <c r="L107">
        <f t="shared" si="19"/>
        <v>130</v>
      </c>
      <c r="M107">
        <f t="shared" si="19"/>
        <v>135</v>
      </c>
      <c r="N107">
        <f>100+5*N2</f>
        <v>140</v>
      </c>
      <c r="O107">
        <f>100+5*O2</f>
        <v>145</v>
      </c>
      <c r="P107">
        <f>100+5*P2</f>
        <v>150</v>
      </c>
    </row>
    <row r="108" spans="1:16" x14ac:dyDescent="0.15">
      <c r="A108">
        <v>106</v>
      </c>
      <c r="B108">
        <v>13</v>
      </c>
      <c r="C108" t="s">
        <v>112</v>
      </c>
      <c r="D108">
        <v>18</v>
      </c>
      <c r="E108">
        <v>0</v>
      </c>
      <c r="F108">
        <v>0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</row>
    <row r="109" spans="1:16" x14ac:dyDescent="0.15">
      <c r="A109">
        <v>107</v>
      </c>
      <c r="B109">
        <v>13</v>
      </c>
      <c r="C109" t="s">
        <v>112</v>
      </c>
      <c r="D109">
        <v>5</v>
      </c>
      <c r="E109">
        <v>0</v>
      </c>
      <c r="F109">
        <v>0</v>
      </c>
      <c r="G109">
        <v>3</v>
      </c>
      <c r="H109">
        <v>3</v>
      </c>
      <c r="I109">
        <v>3</v>
      </c>
      <c r="J109">
        <v>3</v>
      </c>
      <c r="K109">
        <v>3</v>
      </c>
      <c r="L109">
        <v>3</v>
      </c>
      <c r="M109">
        <v>3</v>
      </c>
      <c r="N109">
        <v>3</v>
      </c>
      <c r="O109">
        <v>3</v>
      </c>
      <c r="P109">
        <v>3</v>
      </c>
    </row>
    <row r="110" spans="1:16" x14ac:dyDescent="0.15">
      <c r="A110">
        <v>108</v>
      </c>
      <c r="B110">
        <v>13</v>
      </c>
      <c r="C110" t="s">
        <v>112</v>
      </c>
      <c r="D110">
        <v>7</v>
      </c>
      <c r="E110">
        <v>0</v>
      </c>
      <c r="F110">
        <v>0</v>
      </c>
      <c r="G110">
        <f t="shared" ref="G110:M110" si="20">100+20*G2</f>
        <v>120</v>
      </c>
      <c r="H110">
        <f t="shared" si="20"/>
        <v>140</v>
      </c>
      <c r="I110">
        <f t="shared" si="20"/>
        <v>160</v>
      </c>
      <c r="J110">
        <f t="shared" si="20"/>
        <v>180</v>
      </c>
      <c r="K110">
        <f t="shared" si="20"/>
        <v>200</v>
      </c>
      <c r="L110">
        <f t="shared" si="20"/>
        <v>220</v>
      </c>
      <c r="M110">
        <f t="shared" si="20"/>
        <v>240</v>
      </c>
      <c r="N110">
        <f>100+20*N2</f>
        <v>260</v>
      </c>
      <c r="O110">
        <f>100+20*O2</f>
        <v>280</v>
      </c>
      <c r="P110">
        <f>100+20*P2</f>
        <v>300</v>
      </c>
    </row>
    <row r="111" spans="1:16" x14ac:dyDescent="0.15">
      <c r="A111">
        <v>109</v>
      </c>
      <c r="B111">
        <v>13</v>
      </c>
      <c r="C111" t="s">
        <v>112</v>
      </c>
      <c r="D111">
        <v>8</v>
      </c>
      <c r="E111">
        <v>0</v>
      </c>
      <c r="F111">
        <v>0</v>
      </c>
      <c r="G111">
        <v>800</v>
      </c>
      <c r="H111">
        <v>800</v>
      </c>
      <c r="I111">
        <v>800</v>
      </c>
      <c r="J111">
        <v>800</v>
      </c>
      <c r="K111">
        <v>800</v>
      </c>
      <c r="L111">
        <v>800</v>
      </c>
      <c r="M111">
        <v>800</v>
      </c>
      <c r="N111">
        <v>800</v>
      </c>
      <c r="O111">
        <v>800</v>
      </c>
      <c r="P111">
        <v>800</v>
      </c>
    </row>
    <row r="112" spans="1:16" x14ac:dyDescent="0.15">
      <c r="A112">
        <v>110</v>
      </c>
      <c r="B112">
        <v>13</v>
      </c>
      <c r="C112" t="s">
        <v>112</v>
      </c>
      <c r="D112">
        <v>19</v>
      </c>
      <c r="E112">
        <f>4300</f>
        <v>4300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#Race</vt:lpstr>
      <vt:lpstr>#Job</vt:lpstr>
      <vt:lpstr>#Pose</vt:lpstr>
      <vt:lpstr>SkillDict</vt:lpstr>
      <vt:lpstr>#EffectDict</vt:lpstr>
      <vt:lpstr>SkillEffect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kaka</cp:lastModifiedBy>
  <dcterms:created xsi:type="dcterms:W3CDTF">2010-12-24T04:56:58Z</dcterms:created>
  <dcterms:modified xsi:type="dcterms:W3CDTF">2011-06-06T11:10:40Z</dcterms:modified>
</cp:coreProperties>
</file>