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ile Khumalo\Downloads\"/>
    </mc:Choice>
  </mc:AlternateContent>
  <bookViews>
    <workbookView xWindow="0" yWindow="0" windowWidth="10190" windowHeight="4190" tabRatio="500"/>
  </bookViews>
  <sheets>
    <sheet name="economic_indicators_historical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K320" i="1" l="1"/>
  <c r="AK31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6" i="1"/>
  <c r="AK317" i="1"/>
  <c r="AK318" i="1"/>
  <c r="AK319" i="1"/>
  <c r="AK321" i="1"/>
  <c r="AK322" i="1"/>
  <c r="AI322" i="1"/>
  <c r="AI321" i="1"/>
  <c r="AH322" i="1"/>
  <c r="AH321" i="1"/>
  <c r="AH320" i="1"/>
  <c r="AE3" i="1"/>
  <c r="AE4" i="1"/>
  <c r="AE5" i="1"/>
  <c r="AE6" i="1"/>
  <c r="AE7" i="1"/>
  <c r="AE8" i="1"/>
  <c r="AF8" i="1" s="1"/>
  <c r="AE9" i="1"/>
  <c r="AE10" i="1"/>
  <c r="AF10" i="1" s="1"/>
  <c r="AE11" i="1"/>
  <c r="AE12" i="1"/>
  <c r="AE13" i="1"/>
  <c r="AE14" i="1"/>
  <c r="AE15" i="1"/>
  <c r="AE16" i="1"/>
  <c r="AF16" i="1" s="1"/>
  <c r="AE17" i="1"/>
  <c r="AE18" i="1"/>
  <c r="AF18" i="1" s="1"/>
  <c r="AE19" i="1"/>
  <c r="AE20" i="1"/>
  <c r="AE21" i="1"/>
  <c r="AE22" i="1"/>
  <c r="AE23" i="1"/>
  <c r="AE24" i="1"/>
  <c r="AF24" i="1" s="1"/>
  <c r="AE25" i="1"/>
  <c r="AE26" i="1"/>
  <c r="AF26" i="1" s="1"/>
  <c r="AE27" i="1"/>
  <c r="AE28" i="1"/>
  <c r="AE29" i="1"/>
  <c r="AE30" i="1"/>
  <c r="AE31" i="1"/>
  <c r="AE32" i="1"/>
  <c r="AF32" i="1" s="1"/>
  <c r="AE33" i="1"/>
  <c r="AE34" i="1"/>
  <c r="AF34" i="1" s="1"/>
  <c r="AE35" i="1"/>
  <c r="AE36" i="1"/>
  <c r="AE37" i="1"/>
  <c r="AE38" i="1"/>
  <c r="AE39" i="1"/>
  <c r="AE40" i="1"/>
  <c r="AF40" i="1" s="1"/>
  <c r="AE41" i="1"/>
  <c r="AE42" i="1"/>
  <c r="AF42" i="1" s="1"/>
  <c r="AE43" i="1"/>
  <c r="AE44" i="1"/>
  <c r="AE45" i="1"/>
  <c r="AE46" i="1"/>
  <c r="AE47" i="1"/>
  <c r="AE48" i="1"/>
  <c r="AF48" i="1" s="1"/>
  <c r="AE49" i="1"/>
  <c r="AE50" i="1"/>
  <c r="AF50" i="1" s="1"/>
  <c r="AE51" i="1"/>
  <c r="AE52" i="1"/>
  <c r="AE53" i="1"/>
  <c r="AE54" i="1"/>
  <c r="AE55" i="1"/>
  <c r="AE56" i="1"/>
  <c r="AF56" i="1" s="1"/>
  <c r="AE57" i="1"/>
  <c r="AE58" i="1"/>
  <c r="AF58" i="1" s="1"/>
  <c r="AE59" i="1"/>
  <c r="AE60" i="1"/>
  <c r="AE61" i="1"/>
  <c r="AE62" i="1"/>
  <c r="AE63" i="1"/>
  <c r="AE64" i="1"/>
  <c r="AF64" i="1" s="1"/>
  <c r="AE65" i="1"/>
  <c r="AE66" i="1"/>
  <c r="AF66" i="1" s="1"/>
  <c r="AE67" i="1"/>
  <c r="AE68" i="1"/>
  <c r="AE69" i="1"/>
  <c r="AE70" i="1"/>
  <c r="AE71" i="1"/>
  <c r="AE72" i="1"/>
  <c r="AF72" i="1" s="1"/>
  <c r="AE73" i="1"/>
  <c r="AE74" i="1"/>
  <c r="AF74" i="1" s="1"/>
  <c r="AE75" i="1"/>
  <c r="AE76" i="1"/>
  <c r="AE77" i="1"/>
  <c r="AE78" i="1"/>
  <c r="AE79" i="1"/>
  <c r="AE80" i="1"/>
  <c r="AF80" i="1" s="1"/>
  <c r="AE81" i="1"/>
  <c r="AE82" i="1"/>
  <c r="AF82" i="1" s="1"/>
  <c r="AE83" i="1"/>
  <c r="AE84" i="1"/>
  <c r="AE85" i="1"/>
  <c r="AE86" i="1"/>
  <c r="AE87" i="1"/>
  <c r="AE88" i="1"/>
  <c r="AF88" i="1" s="1"/>
  <c r="AE89" i="1"/>
  <c r="AE90" i="1"/>
  <c r="AF90" i="1" s="1"/>
  <c r="AE91" i="1"/>
  <c r="AE92" i="1"/>
  <c r="AE93" i="1"/>
  <c r="AE94" i="1"/>
  <c r="AE95" i="1"/>
  <c r="AE96" i="1"/>
  <c r="AF96" i="1" s="1"/>
  <c r="AE97" i="1"/>
  <c r="AE98" i="1"/>
  <c r="AF98" i="1" s="1"/>
  <c r="AE99" i="1"/>
  <c r="AE100" i="1"/>
  <c r="AE101" i="1"/>
  <c r="AE102" i="1"/>
  <c r="AE103" i="1"/>
  <c r="AE104" i="1"/>
  <c r="AF104" i="1" s="1"/>
  <c r="AE105" i="1"/>
  <c r="AE106" i="1"/>
  <c r="AF106" i="1" s="1"/>
  <c r="AE107" i="1"/>
  <c r="AE108" i="1"/>
  <c r="AE109" i="1"/>
  <c r="AE110" i="1"/>
  <c r="AE111" i="1"/>
  <c r="AE112" i="1"/>
  <c r="AF112" i="1" s="1"/>
  <c r="AE113" i="1"/>
  <c r="AE114" i="1"/>
  <c r="AF114" i="1" s="1"/>
  <c r="AE115" i="1"/>
  <c r="AE116" i="1"/>
  <c r="AE117" i="1"/>
  <c r="AE118" i="1"/>
  <c r="AE119" i="1"/>
  <c r="AE120" i="1"/>
  <c r="AF120" i="1" s="1"/>
  <c r="AE121" i="1"/>
  <c r="AE122" i="1"/>
  <c r="AF122" i="1" s="1"/>
  <c r="AE123" i="1"/>
  <c r="AE124" i="1"/>
  <c r="AE125" i="1"/>
  <c r="AE126" i="1"/>
  <c r="AE127" i="1"/>
  <c r="AE128" i="1"/>
  <c r="AF128" i="1" s="1"/>
  <c r="AE129" i="1"/>
  <c r="AE130" i="1"/>
  <c r="AF130" i="1" s="1"/>
  <c r="AE131" i="1"/>
  <c r="AE132" i="1"/>
  <c r="AE133" i="1"/>
  <c r="AE134" i="1"/>
  <c r="AE135" i="1"/>
  <c r="AE136" i="1"/>
  <c r="AF136" i="1" s="1"/>
  <c r="AE137" i="1"/>
  <c r="AE138" i="1"/>
  <c r="AF138" i="1" s="1"/>
  <c r="AE139" i="1"/>
  <c r="AE140" i="1"/>
  <c r="AE141" i="1"/>
  <c r="AE142" i="1"/>
  <c r="AE143" i="1"/>
  <c r="AE144" i="1"/>
  <c r="AF144" i="1" s="1"/>
  <c r="AE145" i="1"/>
  <c r="AE146" i="1"/>
  <c r="AF146" i="1" s="1"/>
  <c r="AE147" i="1"/>
  <c r="AE148" i="1"/>
  <c r="AE149" i="1"/>
  <c r="AE150" i="1"/>
  <c r="AE151" i="1"/>
  <c r="AE152" i="1"/>
  <c r="AF152" i="1" s="1"/>
  <c r="AE153" i="1"/>
  <c r="AE154" i="1"/>
  <c r="AF154" i="1" s="1"/>
  <c r="AE155" i="1"/>
  <c r="AE156" i="1"/>
  <c r="AE157" i="1"/>
  <c r="AE158" i="1"/>
  <c r="AE159" i="1"/>
  <c r="AE160" i="1"/>
  <c r="AF160" i="1" s="1"/>
  <c r="AE161" i="1"/>
  <c r="AE162" i="1"/>
  <c r="AF162" i="1" s="1"/>
  <c r="AE163" i="1"/>
  <c r="AE164" i="1"/>
  <c r="AE165" i="1"/>
  <c r="AE166" i="1"/>
  <c r="AE167" i="1"/>
  <c r="AE168" i="1"/>
  <c r="AF168" i="1" s="1"/>
  <c r="AE169" i="1"/>
  <c r="AE170" i="1"/>
  <c r="AF170" i="1" s="1"/>
  <c r="AE171" i="1"/>
  <c r="AE172" i="1"/>
  <c r="AE173" i="1"/>
  <c r="AE174" i="1"/>
  <c r="AE175" i="1"/>
  <c r="AE176" i="1"/>
  <c r="AF176" i="1" s="1"/>
  <c r="AE177" i="1"/>
  <c r="AE178" i="1"/>
  <c r="AF178" i="1" s="1"/>
  <c r="AE179" i="1"/>
  <c r="AE180" i="1"/>
  <c r="AE181" i="1"/>
  <c r="AE182" i="1"/>
  <c r="AE183" i="1"/>
  <c r="AE184" i="1"/>
  <c r="AF184" i="1" s="1"/>
  <c r="AE185" i="1"/>
  <c r="AE186" i="1"/>
  <c r="AF186" i="1" s="1"/>
  <c r="AE187" i="1"/>
  <c r="AE188" i="1"/>
  <c r="AE189" i="1"/>
  <c r="AE190" i="1"/>
  <c r="AE191" i="1"/>
  <c r="AE192" i="1"/>
  <c r="AF192" i="1" s="1"/>
  <c r="AE193" i="1"/>
  <c r="AE194" i="1"/>
  <c r="AF194" i="1" s="1"/>
  <c r="AE195" i="1"/>
  <c r="AE196" i="1"/>
  <c r="AE197" i="1"/>
  <c r="AE198" i="1"/>
  <c r="AE199" i="1"/>
  <c r="AE200" i="1"/>
  <c r="AF200" i="1" s="1"/>
  <c r="AE201" i="1"/>
  <c r="AE202" i="1"/>
  <c r="AF202" i="1" s="1"/>
  <c r="AE203" i="1"/>
  <c r="AE204" i="1"/>
  <c r="AE205" i="1"/>
  <c r="AE206" i="1"/>
  <c r="AE207" i="1"/>
  <c r="AE208" i="1"/>
  <c r="AF208" i="1" s="1"/>
  <c r="AE209" i="1"/>
  <c r="AE210" i="1"/>
  <c r="AF210" i="1" s="1"/>
  <c r="AE211" i="1"/>
  <c r="AE212" i="1"/>
  <c r="AE213" i="1"/>
  <c r="AE214" i="1"/>
  <c r="AE215" i="1"/>
  <c r="AE216" i="1"/>
  <c r="AF216" i="1" s="1"/>
  <c r="AE217" i="1"/>
  <c r="AE218" i="1"/>
  <c r="AF218" i="1" s="1"/>
  <c r="AE219" i="1"/>
  <c r="AE220" i="1"/>
  <c r="AE221" i="1"/>
  <c r="AE222" i="1"/>
  <c r="AE223" i="1"/>
  <c r="AE224" i="1"/>
  <c r="AF224" i="1" s="1"/>
  <c r="AE225" i="1"/>
  <c r="AE226" i="1"/>
  <c r="AF226" i="1" s="1"/>
  <c r="AE227" i="1"/>
  <c r="AE228" i="1"/>
  <c r="AE229" i="1"/>
  <c r="AE230" i="1"/>
  <c r="AE231" i="1"/>
  <c r="AE232" i="1"/>
  <c r="AF232" i="1" s="1"/>
  <c r="AE233" i="1"/>
  <c r="AE234" i="1"/>
  <c r="AF234" i="1" s="1"/>
  <c r="AE235" i="1"/>
  <c r="AE236" i="1"/>
  <c r="AE237" i="1"/>
  <c r="AE238" i="1"/>
  <c r="AE239" i="1"/>
  <c r="AE240" i="1"/>
  <c r="AF240" i="1" s="1"/>
  <c r="AE241" i="1"/>
  <c r="AE242" i="1"/>
  <c r="AF242" i="1" s="1"/>
  <c r="AE243" i="1"/>
  <c r="AE244" i="1"/>
  <c r="AE245" i="1"/>
  <c r="AE246" i="1"/>
  <c r="AE247" i="1"/>
  <c r="AE248" i="1"/>
  <c r="AF248" i="1" s="1"/>
  <c r="AE249" i="1"/>
  <c r="AE250" i="1"/>
  <c r="AF250" i="1" s="1"/>
  <c r="AE251" i="1"/>
  <c r="AE252" i="1"/>
  <c r="AE253" i="1"/>
  <c r="AE254" i="1"/>
  <c r="AE255" i="1"/>
  <c r="AE256" i="1"/>
  <c r="AF256" i="1" s="1"/>
  <c r="AE257" i="1"/>
  <c r="AE258" i="1"/>
  <c r="AF258" i="1" s="1"/>
  <c r="AE259" i="1"/>
  <c r="AE260" i="1"/>
  <c r="AE261" i="1"/>
  <c r="AE262" i="1"/>
  <c r="AE263" i="1"/>
  <c r="AE264" i="1"/>
  <c r="AF264" i="1" s="1"/>
  <c r="AE265" i="1"/>
  <c r="AE266" i="1"/>
  <c r="AF266" i="1" s="1"/>
  <c r="AE267" i="1"/>
  <c r="AE268" i="1"/>
  <c r="AE269" i="1"/>
  <c r="AE270" i="1"/>
  <c r="AE271" i="1"/>
  <c r="AE272" i="1"/>
  <c r="AF272" i="1" s="1"/>
  <c r="AE273" i="1"/>
  <c r="AE274" i="1"/>
  <c r="AF274" i="1" s="1"/>
  <c r="AE275" i="1"/>
  <c r="AE276" i="1"/>
  <c r="AE277" i="1"/>
  <c r="AE278" i="1"/>
  <c r="AE279" i="1"/>
  <c r="AE280" i="1"/>
  <c r="AF280" i="1" s="1"/>
  <c r="AE281" i="1"/>
  <c r="AE282" i="1"/>
  <c r="AF282" i="1" s="1"/>
  <c r="AE283" i="1"/>
  <c r="AE284" i="1"/>
  <c r="AE285" i="1"/>
  <c r="AE286" i="1"/>
  <c r="AE287" i="1"/>
  <c r="AE288" i="1"/>
  <c r="AF288" i="1" s="1"/>
  <c r="AE289" i="1"/>
  <c r="AE290" i="1"/>
  <c r="AF290" i="1" s="1"/>
  <c r="AE291" i="1"/>
  <c r="AE292" i="1"/>
  <c r="AE293" i="1"/>
  <c r="AE294" i="1"/>
  <c r="AE295" i="1"/>
  <c r="AE296" i="1"/>
  <c r="AF296" i="1" s="1"/>
  <c r="AE297" i="1"/>
  <c r="AE298" i="1"/>
  <c r="AF298" i="1" s="1"/>
  <c r="AE299" i="1"/>
  <c r="AE300" i="1"/>
  <c r="AE301" i="1"/>
  <c r="AE302" i="1"/>
  <c r="AE303" i="1"/>
  <c r="AE304" i="1"/>
  <c r="AF304" i="1" s="1"/>
  <c r="AE305" i="1"/>
  <c r="AE306" i="1"/>
  <c r="AF306" i="1" s="1"/>
  <c r="AE307" i="1"/>
  <c r="AE308" i="1"/>
  <c r="AE309" i="1"/>
  <c r="AE310" i="1"/>
  <c r="AE311" i="1"/>
  <c r="AE312" i="1"/>
  <c r="AF312" i="1" s="1"/>
  <c r="AE313" i="1"/>
  <c r="AE314" i="1"/>
  <c r="AF314" i="1" s="1"/>
  <c r="AE315" i="1"/>
  <c r="AE316" i="1"/>
  <c r="AE317" i="1"/>
  <c r="AE318" i="1"/>
  <c r="AE319" i="1"/>
  <c r="AE320" i="1"/>
  <c r="AF320" i="1" s="1"/>
  <c r="AE321" i="1"/>
  <c r="AE322" i="1"/>
  <c r="AF322" i="1" s="1"/>
  <c r="AE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2" i="1"/>
  <c r="AG2" i="1"/>
  <c r="AF17" i="1"/>
  <c r="AF19" i="1"/>
  <c r="AF20" i="1"/>
  <c r="AF21" i="1"/>
  <c r="AF22" i="1"/>
  <c r="AF23" i="1"/>
  <c r="AF25" i="1"/>
  <c r="AF27" i="1"/>
  <c r="AF28" i="1"/>
  <c r="AF29" i="1"/>
  <c r="AF30" i="1"/>
  <c r="AF31" i="1"/>
  <c r="AF33" i="1"/>
  <c r="AF35" i="1"/>
  <c r="AF36" i="1"/>
  <c r="AF37" i="1"/>
  <c r="AF38" i="1"/>
  <c r="AF39" i="1"/>
  <c r="AF41" i="1"/>
  <c r="AF43" i="1"/>
  <c r="AF44" i="1"/>
  <c r="AF45" i="1"/>
  <c r="AF46" i="1"/>
  <c r="AF47" i="1"/>
  <c r="AF49" i="1"/>
  <c r="AF51" i="1"/>
  <c r="AF52" i="1"/>
  <c r="AF53" i="1"/>
  <c r="AF54" i="1"/>
  <c r="AF55" i="1"/>
  <c r="AF57" i="1"/>
  <c r="AF59" i="1"/>
  <c r="AF60" i="1"/>
  <c r="AF61" i="1"/>
  <c r="AF62" i="1"/>
  <c r="AF63" i="1"/>
  <c r="AF65" i="1"/>
  <c r="AF67" i="1"/>
  <c r="AF68" i="1"/>
  <c r="AF69" i="1"/>
  <c r="AF70" i="1"/>
  <c r="AF71" i="1"/>
  <c r="AF73" i="1"/>
  <c r="AF75" i="1"/>
  <c r="AF76" i="1"/>
  <c r="AF77" i="1"/>
  <c r="AF78" i="1"/>
  <c r="AF79" i="1"/>
  <c r="AF81" i="1"/>
  <c r="AF83" i="1"/>
  <c r="AF84" i="1"/>
  <c r="AF85" i="1"/>
  <c r="AF86" i="1"/>
  <c r="AF87" i="1"/>
  <c r="AF89" i="1"/>
  <c r="AF91" i="1"/>
  <c r="AF92" i="1"/>
  <c r="AF93" i="1"/>
  <c r="AF94" i="1"/>
  <c r="AF95" i="1"/>
  <c r="AF97" i="1"/>
  <c r="AF99" i="1"/>
  <c r="AF100" i="1"/>
  <c r="AF101" i="1"/>
  <c r="AF102" i="1"/>
  <c r="AF103" i="1"/>
  <c r="AF105" i="1"/>
  <c r="AF107" i="1"/>
  <c r="AF108" i="1"/>
  <c r="AF109" i="1"/>
  <c r="AF110" i="1"/>
  <c r="AF111" i="1"/>
  <c r="AF113" i="1"/>
  <c r="AF115" i="1"/>
  <c r="AF116" i="1"/>
  <c r="AF117" i="1"/>
  <c r="AF118" i="1"/>
  <c r="AF119" i="1"/>
  <c r="AF121" i="1"/>
  <c r="AF123" i="1"/>
  <c r="AF124" i="1"/>
  <c r="AF125" i="1"/>
  <c r="AF126" i="1"/>
  <c r="AF127" i="1"/>
  <c r="AF129" i="1"/>
  <c r="AF131" i="1"/>
  <c r="AF132" i="1"/>
  <c r="AF133" i="1"/>
  <c r="AF134" i="1"/>
  <c r="AF135" i="1"/>
  <c r="AF137" i="1"/>
  <c r="AF139" i="1"/>
  <c r="AF140" i="1"/>
  <c r="AF141" i="1"/>
  <c r="AF142" i="1"/>
  <c r="AF143" i="1"/>
  <c r="AF145" i="1"/>
  <c r="AF147" i="1"/>
  <c r="AF148" i="1"/>
  <c r="AF149" i="1"/>
  <c r="AF150" i="1"/>
  <c r="AF151" i="1"/>
  <c r="AF153" i="1"/>
  <c r="AF155" i="1"/>
  <c r="AF156" i="1"/>
  <c r="AF157" i="1"/>
  <c r="AF158" i="1"/>
  <c r="AF159" i="1"/>
  <c r="AF161" i="1"/>
  <c r="AF163" i="1"/>
  <c r="AF164" i="1"/>
  <c r="AF165" i="1"/>
  <c r="AF166" i="1"/>
  <c r="AF167" i="1"/>
  <c r="AF169" i="1"/>
  <c r="AF171" i="1"/>
  <c r="AF172" i="1"/>
  <c r="AF173" i="1"/>
  <c r="AF174" i="1"/>
  <c r="AF175" i="1"/>
  <c r="AF177" i="1"/>
  <c r="AF179" i="1"/>
  <c r="AF180" i="1"/>
  <c r="AF181" i="1"/>
  <c r="AF182" i="1"/>
  <c r="AF183" i="1"/>
  <c r="AF185" i="1"/>
  <c r="AF187" i="1"/>
  <c r="AF188" i="1"/>
  <c r="AF189" i="1"/>
  <c r="AF190" i="1"/>
  <c r="AF191" i="1"/>
  <c r="AF193" i="1"/>
  <c r="AF195" i="1"/>
  <c r="AF196" i="1"/>
  <c r="AF197" i="1"/>
  <c r="AF198" i="1"/>
  <c r="AF199" i="1"/>
  <c r="AF201" i="1"/>
  <c r="AF203" i="1"/>
  <c r="AF204" i="1"/>
  <c r="AF205" i="1"/>
  <c r="AF206" i="1"/>
  <c r="AF207" i="1"/>
  <c r="AF209" i="1"/>
  <c r="AF211" i="1"/>
  <c r="AF212" i="1"/>
  <c r="AF213" i="1"/>
  <c r="AF214" i="1"/>
  <c r="AF215" i="1"/>
  <c r="AF217" i="1"/>
  <c r="AF219" i="1"/>
  <c r="AF220" i="1"/>
  <c r="AF221" i="1"/>
  <c r="AF222" i="1"/>
  <c r="AF223" i="1"/>
  <c r="AF225" i="1"/>
  <c r="AF227" i="1"/>
  <c r="AF228" i="1"/>
  <c r="AF229" i="1"/>
  <c r="AF230" i="1"/>
  <c r="AF231" i="1"/>
  <c r="AF233" i="1"/>
  <c r="AF235" i="1"/>
  <c r="AF236" i="1"/>
  <c r="AF237" i="1"/>
  <c r="AF238" i="1"/>
  <c r="AF239" i="1"/>
  <c r="AF241" i="1"/>
  <c r="AF243" i="1"/>
  <c r="AF244" i="1"/>
  <c r="AF245" i="1"/>
  <c r="AF246" i="1"/>
  <c r="AF247" i="1"/>
  <c r="AF249" i="1"/>
  <c r="AF251" i="1"/>
  <c r="AF252" i="1"/>
  <c r="AF253" i="1"/>
  <c r="AF254" i="1"/>
  <c r="AF255" i="1"/>
  <c r="AF257" i="1"/>
  <c r="AF259" i="1"/>
  <c r="AF260" i="1"/>
  <c r="AF261" i="1"/>
  <c r="AF262" i="1"/>
  <c r="AF263" i="1"/>
  <c r="AF265" i="1"/>
  <c r="AF267" i="1"/>
  <c r="AF268" i="1"/>
  <c r="AF269" i="1"/>
  <c r="AF270" i="1"/>
  <c r="AF271" i="1"/>
  <c r="AF273" i="1"/>
  <c r="AF275" i="1"/>
  <c r="AF276" i="1"/>
  <c r="AF277" i="1"/>
  <c r="AF278" i="1"/>
  <c r="AF279" i="1"/>
  <c r="AF281" i="1"/>
  <c r="AF283" i="1"/>
  <c r="AF284" i="1"/>
  <c r="AF285" i="1"/>
  <c r="AF286" i="1"/>
  <c r="AF287" i="1"/>
  <c r="AF289" i="1"/>
  <c r="AF291" i="1"/>
  <c r="AF292" i="1"/>
  <c r="AF293" i="1"/>
  <c r="AF294" i="1"/>
  <c r="AF295" i="1"/>
  <c r="AF297" i="1"/>
  <c r="AF299" i="1"/>
  <c r="AF300" i="1"/>
  <c r="AF301" i="1"/>
  <c r="AF302" i="1"/>
  <c r="AF303" i="1"/>
  <c r="AF305" i="1"/>
  <c r="AF307" i="1"/>
  <c r="AF308" i="1"/>
  <c r="AF309" i="1"/>
  <c r="AF310" i="1"/>
  <c r="AF311" i="1"/>
  <c r="AF313" i="1"/>
  <c r="AF315" i="1"/>
  <c r="AF316" i="1"/>
  <c r="AF317" i="1"/>
  <c r="AF318" i="1"/>
  <c r="AF319" i="1"/>
  <c r="AF321" i="1"/>
  <c r="AF3" i="1"/>
  <c r="AF4" i="1"/>
  <c r="AF5" i="1"/>
  <c r="AF6" i="1"/>
  <c r="AF7" i="1"/>
  <c r="AF9" i="1"/>
  <c r="AF11" i="1"/>
  <c r="AF12" i="1"/>
  <c r="AF13" i="1"/>
  <c r="AF14" i="1"/>
  <c r="AF15" i="1"/>
  <c r="AF2" i="1"/>
  <c r="AG32" i="1" l="1"/>
  <c r="AG291" i="1"/>
  <c r="AG244" i="1"/>
  <c r="AG24" i="1"/>
  <c r="AG312" i="1"/>
  <c r="AH312" i="1" s="1"/>
  <c r="AJ312" i="1" s="1"/>
  <c r="AG289" i="1"/>
  <c r="AG264" i="1"/>
  <c r="AG242" i="1"/>
  <c r="AG216" i="1"/>
  <c r="AG191" i="1"/>
  <c r="AG160" i="1"/>
  <c r="AG122" i="1"/>
  <c r="AG88" i="1"/>
  <c r="AG57" i="1"/>
  <c r="AG22" i="1"/>
  <c r="AG127" i="1"/>
  <c r="AG262" i="1"/>
  <c r="AG186" i="1"/>
  <c r="AG18" i="1"/>
  <c r="AG305" i="1"/>
  <c r="AG282" i="1"/>
  <c r="AG261" i="1"/>
  <c r="AG234" i="1"/>
  <c r="AG209" i="1"/>
  <c r="AG185" i="1"/>
  <c r="AG150" i="1"/>
  <c r="AG113" i="1"/>
  <c r="AG82" i="1"/>
  <c r="AG47" i="1"/>
  <c r="AG10" i="1"/>
  <c r="AH10" i="1" s="1"/>
  <c r="AJ10" i="1" s="1"/>
  <c r="AG96" i="1"/>
  <c r="AG15" i="1"/>
  <c r="AG237" i="1"/>
  <c r="AG121" i="1"/>
  <c r="AG322" i="1"/>
  <c r="AJ322" i="1" s="1"/>
  <c r="AG304" i="1"/>
  <c r="AG280" i="1"/>
  <c r="AG255" i="1"/>
  <c r="AG233" i="1"/>
  <c r="AG207" i="1"/>
  <c r="AG177" i="1"/>
  <c r="AG146" i="1"/>
  <c r="AG111" i="1"/>
  <c r="AG74" i="1"/>
  <c r="AG46" i="1"/>
  <c r="AG8" i="1"/>
  <c r="AG313" i="1"/>
  <c r="AG270" i="1"/>
  <c r="AG218" i="1"/>
  <c r="AG58" i="1"/>
  <c r="AG307" i="1"/>
  <c r="AG86" i="1"/>
  <c r="AG321" i="1"/>
  <c r="AJ321" i="1" s="1"/>
  <c r="AG299" i="1"/>
  <c r="AG279" i="1"/>
  <c r="AG253" i="1"/>
  <c r="AG228" i="1"/>
  <c r="AG206" i="1"/>
  <c r="AG175" i="1"/>
  <c r="AG138" i="1"/>
  <c r="AG110" i="1"/>
  <c r="AG72" i="1"/>
  <c r="AG38" i="1"/>
  <c r="AG7" i="1"/>
  <c r="AH2" i="1" s="1"/>
  <c r="AJ2" i="1" s="1"/>
  <c r="AK2" i="1" s="1"/>
  <c r="AG161" i="1"/>
  <c r="AG288" i="1"/>
  <c r="AG215" i="1"/>
  <c r="AG49" i="1"/>
  <c r="AG320" i="1"/>
  <c r="AG297" i="1"/>
  <c r="AG273" i="1"/>
  <c r="AG252" i="1"/>
  <c r="AG225" i="1"/>
  <c r="AG200" i="1"/>
  <c r="AG174" i="1"/>
  <c r="AG136" i="1"/>
  <c r="AG102" i="1"/>
  <c r="AG71" i="1"/>
  <c r="AG33" i="1"/>
  <c r="AG197" i="1"/>
  <c r="AH197" i="1" s="1"/>
  <c r="AJ197" i="1" s="1"/>
  <c r="AG152" i="1"/>
  <c r="AG315" i="1"/>
  <c r="AG296" i="1"/>
  <c r="AG271" i="1"/>
  <c r="AG246" i="1"/>
  <c r="AG224" i="1"/>
  <c r="AG198" i="1"/>
  <c r="AG166" i="1"/>
  <c r="AG135" i="1"/>
  <c r="AG97" i="1"/>
  <c r="AG63" i="1"/>
  <c r="AJ320" i="1"/>
  <c r="AH198" i="1"/>
  <c r="AJ198" i="1" s="1"/>
  <c r="AG314" i="1"/>
  <c r="AH313" i="1" s="1"/>
  <c r="AJ313" i="1" s="1"/>
  <c r="AG306" i="1"/>
  <c r="AG298" i="1"/>
  <c r="AG290" i="1"/>
  <c r="AG281" i="1"/>
  <c r="AG272" i="1"/>
  <c r="AG263" i="1"/>
  <c r="AG254" i="1"/>
  <c r="AG245" i="1"/>
  <c r="AG236" i="1"/>
  <c r="AG226" i="1"/>
  <c r="AH225" i="1" s="1"/>
  <c r="AJ225" i="1" s="1"/>
  <c r="AG217" i="1"/>
  <c r="AG208" i="1"/>
  <c r="AG199" i="1"/>
  <c r="AG190" i="1"/>
  <c r="AG176" i="1"/>
  <c r="AG162" i="1"/>
  <c r="AH161" i="1" s="1"/>
  <c r="AJ161" i="1" s="1"/>
  <c r="AG151" i="1"/>
  <c r="AG137" i="1"/>
  <c r="AG126" i="1"/>
  <c r="AG112" i="1"/>
  <c r="AG98" i="1"/>
  <c r="AG87" i="1"/>
  <c r="AG73" i="1"/>
  <c r="AG62" i="1"/>
  <c r="AG48" i="1"/>
  <c r="AG34" i="1"/>
  <c r="AG23" i="1"/>
  <c r="AH22" i="1" s="1"/>
  <c r="AJ22" i="1" s="1"/>
  <c r="AG9" i="1"/>
  <c r="AG319" i="1"/>
  <c r="AG311" i="1"/>
  <c r="AG303" i="1"/>
  <c r="AG295" i="1"/>
  <c r="AG287" i="1"/>
  <c r="AG278" i="1"/>
  <c r="AG269" i="1"/>
  <c r="AH269" i="1" s="1"/>
  <c r="AJ269" i="1" s="1"/>
  <c r="AG260" i="1"/>
  <c r="AG250" i="1"/>
  <c r="AG241" i="1"/>
  <c r="AG232" i="1"/>
  <c r="AG223" i="1"/>
  <c r="AG214" i="1"/>
  <c r="AG205" i="1"/>
  <c r="AG196" i="1"/>
  <c r="AH196" i="1" s="1"/>
  <c r="AJ196" i="1" s="1"/>
  <c r="AG184" i="1"/>
  <c r="AG170" i="1"/>
  <c r="AG159" i="1"/>
  <c r="AG145" i="1"/>
  <c r="AG134" i="1"/>
  <c r="AG120" i="1"/>
  <c r="AG106" i="1"/>
  <c r="AG95" i="1"/>
  <c r="AG81" i="1"/>
  <c r="AG70" i="1"/>
  <c r="AG56" i="1"/>
  <c r="AG42" i="1"/>
  <c r="AG31" i="1"/>
  <c r="AG17" i="1"/>
  <c r="AG6" i="1"/>
  <c r="AG318" i="1"/>
  <c r="AG310" i="1"/>
  <c r="AG302" i="1"/>
  <c r="AG294" i="1"/>
  <c r="AG286" i="1"/>
  <c r="AG277" i="1"/>
  <c r="AG268" i="1"/>
  <c r="AG258" i="1"/>
  <c r="AG249" i="1"/>
  <c r="AG240" i="1"/>
  <c r="AG231" i="1"/>
  <c r="AG222" i="1"/>
  <c r="AG213" i="1"/>
  <c r="AG204" i="1"/>
  <c r="AG194" i="1"/>
  <c r="AG183" i="1"/>
  <c r="AG169" i="1"/>
  <c r="AG158" i="1"/>
  <c r="AG144" i="1"/>
  <c r="AG130" i="1"/>
  <c r="AG119" i="1"/>
  <c r="AG105" i="1"/>
  <c r="AG94" i="1"/>
  <c r="AG80" i="1"/>
  <c r="AG66" i="1"/>
  <c r="AG55" i="1"/>
  <c r="AG41" i="1"/>
  <c r="AG30" i="1"/>
  <c r="AG16" i="1"/>
  <c r="AG317" i="1"/>
  <c r="AH317" i="1" s="1"/>
  <c r="AJ317" i="1" s="1"/>
  <c r="AG309" i="1"/>
  <c r="AG301" i="1"/>
  <c r="AG293" i="1"/>
  <c r="AG285" i="1"/>
  <c r="AG276" i="1"/>
  <c r="AG266" i="1"/>
  <c r="AG257" i="1"/>
  <c r="AG248" i="1"/>
  <c r="AG239" i="1"/>
  <c r="AG230" i="1"/>
  <c r="AG221" i="1"/>
  <c r="AG212" i="1"/>
  <c r="AG202" i="1"/>
  <c r="AG193" i="1"/>
  <c r="AG182" i="1"/>
  <c r="AG168" i="1"/>
  <c r="AG154" i="1"/>
  <c r="AG143" i="1"/>
  <c r="AG129" i="1"/>
  <c r="AG118" i="1"/>
  <c r="AG104" i="1"/>
  <c r="AG90" i="1"/>
  <c r="AG79" i="1"/>
  <c r="AG65" i="1"/>
  <c r="AG54" i="1"/>
  <c r="AG40" i="1"/>
  <c r="AG26" i="1"/>
  <c r="AG3" i="1"/>
  <c r="AG11" i="1"/>
  <c r="AG19" i="1"/>
  <c r="AG27" i="1"/>
  <c r="AG35" i="1"/>
  <c r="AG43" i="1"/>
  <c r="AG51" i="1"/>
  <c r="AG59" i="1"/>
  <c r="AG67" i="1"/>
  <c r="AG75" i="1"/>
  <c r="AG83" i="1"/>
  <c r="AG91" i="1"/>
  <c r="AG99" i="1"/>
  <c r="AG107" i="1"/>
  <c r="AG115" i="1"/>
  <c r="AG123" i="1"/>
  <c r="AG131" i="1"/>
  <c r="AG139" i="1"/>
  <c r="AG147" i="1"/>
  <c r="AG155" i="1"/>
  <c r="AG163" i="1"/>
  <c r="AG171" i="1"/>
  <c r="AG179" i="1"/>
  <c r="AG187" i="1"/>
  <c r="AG195" i="1"/>
  <c r="AG203" i="1"/>
  <c r="AG211" i="1"/>
  <c r="AG219" i="1"/>
  <c r="AG227" i="1"/>
  <c r="AG235" i="1"/>
  <c r="AG243" i="1"/>
  <c r="AG251" i="1"/>
  <c r="AG259" i="1"/>
  <c r="AG267" i="1"/>
  <c r="AG275" i="1"/>
  <c r="AG283" i="1"/>
  <c r="AG4" i="1"/>
  <c r="AG12" i="1"/>
  <c r="AG20" i="1"/>
  <c r="AG28" i="1"/>
  <c r="AG36" i="1"/>
  <c r="AG44" i="1"/>
  <c r="AG52" i="1"/>
  <c r="AG60" i="1"/>
  <c r="AG68" i="1"/>
  <c r="AG76" i="1"/>
  <c r="AG84" i="1"/>
  <c r="AG92" i="1"/>
  <c r="AG100" i="1"/>
  <c r="AG108" i="1"/>
  <c r="AG116" i="1"/>
  <c r="AG124" i="1"/>
  <c r="AG132" i="1"/>
  <c r="AG140" i="1"/>
  <c r="AG148" i="1"/>
  <c r="AG156" i="1"/>
  <c r="AG164" i="1"/>
  <c r="AG172" i="1"/>
  <c r="AG180" i="1"/>
  <c r="AG188" i="1"/>
  <c r="AG5" i="1"/>
  <c r="AG13" i="1"/>
  <c r="AG21" i="1"/>
  <c r="AG29" i="1"/>
  <c r="AG37" i="1"/>
  <c r="AG45" i="1"/>
  <c r="AG53" i="1"/>
  <c r="AG61" i="1"/>
  <c r="AG69" i="1"/>
  <c r="AG77" i="1"/>
  <c r="AG85" i="1"/>
  <c r="AG93" i="1"/>
  <c r="AG101" i="1"/>
  <c r="AG109" i="1"/>
  <c r="AG117" i="1"/>
  <c r="AG125" i="1"/>
  <c r="AG133" i="1"/>
  <c r="AG141" i="1"/>
  <c r="AG149" i="1"/>
  <c r="AG157" i="1"/>
  <c r="AG165" i="1"/>
  <c r="AG173" i="1"/>
  <c r="AG181" i="1"/>
  <c r="AG189" i="1"/>
  <c r="AG316" i="1"/>
  <c r="AG308" i="1"/>
  <c r="AH307" i="1" s="1"/>
  <c r="AJ307" i="1" s="1"/>
  <c r="AG300" i="1"/>
  <c r="AG292" i="1"/>
  <c r="AG284" i="1"/>
  <c r="AG274" i="1"/>
  <c r="AG265" i="1"/>
  <c r="AG256" i="1"/>
  <c r="AG247" i="1"/>
  <c r="AG238" i="1"/>
  <c r="AH237" i="1" s="1"/>
  <c r="AJ237" i="1" s="1"/>
  <c r="AG229" i="1"/>
  <c r="AG220" i="1"/>
  <c r="AG210" i="1"/>
  <c r="AG201" i="1"/>
  <c r="AG192" i="1"/>
  <c r="AG178" i="1"/>
  <c r="AG167" i="1"/>
  <c r="AG153" i="1"/>
  <c r="AG142" i="1"/>
  <c r="AG128" i="1"/>
  <c r="AG114" i="1"/>
  <c r="AG103" i="1"/>
  <c r="AG89" i="1"/>
  <c r="AG78" i="1"/>
  <c r="AG64" i="1"/>
  <c r="AG50" i="1"/>
  <c r="AG39" i="1"/>
  <c r="AG25" i="1"/>
  <c r="AG14" i="1"/>
  <c r="U32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2" i="1"/>
  <c r="AA322" i="1"/>
  <c r="AB322" i="1"/>
  <c r="W319" i="1"/>
  <c r="W320" i="1"/>
  <c r="X316" i="1"/>
  <c r="X311" i="1"/>
  <c r="X306" i="1"/>
  <c r="X301" i="1"/>
  <c r="X296" i="1"/>
  <c r="X291" i="1"/>
  <c r="X285" i="1"/>
  <c r="X280" i="1"/>
  <c r="X275" i="1"/>
  <c r="X270" i="1"/>
  <c r="X264" i="1"/>
  <c r="X259" i="1"/>
  <c r="X254" i="1"/>
  <c r="X249" i="1"/>
  <c r="X244" i="1"/>
  <c r="X234" i="1"/>
  <c r="X229" i="1"/>
  <c r="X224" i="1"/>
  <c r="X218" i="1"/>
  <c r="X213" i="1"/>
  <c r="X208" i="1"/>
  <c r="X203" i="1"/>
  <c r="X198" i="1"/>
  <c r="X193" i="1"/>
  <c r="X188" i="1"/>
  <c r="X183" i="1"/>
  <c r="X178" i="1"/>
  <c r="X173" i="1"/>
  <c r="X168" i="1"/>
  <c r="X163" i="1"/>
  <c r="X158" i="1"/>
  <c r="X152" i="1"/>
  <c r="X147" i="1"/>
  <c r="X142" i="1"/>
  <c r="X137" i="1"/>
  <c r="X132" i="1"/>
  <c r="X127" i="1"/>
  <c r="X122" i="1"/>
  <c r="X117" i="1"/>
  <c r="X112" i="1"/>
  <c r="X107" i="1"/>
  <c r="X102" i="1"/>
  <c r="X97" i="1"/>
  <c r="X92" i="1"/>
  <c r="X86" i="1"/>
  <c r="X81" i="1"/>
  <c r="X76" i="1"/>
  <c r="X71" i="1"/>
  <c r="X66" i="1"/>
  <c r="X61" i="1"/>
  <c r="X56" i="1"/>
  <c r="X51" i="1"/>
  <c r="X46" i="1"/>
  <c r="X41" i="1"/>
  <c r="X36" i="1"/>
  <c r="R36" i="1" s="1"/>
  <c r="X31" i="1"/>
  <c r="X26" i="1"/>
  <c r="X21" i="1"/>
  <c r="X16" i="1"/>
  <c r="X11" i="1"/>
  <c r="X6" i="1"/>
  <c r="X3" i="1"/>
  <c r="X4" i="1"/>
  <c r="X5" i="1"/>
  <c r="X2" i="1"/>
  <c r="S267" i="1"/>
  <c r="Y155" i="1"/>
  <c r="Y267" i="1"/>
  <c r="Y244" i="1"/>
  <c r="Y245" i="1" s="1"/>
  <c r="Y221" i="1"/>
  <c r="Y200" i="1"/>
  <c r="Y177" i="1"/>
  <c r="Y133" i="1"/>
  <c r="Y110" i="1"/>
  <c r="Y89" i="1"/>
  <c r="Y66" i="1"/>
  <c r="Y44" i="1"/>
  <c r="Y23" i="1"/>
  <c r="Y3" i="1"/>
  <c r="Y4" i="1"/>
  <c r="Y5" i="1"/>
  <c r="Y6" i="1"/>
  <c r="Y7" i="1"/>
  <c r="Y8" i="1"/>
  <c r="Y9" i="1"/>
  <c r="S2" i="1" s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45" i="1"/>
  <c r="Y67" i="1"/>
  <c r="Y90" i="1"/>
  <c r="Y91" i="1" s="1"/>
  <c r="Y111" i="1"/>
  <c r="Y112" i="1" s="1"/>
  <c r="Y134" i="1"/>
  <c r="Y135" i="1" s="1"/>
  <c r="Y156" i="1"/>
  <c r="Y178" i="1"/>
  <c r="Y179" i="1" s="1"/>
  <c r="Y201" i="1"/>
  <c r="Y202" i="1"/>
  <c r="Y203" i="1" s="1"/>
  <c r="Y222" i="1"/>
  <c r="Y268" i="1"/>
  <c r="Y2" i="1"/>
  <c r="Z245" i="1"/>
  <c r="Z222" i="1"/>
  <c r="Z201" i="1"/>
  <c r="Z178" i="1"/>
  <c r="Z156" i="1"/>
  <c r="Z134" i="1"/>
  <c r="Z111" i="1"/>
  <c r="Z90" i="1"/>
  <c r="Z67" i="1"/>
  <c r="Z45" i="1"/>
  <c r="Z2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" i="1"/>
  <c r="AA3" i="1"/>
  <c r="AA4" i="1"/>
  <c r="AA5" i="1"/>
  <c r="AA6" i="1"/>
  <c r="AA7" i="1"/>
  <c r="AA8" i="1"/>
  <c r="AA9" i="1"/>
  <c r="V4" i="1" s="1"/>
  <c r="AA10" i="1"/>
  <c r="V10" i="1" s="1"/>
  <c r="AA11" i="1"/>
  <c r="AA12" i="1"/>
  <c r="AA13" i="1"/>
  <c r="AA14" i="1"/>
  <c r="AA15" i="1"/>
  <c r="AA16" i="1"/>
  <c r="AA17" i="1"/>
  <c r="V12" i="1" s="1"/>
  <c r="AA18" i="1"/>
  <c r="V18" i="1" s="1"/>
  <c r="AA19" i="1"/>
  <c r="AA20" i="1"/>
  <c r="AA21" i="1"/>
  <c r="AA22" i="1"/>
  <c r="AA23" i="1"/>
  <c r="AA24" i="1"/>
  <c r="AA25" i="1"/>
  <c r="V20" i="1" s="1"/>
  <c r="AA26" i="1"/>
  <c r="V26" i="1" s="1"/>
  <c r="AA27" i="1"/>
  <c r="AA28" i="1"/>
  <c r="AA29" i="1"/>
  <c r="AA30" i="1"/>
  <c r="AA31" i="1"/>
  <c r="AA32" i="1"/>
  <c r="AA33" i="1"/>
  <c r="V28" i="1" s="1"/>
  <c r="AA34" i="1"/>
  <c r="V34" i="1" s="1"/>
  <c r="AA35" i="1"/>
  <c r="AA36" i="1"/>
  <c r="AA37" i="1"/>
  <c r="AA38" i="1"/>
  <c r="AA39" i="1"/>
  <c r="AA40" i="1"/>
  <c r="AA41" i="1"/>
  <c r="V36" i="1" s="1"/>
  <c r="AA42" i="1"/>
  <c r="V42" i="1" s="1"/>
  <c r="AA43" i="1"/>
  <c r="AA44" i="1"/>
  <c r="AA45" i="1"/>
  <c r="AA46" i="1"/>
  <c r="AA47" i="1"/>
  <c r="AA48" i="1"/>
  <c r="AA49" i="1"/>
  <c r="V44" i="1" s="1"/>
  <c r="AA50" i="1"/>
  <c r="V50" i="1" s="1"/>
  <c r="AA51" i="1"/>
  <c r="AA52" i="1"/>
  <c r="AA53" i="1"/>
  <c r="AA54" i="1"/>
  <c r="AA55" i="1"/>
  <c r="AA56" i="1"/>
  <c r="AA57" i="1"/>
  <c r="V52" i="1" s="1"/>
  <c r="AA58" i="1"/>
  <c r="V58" i="1" s="1"/>
  <c r="AA59" i="1"/>
  <c r="AA60" i="1"/>
  <c r="AA61" i="1"/>
  <c r="AA62" i="1"/>
  <c r="AA63" i="1"/>
  <c r="AA64" i="1"/>
  <c r="AA65" i="1"/>
  <c r="V60" i="1" s="1"/>
  <c r="AA66" i="1"/>
  <c r="V66" i="1" s="1"/>
  <c r="AA67" i="1"/>
  <c r="AA68" i="1"/>
  <c r="AA69" i="1"/>
  <c r="AA70" i="1"/>
  <c r="AA71" i="1"/>
  <c r="AA72" i="1"/>
  <c r="AA73" i="1"/>
  <c r="V68" i="1" s="1"/>
  <c r="AA74" i="1"/>
  <c r="V74" i="1" s="1"/>
  <c r="AA75" i="1"/>
  <c r="AA76" i="1"/>
  <c r="AA77" i="1"/>
  <c r="AA78" i="1"/>
  <c r="AA79" i="1"/>
  <c r="AA80" i="1"/>
  <c r="AA81" i="1"/>
  <c r="V76" i="1" s="1"/>
  <c r="AA82" i="1"/>
  <c r="V82" i="1" s="1"/>
  <c r="AA83" i="1"/>
  <c r="AA84" i="1"/>
  <c r="AA85" i="1"/>
  <c r="AA86" i="1"/>
  <c r="AA87" i="1"/>
  <c r="AA88" i="1"/>
  <c r="AA89" i="1"/>
  <c r="V84" i="1" s="1"/>
  <c r="AA90" i="1"/>
  <c r="V90" i="1" s="1"/>
  <c r="AA91" i="1"/>
  <c r="AA92" i="1"/>
  <c r="AA93" i="1"/>
  <c r="AA94" i="1"/>
  <c r="AA95" i="1"/>
  <c r="AA96" i="1"/>
  <c r="AA97" i="1"/>
  <c r="V92" i="1" s="1"/>
  <c r="AA98" i="1"/>
  <c r="V98" i="1" s="1"/>
  <c r="AA99" i="1"/>
  <c r="AA100" i="1"/>
  <c r="AA101" i="1"/>
  <c r="AA102" i="1"/>
  <c r="AA103" i="1"/>
  <c r="AA104" i="1"/>
  <c r="AA105" i="1"/>
  <c r="V100" i="1" s="1"/>
  <c r="AA106" i="1"/>
  <c r="V106" i="1" s="1"/>
  <c r="AA107" i="1"/>
  <c r="AA108" i="1"/>
  <c r="AA109" i="1"/>
  <c r="AA110" i="1"/>
  <c r="AA111" i="1"/>
  <c r="AA112" i="1"/>
  <c r="AA113" i="1"/>
  <c r="V108" i="1" s="1"/>
  <c r="AA114" i="1"/>
  <c r="V114" i="1" s="1"/>
  <c r="AA115" i="1"/>
  <c r="AA116" i="1"/>
  <c r="AA117" i="1"/>
  <c r="AA118" i="1"/>
  <c r="AA119" i="1"/>
  <c r="AA120" i="1"/>
  <c r="AA121" i="1"/>
  <c r="V116" i="1" s="1"/>
  <c r="AA122" i="1"/>
  <c r="V122" i="1" s="1"/>
  <c r="AA123" i="1"/>
  <c r="AA124" i="1"/>
  <c r="AA125" i="1"/>
  <c r="AA126" i="1"/>
  <c r="AA127" i="1"/>
  <c r="AA128" i="1"/>
  <c r="AA129" i="1"/>
  <c r="V124" i="1" s="1"/>
  <c r="AA130" i="1"/>
  <c r="V130" i="1" s="1"/>
  <c r="AA131" i="1"/>
  <c r="AA132" i="1"/>
  <c r="AA133" i="1"/>
  <c r="AA134" i="1"/>
  <c r="AA135" i="1"/>
  <c r="AA136" i="1"/>
  <c r="AA137" i="1"/>
  <c r="V132" i="1" s="1"/>
  <c r="AA138" i="1"/>
  <c r="V138" i="1" s="1"/>
  <c r="AA139" i="1"/>
  <c r="AA140" i="1"/>
  <c r="AA141" i="1"/>
  <c r="AA142" i="1"/>
  <c r="AA143" i="1"/>
  <c r="AA144" i="1"/>
  <c r="AA145" i="1"/>
  <c r="V140" i="1" s="1"/>
  <c r="AA146" i="1"/>
  <c r="V146" i="1" s="1"/>
  <c r="AA147" i="1"/>
  <c r="AA148" i="1"/>
  <c r="AA149" i="1"/>
  <c r="AA150" i="1"/>
  <c r="AA151" i="1"/>
  <c r="AA152" i="1"/>
  <c r="AA153" i="1"/>
  <c r="V148" i="1" s="1"/>
  <c r="AA154" i="1"/>
  <c r="V154" i="1" s="1"/>
  <c r="AA155" i="1"/>
  <c r="AA156" i="1"/>
  <c r="AA157" i="1"/>
  <c r="AA158" i="1"/>
  <c r="AA159" i="1"/>
  <c r="AA160" i="1"/>
  <c r="AA161" i="1"/>
  <c r="V156" i="1" s="1"/>
  <c r="AA162" i="1"/>
  <c r="V162" i="1" s="1"/>
  <c r="AA163" i="1"/>
  <c r="AA164" i="1"/>
  <c r="AA165" i="1"/>
  <c r="AA166" i="1"/>
  <c r="AA167" i="1"/>
  <c r="AA168" i="1"/>
  <c r="AA169" i="1"/>
  <c r="V164" i="1" s="1"/>
  <c r="AA170" i="1"/>
  <c r="V170" i="1" s="1"/>
  <c r="AA171" i="1"/>
  <c r="AA172" i="1"/>
  <c r="AA173" i="1"/>
  <c r="AA174" i="1"/>
  <c r="AA175" i="1"/>
  <c r="AA176" i="1"/>
  <c r="AA177" i="1"/>
  <c r="V172" i="1" s="1"/>
  <c r="AA178" i="1"/>
  <c r="V178" i="1" s="1"/>
  <c r="AA179" i="1"/>
  <c r="AA180" i="1"/>
  <c r="AA181" i="1"/>
  <c r="AA182" i="1"/>
  <c r="AA183" i="1"/>
  <c r="AA184" i="1"/>
  <c r="AA185" i="1"/>
  <c r="V180" i="1" s="1"/>
  <c r="AA186" i="1"/>
  <c r="V186" i="1" s="1"/>
  <c r="AA187" i="1"/>
  <c r="AA188" i="1"/>
  <c r="AA189" i="1"/>
  <c r="AA190" i="1"/>
  <c r="AA191" i="1"/>
  <c r="AA192" i="1"/>
  <c r="AA193" i="1"/>
  <c r="V188" i="1" s="1"/>
  <c r="AA194" i="1"/>
  <c r="V194" i="1" s="1"/>
  <c r="AA195" i="1"/>
  <c r="AA196" i="1"/>
  <c r="AA197" i="1"/>
  <c r="AA198" i="1"/>
  <c r="AA199" i="1"/>
  <c r="AA200" i="1"/>
  <c r="AA201" i="1"/>
  <c r="V196" i="1" s="1"/>
  <c r="AA202" i="1"/>
  <c r="V202" i="1" s="1"/>
  <c r="AA203" i="1"/>
  <c r="AA204" i="1"/>
  <c r="AA205" i="1"/>
  <c r="AA206" i="1"/>
  <c r="AA207" i="1"/>
  <c r="AA208" i="1"/>
  <c r="AA209" i="1"/>
  <c r="V204" i="1" s="1"/>
  <c r="AA210" i="1"/>
  <c r="V210" i="1" s="1"/>
  <c r="AA211" i="1"/>
  <c r="AA212" i="1"/>
  <c r="AA213" i="1"/>
  <c r="AA214" i="1"/>
  <c r="AA215" i="1"/>
  <c r="AA216" i="1"/>
  <c r="AA217" i="1"/>
  <c r="V212" i="1" s="1"/>
  <c r="AA218" i="1"/>
  <c r="V218" i="1" s="1"/>
  <c r="AA219" i="1"/>
  <c r="AA220" i="1"/>
  <c r="AA221" i="1"/>
  <c r="AA222" i="1"/>
  <c r="AA223" i="1"/>
  <c r="AA224" i="1"/>
  <c r="AA225" i="1"/>
  <c r="V220" i="1" s="1"/>
  <c r="AA226" i="1"/>
  <c r="V226" i="1" s="1"/>
  <c r="AA227" i="1"/>
  <c r="AA228" i="1"/>
  <c r="AA229" i="1"/>
  <c r="AA230" i="1"/>
  <c r="AA231" i="1"/>
  <c r="AA232" i="1"/>
  <c r="AA233" i="1"/>
  <c r="V228" i="1" s="1"/>
  <c r="AA234" i="1"/>
  <c r="V234" i="1" s="1"/>
  <c r="AA235" i="1"/>
  <c r="AA236" i="1"/>
  <c r="AA237" i="1"/>
  <c r="AA238" i="1"/>
  <c r="AA239" i="1"/>
  <c r="AA240" i="1"/>
  <c r="AA241" i="1"/>
  <c r="V236" i="1" s="1"/>
  <c r="AA242" i="1"/>
  <c r="V242" i="1" s="1"/>
  <c r="AA243" i="1"/>
  <c r="AA244" i="1"/>
  <c r="AA245" i="1"/>
  <c r="AA246" i="1"/>
  <c r="AA247" i="1"/>
  <c r="AA248" i="1"/>
  <c r="AA249" i="1"/>
  <c r="V244" i="1" s="1"/>
  <c r="AA250" i="1"/>
  <c r="V250" i="1" s="1"/>
  <c r="AA251" i="1"/>
  <c r="AA252" i="1"/>
  <c r="AA253" i="1"/>
  <c r="AA254" i="1"/>
  <c r="AA255" i="1"/>
  <c r="AA256" i="1"/>
  <c r="AA257" i="1"/>
  <c r="V252" i="1" s="1"/>
  <c r="AA258" i="1"/>
  <c r="AA259" i="1"/>
  <c r="V256" i="1" s="1"/>
  <c r="AA260" i="1"/>
  <c r="V257" i="1" s="1"/>
  <c r="AA261" i="1"/>
  <c r="AA262" i="1"/>
  <c r="AA263" i="1"/>
  <c r="AA264" i="1"/>
  <c r="AA265" i="1"/>
  <c r="AA266" i="1"/>
  <c r="AA267" i="1"/>
  <c r="V264" i="1" s="1"/>
  <c r="AA268" i="1"/>
  <c r="AA269" i="1"/>
  <c r="AA270" i="1"/>
  <c r="AA271" i="1"/>
  <c r="AA272" i="1"/>
  <c r="AA273" i="1"/>
  <c r="AA274" i="1"/>
  <c r="AA275" i="1"/>
  <c r="V272" i="1" s="1"/>
  <c r="AA276" i="1"/>
  <c r="AA277" i="1"/>
  <c r="AA278" i="1"/>
  <c r="AA279" i="1"/>
  <c r="AA280" i="1"/>
  <c r="AA281" i="1"/>
  <c r="AA282" i="1"/>
  <c r="AA283" i="1"/>
  <c r="V283" i="1" s="1"/>
  <c r="AA284" i="1"/>
  <c r="V280" i="1" s="1"/>
  <c r="AA285" i="1"/>
  <c r="AA286" i="1"/>
  <c r="AA287" i="1"/>
  <c r="AA288" i="1"/>
  <c r="AA289" i="1"/>
  <c r="AA290" i="1"/>
  <c r="AA291" i="1"/>
  <c r="V288" i="1" s="1"/>
  <c r="AA292" i="1"/>
  <c r="AA293" i="1"/>
  <c r="AA294" i="1"/>
  <c r="AA295" i="1"/>
  <c r="AA296" i="1"/>
  <c r="AA297" i="1"/>
  <c r="AA298" i="1"/>
  <c r="AA299" i="1"/>
  <c r="V296" i="1" s="1"/>
  <c r="AA300" i="1"/>
  <c r="V299" i="1" s="1"/>
  <c r="AA301" i="1"/>
  <c r="AA302" i="1"/>
  <c r="AA303" i="1"/>
  <c r="AA304" i="1"/>
  <c r="AA305" i="1"/>
  <c r="AA306" i="1"/>
  <c r="AA307" i="1"/>
  <c r="V305" i="1" s="1"/>
  <c r="AA308" i="1"/>
  <c r="AA309" i="1"/>
  <c r="AA310" i="1"/>
  <c r="AA311" i="1"/>
  <c r="AA312" i="1"/>
  <c r="AA313" i="1"/>
  <c r="AA314" i="1"/>
  <c r="AA315" i="1"/>
  <c r="V313" i="1" s="1"/>
  <c r="AA316" i="1"/>
  <c r="AA317" i="1"/>
  <c r="AA318" i="1"/>
  <c r="AA319" i="1"/>
  <c r="AA320" i="1"/>
  <c r="AA321" i="1"/>
  <c r="V320" i="1" s="1"/>
  <c r="AA2" i="1"/>
  <c r="AB3" i="1"/>
  <c r="AB4" i="1"/>
  <c r="AB5" i="1"/>
  <c r="AB6" i="1"/>
  <c r="AB7" i="1"/>
  <c r="AB8" i="1"/>
  <c r="AB9" i="1"/>
  <c r="W7" i="1" s="1"/>
  <c r="AB10" i="1"/>
  <c r="AB11" i="1"/>
  <c r="AB12" i="1"/>
  <c r="AB13" i="1"/>
  <c r="AB14" i="1"/>
  <c r="AB15" i="1"/>
  <c r="AB16" i="1"/>
  <c r="AB17" i="1"/>
  <c r="W15" i="1" s="1"/>
  <c r="AB18" i="1"/>
  <c r="AB19" i="1"/>
  <c r="AB20" i="1"/>
  <c r="AB21" i="1"/>
  <c r="AB22" i="1"/>
  <c r="AB23" i="1"/>
  <c r="AB24" i="1"/>
  <c r="AB25" i="1"/>
  <c r="W23" i="1" s="1"/>
  <c r="AB26" i="1"/>
  <c r="AB27" i="1"/>
  <c r="AB28" i="1"/>
  <c r="AB29" i="1"/>
  <c r="AB30" i="1"/>
  <c r="AB31" i="1"/>
  <c r="AB32" i="1"/>
  <c r="AB33" i="1"/>
  <c r="W31" i="1" s="1"/>
  <c r="AB34" i="1"/>
  <c r="AB35" i="1"/>
  <c r="AB36" i="1"/>
  <c r="AB37" i="1"/>
  <c r="AB38" i="1"/>
  <c r="AB39" i="1"/>
  <c r="AB40" i="1"/>
  <c r="AB41" i="1"/>
  <c r="W39" i="1" s="1"/>
  <c r="AB42" i="1"/>
  <c r="AB43" i="1"/>
  <c r="AB44" i="1"/>
  <c r="AB45" i="1"/>
  <c r="AB46" i="1"/>
  <c r="AB47" i="1"/>
  <c r="AB48" i="1"/>
  <c r="AB49" i="1"/>
  <c r="W47" i="1" s="1"/>
  <c r="AB50" i="1"/>
  <c r="AB51" i="1"/>
  <c r="AB52" i="1"/>
  <c r="AB53" i="1"/>
  <c r="AB54" i="1"/>
  <c r="AB55" i="1"/>
  <c r="AB56" i="1"/>
  <c r="AB57" i="1"/>
  <c r="W55" i="1" s="1"/>
  <c r="AB58" i="1"/>
  <c r="AB59" i="1"/>
  <c r="AB60" i="1"/>
  <c r="AB61" i="1"/>
  <c r="AB62" i="1"/>
  <c r="AB63" i="1"/>
  <c r="AB64" i="1"/>
  <c r="AB65" i="1"/>
  <c r="W63" i="1" s="1"/>
  <c r="AB66" i="1"/>
  <c r="AB67" i="1"/>
  <c r="AB68" i="1"/>
  <c r="AB69" i="1"/>
  <c r="AB70" i="1"/>
  <c r="AB71" i="1"/>
  <c r="AB72" i="1"/>
  <c r="AB73" i="1"/>
  <c r="W71" i="1" s="1"/>
  <c r="AB74" i="1"/>
  <c r="AB75" i="1"/>
  <c r="AB76" i="1"/>
  <c r="AB77" i="1"/>
  <c r="AB78" i="1"/>
  <c r="AB79" i="1"/>
  <c r="AB80" i="1"/>
  <c r="AB81" i="1"/>
  <c r="W79" i="1" s="1"/>
  <c r="AB82" i="1"/>
  <c r="AB83" i="1"/>
  <c r="AB84" i="1"/>
  <c r="AB85" i="1"/>
  <c r="AB86" i="1"/>
  <c r="AB87" i="1"/>
  <c r="AB88" i="1"/>
  <c r="AB89" i="1"/>
  <c r="W87" i="1" s="1"/>
  <c r="AB90" i="1"/>
  <c r="AB91" i="1"/>
  <c r="AB92" i="1"/>
  <c r="AB93" i="1"/>
  <c r="AB94" i="1"/>
  <c r="AB95" i="1"/>
  <c r="AB96" i="1"/>
  <c r="AB97" i="1"/>
  <c r="W95" i="1" s="1"/>
  <c r="AB98" i="1"/>
  <c r="AB99" i="1"/>
  <c r="AB100" i="1"/>
  <c r="AB101" i="1"/>
  <c r="AB102" i="1"/>
  <c r="AB103" i="1"/>
  <c r="AB104" i="1"/>
  <c r="AB105" i="1"/>
  <c r="W103" i="1" s="1"/>
  <c r="AB106" i="1"/>
  <c r="AB107" i="1"/>
  <c r="AB108" i="1"/>
  <c r="AB109" i="1"/>
  <c r="AB110" i="1"/>
  <c r="AB111" i="1"/>
  <c r="AB112" i="1"/>
  <c r="AB113" i="1"/>
  <c r="W111" i="1" s="1"/>
  <c r="AB114" i="1"/>
  <c r="AB115" i="1"/>
  <c r="AB116" i="1"/>
  <c r="AB117" i="1"/>
  <c r="AB118" i="1"/>
  <c r="AB119" i="1"/>
  <c r="AB120" i="1"/>
  <c r="AB121" i="1"/>
  <c r="W119" i="1" s="1"/>
  <c r="AB122" i="1"/>
  <c r="AB123" i="1"/>
  <c r="AB124" i="1"/>
  <c r="AB125" i="1"/>
  <c r="AB126" i="1"/>
  <c r="AB127" i="1"/>
  <c r="AB128" i="1"/>
  <c r="AB129" i="1"/>
  <c r="W127" i="1" s="1"/>
  <c r="AB130" i="1"/>
  <c r="AB131" i="1"/>
  <c r="AB132" i="1"/>
  <c r="AB133" i="1"/>
  <c r="AB134" i="1"/>
  <c r="AB135" i="1"/>
  <c r="AB136" i="1"/>
  <c r="AB137" i="1"/>
  <c r="W135" i="1" s="1"/>
  <c r="AB138" i="1"/>
  <c r="AB139" i="1"/>
  <c r="AB140" i="1"/>
  <c r="AB141" i="1"/>
  <c r="AB142" i="1"/>
  <c r="AB143" i="1"/>
  <c r="AB144" i="1"/>
  <c r="AB145" i="1"/>
  <c r="W143" i="1" s="1"/>
  <c r="AB146" i="1"/>
  <c r="AB147" i="1"/>
  <c r="AB148" i="1"/>
  <c r="AB149" i="1"/>
  <c r="AB150" i="1"/>
  <c r="AB151" i="1"/>
  <c r="AB152" i="1"/>
  <c r="AB153" i="1"/>
  <c r="W151" i="1" s="1"/>
  <c r="AB154" i="1"/>
  <c r="AB155" i="1"/>
  <c r="AB156" i="1"/>
  <c r="AB157" i="1"/>
  <c r="AB158" i="1"/>
  <c r="AB159" i="1"/>
  <c r="AB160" i="1"/>
  <c r="AB161" i="1"/>
  <c r="W159" i="1" s="1"/>
  <c r="AB162" i="1"/>
  <c r="AB163" i="1"/>
  <c r="AB164" i="1"/>
  <c r="AB165" i="1"/>
  <c r="AB166" i="1"/>
  <c r="AB167" i="1"/>
  <c r="AB168" i="1"/>
  <c r="AB169" i="1"/>
  <c r="W167" i="1" s="1"/>
  <c r="AB170" i="1"/>
  <c r="AB171" i="1"/>
  <c r="AB172" i="1"/>
  <c r="AB173" i="1"/>
  <c r="AB174" i="1"/>
  <c r="AB175" i="1"/>
  <c r="AB176" i="1"/>
  <c r="AB177" i="1"/>
  <c r="W175" i="1" s="1"/>
  <c r="AB178" i="1"/>
  <c r="AB179" i="1"/>
  <c r="AB180" i="1"/>
  <c r="AB181" i="1"/>
  <c r="AB182" i="1"/>
  <c r="AB183" i="1"/>
  <c r="AB184" i="1"/>
  <c r="AB185" i="1"/>
  <c r="W183" i="1" s="1"/>
  <c r="AB186" i="1"/>
  <c r="AB187" i="1"/>
  <c r="AB188" i="1"/>
  <c r="AB189" i="1"/>
  <c r="AB190" i="1"/>
  <c r="AB191" i="1"/>
  <c r="AB192" i="1"/>
  <c r="AB193" i="1"/>
  <c r="W191" i="1" s="1"/>
  <c r="AB194" i="1"/>
  <c r="AB195" i="1"/>
  <c r="AB196" i="1"/>
  <c r="AB197" i="1"/>
  <c r="AB198" i="1"/>
  <c r="AB199" i="1"/>
  <c r="AB200" i="1"/>
  <c r="AB201" i="1"/>
  <c r="W199" i="1" s="1"/>
  <c r="AB202" i="1"/>
  <c r="AB203" i="1"/>
  <c r="AB204" i="1"/>
  <c r="AB205" i="1"/>
  <c r="AB206" i="1"/>
  <c r="AB207" i="1"/>
  <c r="AB208" i="1"/>
  <c r="AB209" i="1"/>
  <c r="W207" i="1" s="1"/>
  <c r="AB210" i="1"/>
  <c r="AB211" i="1"/>
  <c r="AB212" i="1"/>
  <c r="AB213" i="1"/>
  <c r="AB214" i="1"/>
  <c r="AB215" i="1"/>
  <c r="AB216" i="1"/>
  <c r="AB217" i="1"/>
  <c r="W215" i="1" s="1"/>
  <c r="AB218" i="1"/>
  <c r="AB219" i="1"/>
  <c r="AB220" i="1"/>
  <c r="AB221" i="1"/>
  <c r="AB222" i="1"/>
  <c r="AB223" i="1"/>
  <c r="AB224" i="1"/>
  <c r="AB225" i="1"/>
  <c r="W223" i="1" s="1"/>
  <c r="AB226" i="1"/>
  <c r="AB227" i="1"/>
  <c r="AB228" i="1"/>
  <c r="AB229" i="1"/>
  <c r="AB230" i="1"/>
  <c r="AB231" i="1"/>
  <c r="AB232" i="1"/>
  <c r="AB233" i="1"/>
  <c r="W231" i="1" s="1"/>
  <c r="AB234" i="1"/>
  <c r="AB235" i="1"/>
  <c r="AB236" i="1"/>
  <c r="AB237" i="1"/>
  <c r="AB238" i="1"/>
  <c r="AB239" i="1"/>
  <c r="AB240" i="1"/>
  <c r="AB241" i="1"/>
  <c r="W239" i="1" s="1"/>
  <c r="AB242" i="1"/>
  <c r="AB243" i="1"/>
  <c r="AB244" i="1"/>
  <c r="AB245" i="1"/>
  <c r="AB246" i="1"/>
  <c r="AB247" i="1"/>
  <c r="AB248" i="1"/>
  <c r="AB249" i="1"/>
  <c r="W247" i="1" s="1"/>
  <c r="AB250" i="1"/>
  <c r="AB251" i="1"/>
  <c r="AB252" i="1"/>
  <c r="AB253" i="1"/>
  <c r="AB254" i="1"/>
  <c r="AB255" i="1"/>
  <c r="AB256" i="1"/>
  <c r="AB257" i="1"/>
  <c r="AB258" i="1"/>
  <c r="AB259" i="1"/>
  <c r="W258" i="1" s="1"/>
  <c r="AB260" i="1"/>
  <c r="W259" i="1" s="1"/>
  <c r="AB261" i="1"/>
  <c r="AB262" i="1"/>
  <c r="AB263" i="1"/>
  <c r="AB264" i="1"/>
  <c r="AB265" i="1"/>
  <c r="AB266" i="1"/>
  <c r="AB267" i="1"/>
  <c r="W266" i="1" s="1"/>
  <c r="AB268" i="1"/>
  <c r="AB269" i="1"/>
  <c r="AB270" i="1"/>
  <c r="AB271" i="1"/>
  <c r="AB272" i="1"/>
  <c r="AB273" i="1"/>
  <c r="AB274" i="1"/>
  <c r="AB275" i="1"/>
  <c r="W274" i="1" s="1"/>
  <c r="AB276" i="1"/>
  <c r="AB277" i="1"/>
  <c r="AB278" i="1"/>
  <c r="AB279" i="1"/>
  <c r="AB280" i="1"/>
  <c r="AB281" i="1"/>
  <c r="AB282" i="1"/>
  <c r="AB283" i="1"/>
  <c r="AB284" i="1"/>
  <c r="W282" i="1" s="1"/>
  <c r="AB285" i="1"/>
  <c r="AB286" i="1"/>
  <c r="AB287" i="1"/>
  <c r="AB288" i="1"/>
  <c r="AB289" i="1"/>
  <c r="AB290" i="1"/>
  <c r="AB291" i="1"/>
  <c r="W290" i="1" s="1"/>
  <c r="AB292" i="1"/>
  <c r="AB293" i="1"/>
  <c r="AB294" i="1"/>
  <c r="AB295" i="1"/>
  <c r="AB296" i="1"/>
  <c r="AB297" i="1"/>
  <c r="AB298" i="1"/>
  <c r="AB299" i="1"/>
  <c r="W298" i="1" s="1"/>
  <c r="AB300" i="1"/>
  <c r="AB301" i="1"/>
  <c r="AB302" i="1"/>
  <c r="AB303" i="1"/>
  <c r="AB304" i="1"/>
  <c r="AB305" i="1"/>
  <c r="AB306" i="1"/>
  <c r="AB307" i="1"/>
  <c r="W307" i="1" s="1"/>
  <c r="AB308" i="1"/>
  <c r="AB309" i="1"/>
  <c r="AB310" i="1"/>
  <c r="AB311" i="1"/>
  <c r="AB312" i="1"/>
  <c r="AB313" i="1"/>
  <c r="AB314" i="1"/>
  <c r="AB315" i="1"/>
  <c r="W314" i="1" s="1"/>
  <c r="AB316" i="1"/>
  <c r="AB317" i="1"/>
  <c r="W317" i="1" s="1"/>
  <c r="AB318" i="1"/>
  <c r="W318" i="1" s="1"/>
  <c r="AB319" i="1"/>
  <c r="AB320" i="1"/>
  <c r="AB321" i="1"/>
  <c r="W322" i="1" s="1"/>
  <c r="A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2" i="1"/>
  <c r="R322" i="1"/>
  <c r="S322" i="1"/>
  <c r="T322" i="1"/>
  <c r="V322" i="1"/>
  <c r="R21" i="1"/>
  <c r="R26" i="1"/>
  <c r="R45" i="1"/>
  <c r="R46" i="1"/>
  <c r="R77" i="1"/>
  <c r="R82" i="1"/>
  <c r="R103" i="1"/>
  <c r="R107" i="1"/>
  <c r="R138" i="1"/>
  <c r="R142" i="1"/>
  <c r="R174" i="1"/>
  <c r="R200" i="1"/>
  <c r="R204" i="1"/>
  <c r="R230" i="1"/>
  <c r="R231" i="1"/>
  <c r="R244" i="1"/>
  <c r="R271" i="1"/>
  <c r="R272" i="1"/>
  <c r="R287" i="1"/>
  <c r="R290" i="1"/>
  <c r="R291" i="1"/>
  <c r="R319" i="1"/>
  <c r="R2" i="1"/>
  <c r="T45" i="1"/>
  <c r="T67" i="1"/>
  <c r="T113" i="1"/>
  <c r="T121" i="1"/>
  <c r="T129" i="1"/>
  <c r="T156" i="1"/>
  <c r="T157" i="1"/>
  <c r="T173" i="1"/>
  <c r="T185" i="1"/>
  <c r="T202" i="1"/>
  <c r="T218" i="1"/>
  <c r="T245" i="1"/>
  <c r="T253" i="1"/>
  <c r="T261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Z24" i="1"/>
  <c r="V3" i="1"/>
  <c r="V8" i="1"/>
  <c r="V9" i="1"/>
  <c r="V11" i="1"/>
  <c r="V16" i="1"/>
  <c r="V17" i="1"/>
  <c r="V19" i="1"/>
  <c r="V24" i="1"/>
  <c r="V25" i="1"/>
  <c r="V27" i="1"/>
  <c r="V32" i="1"/>
  <c r="V33" i="1"/>
  <c r="V35" i="1"/>
  <c r="V40" i="1"/>
  <c r="V41" i="1"/>
  <c r="V43" i="1"/>
  <c r="V48" i="1"/>
  <c r="V49" i="1"/>
  <c r="V51" i="1"/>
  <c r="V56" i="1"/>
  <c r="V57" i="1"/>
  <c r="V59" i="1"/>
  <c r="V64" i="1"/>
  <c r="V65" i="1"/>
  <c r="V67" i="1"/>
  <c r="V72" i="1"/>
  <c r="V73" i="1"/>
  <c r="V75" i="1"/>
  <c r="V80" i="1"/>
  <c r="V81" i="1"/>
  <c r="V83" i="1"/>
  <c r="V88" i="1"/>
  <c r="V89" i="1"/>
  <c r="V91" i="1"/>
  <c r="V96" i="1"/>
  <c r="V97" i="1"/>
  <c r="V99" i="1"/>
  <c r="V104" i="1"/>
  <c r="V105" i="1"/>
  <c r="V107" i="1"/>
  <c r="V112" i="1"/>
  <c r="V113" i="1"/>
  <c r="V115" i="1"/>
  <c r="V120" i="1"/>
  <c r="V121" i="1"/>
  <c r="V123" i="1"/>
  <c r="V128" i="1"/>
  <c r="V129" i="1"/>
  <c r="V131" i="1"/>
  <c r="V136" i="1"/>
  <c r="V137" i="1"/>
  <c r="V139" i="1"/>
  <c r="V144" i="1"/>
  <c r="V145" i="1"/>
  <c r="V147" i="1"/>
  <c r="V152" i="1"/>
  <c r="V153" i="1"/>
  <c r="V155" i="1"/>
  <c r="V160" i="1"/>
  <c r="V161" i="1"/>
  <c r="V163" i="1"/>
  <c r="V168" i="1"/>
  <c r="V169" i="1"/>
  <c r="V171" i="1"/>
  <c r="V176" i="1"/>
  <c r="V177" i="1"/>
  <c r="V179" i="1"/>
  <c r="V184" i="1"/>
  <c r="V185" i="1"/>
  <c r="V187" i="1"/>
  <c r="V192" i="1"/>
  <c r="V193" i="1"/>
  <c r="V195" i="1"/>
  <c r="V200" i="1"/>
  <c r="V201" i="1"/>
  <c r="V203" i="1"/>
  <c r="V208" i="1"/>
  <c r="V209" i="1"/>
  <c r="V211" i="1"/>
  <c r="V216" i="1"/>
  <c r="V217" i="1"/>
  <c r="V219" i="1"/>
  <c r="V224" i="1"/>
  <c r="V225" i="1"/>
  <c r="V227" i="1"/>
  <c r="V232" i="1"/>
  <c r="V233" i="1"/>
  <c r="V235" i="1"/>
  <c r="V240" i="1"/>
  <c r="V241" i="1"/>
  <c r="V243" i="1"/>
  <c r="V248" i="1"/>
  <c r="V249" i="1"/>
  <c r="V251" i="1"/>
  <c r="V259" i="1"/>
  <c r="V281" i="1"/>
  <c r="V304" i="1"/>
  <c r="V2" i="1"/>
  <c r="W3" i="1"/>
  <c r="W5" i="1"/>
  <c r="W10" i="1"/>
  <c r="W11" i="1"/>
  <c r="W13" i="1"/>
  <c r="W18" i="1"/>
  <c r="W19" i="1"/>
  <c r="W21" i="1"/>
  <c r="W26" i="1"/>
  <c r="W27" i="1"/>
  <c r="W29" i="1"/>
  <c r="W34" i="1"/>
  <c r="W35" i="1"/>
  <c r="W37" i="1"/>
  <c r="W42" i="1"/>
  <c r="W43" i="1"/>
  <c r="W45" i="1"/>
  <c r="W50" i="1"/>
  <c r="W51" i="1"/>
  <c r="W53" i="1"/>
  <c r="W58" i="1"/>
  <c r="W59" i="1"/>
  <c r="W61" i="1"/>
  <c r="W66" i="1"/>
  <c r="W67" i="1"/>
  <c r="W69" i="1"/>
  <c r="W74" i="1"/>
  <c r="W75" i="1"/>
  <c r="W77" i="1"/>
  <c r="W82" i="1"/>
  <c r="W83" i="1"/>
  <c r="W85" i="1"/>
  <c r="W90" i="1"/>
  <c r="W91" i="1"/>
  <c r="W93" i="1"/>
  <c r="W98" i="1"/>
  <c r="W99" i="1"/>
  <c r="W101" i="1"/>
  <c r="W106" i="1"/>
  <c r="W107" i="1"/>
  <c r="W109" i="1"/>
  <c r="W114" i="1"/>
  <c r="W115" i="1"/>
  <c r="W117" i="1"/>
  <c r="W122" i="1"/>
  <c r="W123" i="1"/>
  <c r="W125" i="1"/>
  <c r="W130" i="1"/>
  <c r="W131" i="1"/>
  <c r="W133" i="1"/>
  <c r="W138" i="1"/>
  <c r="W139" i="1"/>
  <c r="W141" i="1"/>
  <c r="W146" i="1"/>
  <c r="W147" i="1"/>
  <c r="W149" i="1"/>
  <c r="W154" i="1"/>
  <c r="W155" i="1"/>
  <c r="W157" i="1"/>
  <c r="W162" i="1"/>
  <c r="W163" i="1"/>
  <c r="W165" i="1"/>
  <c r="W170" i="1"/>
  <c r="W171" i="1"/>
  <c r="W173" i="1"/>
  <c r="W178" i="1"/>
  <c r="W179" i="1"/>
  <c r="W181" i="1"/>
  <c r="W186" i="1"/>
  <c r="W187" i="1"/>
  <c r="W189" i="1"/>
  <c r="W194" i="1"/>
  <c r="W195" i="1"/>
  <c r="W197" i="1"/>
  <c r="W202" i="1"/>
  <c r="W203" i="1"/>
  <c r="W205" i="1"/>
  <c r="W210" i="1"/>
  <c r="W211" i="1"/>
  <c r="W213" i="1"/>
  <c r="W218" i="1"/>
  <c r="W219" i="1"/>
  <c r="W221" i="1"/>
  <c r="W226" i="1"/>
  <c r="W227" i="1"/>
  <c r="W229" i="1"/>
  <c r="W234" i="1"/>
  <c r="W235" i="1"/>
  <c r="W237" i="1"/>
  <c r="W242" i="1"/>
  <c r="W243" i="1"/>
  <c r="W245" i="1"/>
  <c r="W250" i="1"/>
  <c r="W251" i="1"/>
  <c r="W253" i="1"/>
  <c r="W261" i="1"/>
  <c r="W269" i="1"/>
  <c r="W277" i="1"/>
  <c r="W283" i="1"/>
  <c r="W285" i="1"/>
  <c r="W293" i="1"/>
  <c r="W301" i="1"/>
  <c r="W306" i="1"/>
  <c r="W309" i="1"/>
  <c r="W2" i="1"/>
  <c r="X7" i="1"/>
  <c r="X8" i="1" s="1"/>
  <c r="X9" i="1" s="1"/>
  <c r="X10" i="1" s="1"/>
  <c r="X12" i="1"/>
  <c r="X13" i="1" s="1"/>
  <c r="X14" i="1" s="1"/>
  <c r="X15" i="1" s="1"/>
  <c r="X17" i="1"/>
  <c r="X18" i="1" s="1"/>
  <c r="X19" i="1" s="1"/>
  <c r="X20" i="1" s="1"/>
  <c r="R20" i="1" s="1"/>
  <c r="X22" i="1"/>
  <c r="X23" i="1" s="1"/>
  <c r="X24" i="1" s="1"/>
  <c r="X25" i="1" s="1"/>
  <c r="R25" i="1" s="1"/>
  <c r="X27" i="1"/>
  <c r="R27" i="1" s="1"/>
  <c r="X28" i="1"/>
  <c r="X29" i="1" s="1"/>
  <c r="X30" i="1" s="1"/>
  <c r="X32" i="1"/>
  <c r="X33" i="1" s="1"/>
  <c r="X37" i="1"/>
  <c r="X38" i="1" s="1"/>
  <c r="X39" i="1" s="1"/>
  <c r="X40" i="1" s="1"/>
  <c r="R40" i="1" s="1"/>
  <c r="X42" i="1"/>
  <c r="X43" i="1" s="1"/>
  <c r="X44" i="1" s="1"/>
  <c r="X45" i="1" s="1"/>
  <c r="X47" i="1"/>
  <c r="X48" i="1" s="1"/>
  <c r="X49" i="1" s="1"/>
  <c r="X50" i="1" s="1"/>
  <c r="R50" i="1" s="1"/>
  <c r="X52" i="1"/>
  <c r="X53" i="1" s="1"/>
  <c r="X54" i="1" s="1"/>
  <c r="X55" i="1" s="1"/>
  <c r="X57" i="1"/>
  <c r="X58" i="1" s="1"/>
  <c r="X59" i="1" s="1"/>
  <c r="X60" i="1" s="1"/>
  <c r="X62" i="1"/>
  <c r="X63" i="1" s="1"/>
  <c r="X64" i="1" s="1"/>
  <c r="X65" i="1" s="1"/>
  <c r="X67" i="1"/>
  <c r="R66" i="1" s="1"/>
  <c r="X68" i="1"/>
  <c r="X69" i="1" s="1"/>
  <c r="X70" i="1" s="1"/>
  <c r="X72" i="1"/>
  <c r="R70" i="1" s="1"/>
  <c r="X73" i="1"/>
  <c r="X74" i="1" s="1"/>
  <c r="X75" i="1" s="1"/>
  <c r="X77" i="1"/>
  <c r="X78" i="1" s="1"/>
  <c r="X79" i="1" s="1"/>
  <c r="X80" i="1" s="1"/>
  <c r="X82" i="1"/>
  <c r="X83" i="1" s="1"/>
  <c r="X84" i="1" s="1"/>
  <c r="X85" i="1" s="1"/>
  <c r="X87" i="1"/>
  <c r="X88" i="1" s="1"/>
  <c r="X89" i="1" s="1"/>
  <c r="X90" i="1" s="1"/>
  <c r="X91" i="1" s="1"/>
  <c r="R91" i="1" s="1"/>
  <c r="X93" i="1"/>
  <c r="X94" i="1" s="1"/>
  <c r="X95" i="1" s="1"/>
  <c r="X96" i="1" s="1"/>
  <c r="X98" i="1"/>
  <c r="X99" i="1" s="1"/>
  <c r="X100" i="1" s="1"/>
  <c r="X101" i="1" s="1"/>
  <c r="X103" i="1"/>
  <c r="X104" i="1" s="1"/>
  <c r="X105" i="1" s="1"/>
  <c r="X106" i="1" s="1"/>
  <c r="X108" i="1"/>
  <c r="X109" i="1" s="1"/>
  <c r="X110" i="1" s="1"/>
  <c r="X111" i="1" s="1"/>
  <c r="X113" i="1"/>
  <c r="X118" i="1"/>
  <c r="X119" i="1" s="1"/>
  <c r="X120" i="1" s="1"/>
  <c r="X121" i="1" s="1"/>
  <c r="R121" i="1" s="1"/>
  <c r="X123" i="1"/>
  <c r="R122" i="1" s="1"/>
  <c r="X124" i="1"/>
  <c r="X125" i="1" s="1"/>
  <c r="X126" i="1" s="1"/>
  <c r="X128" i="1"/>
  <c r="R127" i="1" s="1"/>
  <c r="X129" i="1"/>
  <c r="X130" i="1" s="1"/>
  <c r="X131" i="1" s="1"/>
  <c r="X133" i="1"/>
  <c r="X134" i="1" s="1"/>
  <c r="X135" i="1" s="1"/>
  <c r="X136" i="1" s="1"/>
  <c r="X138" i="1"/>
  <c r="X139" i="1" s="1"/>
  <c r="X140" i="1" s="1"/>
  <c r="X141" i="1" s="1"/>
  <c r="R141" i="1" s="1"/>
  <c r="X143" i="1"/>
  <c r="X144" i="1" s="1"/>
  <c r="X145" i="1" s="1"/>
  <c r="X146" i="1" s="1"/>
  <c r="R146" i="1" s="1"/>
  <c r="X148" i="1"/>
  <c r="X149" i="1" s="1"/>
  <c r="X150" i="1" s="1"/>
  <c r="X151" i="1" s="1"/>
  <c r="X153" i="1"/>
  <c r="R151" i="1" s="1"/>
  <c r="X154" i="1"/>
  <c r="R152" i="1" s="1"/>
  <c r="X155" i="1"/>
  <c r="R155" i="1" s="1"/>
  <c r="X156" i="1"/>
  <c r="X157" i="1" s="1"/>
  <c r="X159" i="1"/>
  <c r="X160" i="1" s="1"/>
  <c r="X161" i="1" s="1"/>
  <c r="X162" i="1" s="1"/>
  <c r="X164" i="1"/>
  <c r="X165" i="1" s="1"/>
  <c r="X166" i="1" s="1"/>
  <c r="X167" i="1" s="1"/>
  <c r="X169" i="1"/>
  <c r="X174" i="1"/>
  <c r="X175" i="1" s="1"/>
  <c r="X176" i="1" s="1"/>
  <c r="X177" i="1" s="1"/>
  <c r="X179" i="1"/>
  <c r="X184" i="1"/>
  <c r="R183" i="1" s="1"/>
  <c r="X185" i="1"/>
  <c r="X186" i="1" s="1"/>
  <c r="X187" i="1" s="1"/>
  <c r="X189" i="1"/>
  <c r="X190" i="1" s="1"/>
  <c r="X191" i="1" s="1"/>
  <c r="X192" i="1" s="1"/>
  <c r="X194" i="1"/>
  <c r="X195" i="1" s="1"/>
  <c r="X196" i="1" s="1"/>
  <c r="X197" i="1" s="1"/>
  <c r="R197" i="1" s="1"/>
  <c r="X199" i="1"/>
  <c r="X200" i="1" s="1"/>
  <c r="X201" i="1" s="1"/>
  <c r="X202" i="1" s="1"/>
  <c r="X204" i="1"/>
  <c r="X205" i="1" s="1"/>
  <c r="X206" i="1" s="1"/>
  <c r="X207" i="1" s="1"/>
  <c r="R207" i="1" s="1"/>
  <c r="X209" i="1"/>
  <c r="X210" i="1" s="1"/>
  <c r="X211" i="1" s="1"/>
  <c r="X212" i="1" s="1"/>
  <c r="X214" i="1"/>
  <c r="X215" i="1" s="1"/>
  <c r="X216" i="1" s="1"/>
  <c r="X217" i="1" s="1"/>
  <c r="X219" i="1"/>
  <c r="X225" i="1"/>
  <c r="X226" i="1" s="1"/>
  <c r="X227" i="1" s="1"/>
  <c r="X228" i="1" s="1"/>
  <c r="X230" i="1"/>
  <c r="X231" i="1" s="1"/>
  <c r="X232" i="1" s="1"/>
  <c r="X233" i="1" s="1"/>
  <c r="X235" i="1"/>
  <c r="X245" i="1"/>
  <c r="X246" i="1" s="1"/>
  <c r="X247" i="1" s="1"/>
  <c r="X248" i="1" s="1"/>
  <c r="R248" i="1" s="1"/>
  <c r="X250" i="1"/>
  <c r="X251" i="1" s="1"/>
  <c r="X252" i="1" s="1"/>
  <c r="X253" i="1" s="1"/>
  <c r="X255" i="1"/>
  <c r="X256" i="1" s="1"/>
  <c r="X257" i="1" s="1"/>
  <c r="X258" i="1" s="1"/>
  <c r="R258" i="1" s="1"/>
  <c r="X260" i="1"/>
  <c r="X261" i="1" s="1"/>
  <c r="X262" i="1" s="1"/>
  <c r="X263" i="1" s="1"/>
  <c r="X265" i="1"/>
  <c r="X266" i="1" s="1"/>
  <c r="X267" i="1" s="1"/>
  <c r="X268" i="1" s="1"/>
  <c r="X269" i="1" s="1"/>
  <c r="X271" i="1"/>
  <c r="X272" i="1" s="1"/>
  <c r="X273" i="1" s="1"/>
  <c r="X274" i="1" s="1"/>
  <c r="X276" i="1"/>
  <c r="X277" i="1" s="1"/>
  <c r="X278" i="1" s="1"/>
  <c r="X279" i="1" s="1"/>
  <c r="X281" i="1"/>
  <c r="X282" i="1" s="1"/>
  <c r="X283" i="1" s="1"/>
  <c r="X284" i="1" s="1"/>
  <c r="R284" i="1" s="1"/>
  <c r="X286" i="1"/>
  <c r="X287" i="1" s="1"/>
  <c r="X288" i="1" s="1"/>
  <c r="X289" i="1" s="1"/>
  <c r="X290" i="1" s="1"/>
  <c r="X292" i="1"/>
  <c r="X293" i="1" s="1"/>
  <c r="X294" i="1" s="1"/>
  <c r="X295" i="1" s="1"/>
  <c r="X297" i="1"/>
  <c r="X298" i="1" s="1"/>
  <c r="X299" i="1" s="1"/>
  <c r="X300" i="1" s="1"/>
  <c r="R300" i="1" s="1"/>
  <c r="X302" i="1"/>
  <c r="X303" i="1" s="1"/>
  <c r="X304" i="1" s="1"/>
  <c r="X305" i="1" s="1"/>
  <c r="X307" i="1"/>
  <c r="X312" i="1"/>
  <c r="X313" i="1" s="1"/>
  <c r="X314" i="1" s="1"/>
  <c r="X315" i="1" s="1"/>
  <c r="X317" i="1"/>
  <c r="X318" i="1" s="1"/>
  <c r="X319" i="1" s="1"/>
  <c r="X320" i="1" s="1"/>
  <c r="X321" i="1" s="1"/>
  <c r="X322" i="1" s="1"/>
  <c r="Z290" i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91" i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68" i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112" i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T133" i="1" s="1"/>
  <c r="Z135" i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7" i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9" i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2" i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3" i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6" i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T267" i="1" s="1"/>
  <c r="Z268" i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/>
  <c r="Z46" i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2" i="1"/>
  <c r="Q110" i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44" i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AH40" i="1" l="1"/>
  <c r="AJ40" i="1" s="1"/>
  <c r="AH95" i="1"/>
  <c r="AJ95" i="1" s="1"/>
  <c r="AH166" i="1"/>
  <c r="AJ166" i="1" s="1"/>
  <c r="AH246" i="1"/>
  <c r="AJ246" i="1" s="1"/>
  <c r="AH160" i="1"/>
  <c r="AJ160" i="1" s="1"/>
  <c r="AH33" i="1"/>
  <c r="AJ33" i="1" s="1"/>
  <c r="AH301" i="1"/>
  <c r="AJ301" i="1" s="1"/>
  <c r="AH289" i="1"/>
  <c r="AJ289" i="1" s="1"/>
  <c r="AH264" i="1"/>
  <c r="AJ264" i="1" s="1"/>
  <c r="AH15" i="1"/>
  <c r="AJ15" i="1" s="1"/>
  <c r="AH193" i="1"/>
  <c r="AJ193" i="1" s="1"/>
  <c r="AH266" i="1"/>
  <c r="AJ266" i="1" s="1"/>
  <c r="AH42" i="1"/>
  <c r="AJ42" i="1" s="1"/>
  <c r="AH232" i="1"/>
  <c r="AJ232" i="1" s="1"/>
  <c r="AH303" i="1"/>
  <c r="AJ303" i="1" s="1"/>
  <c r="AH73" i="1"/>
  <c r="AJ73" i="1" s="1"/>
  <c r="AH174" i="1"/>
  <c r="AJ174" i="1" s="1"/>
  <c r="AH253" i="1"/>
  <c r="AJ253" i="1" s="1"/>
  <c r="AH282" i="1"/>
  <c r="AJ282" i="1" s="1"/>
  <c r="AH207" i="1"/>
  <c r="AJ207" i="1" s="1"/>
  <c r="AH202" i="1"/>
  <c r="AJ202" i="1" s="1"/>
  <c r="AH86" i="1"/>
  <c r="AJ86" i="1" s="1"/>
  <c r="AH261" i="1"/>
  <c r="AJ261" i="1" s="1"/>
  <c r="AH230" i="1"/>
  <c r="AJ230" i="1" s="1"/>
  <c r="AH32" i="1"/>
  <c r="AJ32" i="1" s="1"/>
  <c r="AH25" i="1"/>
  <c r="AJ25" i="1" s="1"/>
  <c r="AH128" i="1"/>
  <c r="AJ128" i="1" s="1"/>
  <c r="AH220" i="1"/>
  <c r="AJ220" i="1" s="1"/>
  <c r="AH292" i="1"/>
  <c r="AJ292" i="1" s="1"/>
  <c r="AH157" i="1"/>
  <c r="AJ157" i="1" s="1"/>
  <c r="AH93" i="1"/>
  <c r="AJ93" i="1" s="1"/>
  <c r="AH29" i="1"/>
  <c r="AJ29" i="1" s="1"/>
  <c r="AH251" i="1"/>
  <c r="AJ251" i="1" s="1"/>
  <c r="AH187" i="1"/>
  <c r="AJ187" i="1" s="1"/>
  <c r="AH121" i="1"/>
  <c r="AJ121" i="1" s="1"/>
  <c r="AH59" i="1"/>
  <c r="AJ59" i="1" s="1"/>
  <c r="AH319" i="1"/>
  <c r="AJ319" i="1" s="1"/>
  <c r="AH191" i="1"/>
  <c r="AJ191" i="1" s="1"/>
  <c r="AH18" i="1"/>
  <c r="AJ18" i="1" s="1"/>
  <c r="AH49" i="1"/>
  <c r="AJ49" i="1" s="1"/>
  <c r="AH280" i="1"/>
  <c r="AJ280" i="1" s="1"/>
  <c r="AH61" i="1"/>
  <c r="AJ61" i="1" s="1"/>
  <c r="AH103" i="1"/>
  <c r="AJ103" i="1" s="1"/>
  <c r="AH274" i="1"/>
  <c r="AJ274" i="1" s="1"/>
  <c r="AH173" i="1"/>
  <c r="AJ173" i="1" s="1"/>
  <c r="AH109" i="1"/>
  <c r="AJ109" i="1" s="1"/>
  <c r="AH45" i="1"/>
  <c r="AJ45" i="1" s="1"/>
  <c r="AH172" i="1"/>
  <c r="AJ172" i="1" s="1"/>
  <c r="AH108" i="1"/>
  <c r="AJ108" i="1" s="1"/>
  <c r="AH44" i="1"/>
  <c r="AJ44" i="1" s="1"/>
  <c r="AH267" i="1"/>
  <c r="AJ267" i="1" s="1"/>
  <c r="AH203" i="1"/>
  <c r="AJ203" i="1" s="1"/>
  <c r="AH139" i="1"/>
  <c r="AJ139" i="1" s="1"/>
  <c r="AH75" i="1"/>
  <c r="AJ75" i="1" s="1"/>
  <c r="AH11" i="1"/>
  <c r="AJ11" i="1" s="1"/>
  <c r="AH65" i="1"/>
  <c r="AJ65" i="1" s="1"/>
  <c r="AH168" i="1"/>
  <c r="AJ168" i="1" s="1"/>
  <c r="AH248" i="1"/>
  <c r="AJ248" i="1" s="1"/>
  <c r="AH55" i="1"/>
  <c r="AJ55" i="1" s="1"/>
  <c r="AH158" i="1"/>
  <c r="AJ158" i="1" s="1"/>
  <c r="AH240" i="1"/>
  <c r="AJ240" i="1" s="1"/>
  <c r="AH310" i="1"/>
  <c r="AJ310" i="1" s="1"/>
  <c r="AH70" i="1"/>
  <c r="AJ70" i="1" s="1"/>
  <c r="AH170" i="1"/>
  <c r="AJ170" i="1" s="1"/>
  <c r="AH250" i="1"/>
  <c r="AJ250" i="1" s="1"/>
  <c r="AH48" i="1"/>
  <c r="AJ48" i="1" s="1"/>
  <c r="AH151" i="1"/>
  <c r="AJ151" i="1" s="1"/>
  <c r="AH236" i="1"/>
  <c r="AJ236" i="1" s="1"/>
  <c r="AH306" i="1"/>
  <c r="AJ306" i="1" s="1"/>
  <c r="AH8" i="1"/>
  <c r="AJ8" i="1" s="1"/>
  <c r="AH244" i="1"/>
  <c r="AJ244" i="1" s="1"/>
  <c r="AH135" i="1"/>
  <c r="AJ135" i="1" s="1"/>
  <c r="AH136" i="1"/>
  <c r="AJ136" i="1" s="1"/>
  <c r="AH156" i="1"/>
  <c r="AJ156" i="1" s="1"/>
  <c r="AH90" i="1"/>
  <c r="AJ90" i="1" s="1"/>
  <c r="AH255" i="1"/>
  <c r="AJ255" i="1" s="1"/>
  <c r="AH178" i="1"/>
  <c r="AJ178" i="1" s="1"/>
  <c r="AH125" i="1"/>
  <c r="AJ125" i="1" s="1"/>
  <c r="AH124" i="1"/>
  <c r="AJ124" i="1" s="1"/>
  <c r="AH60" i="1"/>
  <c r="AJ60" i="1" s="1"/>
  <c r="AH155" i="1"/>
  <c r="AJ155" i="1" s="1"/>
  <c r="AH27" i="1"/>
  <c r="AJ27" i="1" s="1"/>
  <c r="AH294" i="1"/>
  <c r="AJ294" i="1" s="1"/>
  <c r="AH217" i="1"/>
  <c r="AJ217" i="1" s="1"/>
  <c r="AH201" i="1"/>
  <c r="AJ201" i="1" s="1"/>
  <c r="AH14" i="1"/>
  <c r="AJ14" i="1" s="1"/>
  <c r="AH114" i="1"/>
  <c r="AJ114" i="1" s="1"/>
  <c r="AH210" i="1"/>
  <c r="AJ210" i="1" s="1"/>
  <c r="AH284" i="1"/>
  <c r="AJ284" i="1" s="1"/>
  <c r="AH165" i="1"/>
  <c r="AJ165" i="1" s="1"/>
  <c r="AH101" i="1"/>
  <c r="AJ101" i="1" s="1"/>
  <c r="AH37" i="1"/>
  <c r="AJ37" i="1" s="1"/>
  <c r="AH164" i="1"/>
  <c r="AJ164" i="1" s="1"/>
  <c r="AH100" i="1"/>
  <c r="AJ100" i="1" s="1"/>
  <c r="AH36" i="1"/>
  <c r="AJ36" i="1" s="1"/>
  <c r="AH259" i="1"/>
  <c r="AJ259" i="1" s="1"/>
  <c r="AH195" i="1"/>
  <c r="AJ195" i="1" s="1"/>
  <c r="AH131" i="1"/>
  <c r="AJ131" i="1" s="1"/>
  <c r="AH67" i="1"/>
  <c r="AJ67" i="1" s="1"/>
  <c r="AH3" i="1"/>
  <c r="AJ3" i="1" s="1"/>
  <c r="AH79" i="1"/>
  <c r="AJ79" i="1" s="1"/>
  <c r="AH182" i="1"/>
  <c r="AJ182" i="1" s="1"/>
  <c r="AH257" i="1"/>
  <c r="AJ257" i="1" s="1"/>
  <c r="AH66" i="1"/>
  <c r="AJ66" i="1" s="1"/>
  <c r="AH169" i="1"/>
  <c r="AJ169" i="1" s="1"/>
  <c r="AH249" i="1"/>
  <c r="AJ249" i="1" s="1"/>
  <c r="AH318" i="1"/>
  <c r="AJ318" i="1" s="1"/>
  <c r="AH81" i="1"/>
  <c r="AJ81" i="1" s="1"/>
  <c r="AH184" i="1"/>
  <c r="AJ184" i="1" s="1"/>
  <c r="AH260" i="1"/>
  <c r="AJ260" i="1" s="1"/>
  <c r="AH7" i="1"/>
  <c r="AJ7" i="1" s="1"/>
  <c r="AH62" i="1"/>
  <c r="AJ62" i="1" s="1"/>
  <c r="AH162" i="1"/>
  <c r="AJ162" i="1" s="1"/>
  <c r="AH245" i="1"/>
  <c r="AJ245" i="1" s="1"/>
  <c r="AH314" i="1"/>
  <c r="AJ314" i="1" s="1"/>
  <c r="AH111" i="1"/>
  <c r="AJ111" i="1" s="1"/>
  <c r="AH291" i="1"/>
  <c r="AJ291" i="1" s="1"/>
  <c r="AH74" i="1"/>
  <c r="AJ74" i="1" s="1"/>
  <c r="AH200" i="1"/>
  <c r="AJ200" i="1" s="1"/>
  <c r="AH47" i="1"/>
  <c r="AJ47" i="1" s="1"/>
  <c r="AH305" i="1"/>
  <c r="AJ305" i="1" s="1"/>
  <c r="AH262" i="1"/>
  <c r="AJ262" i="1" s="1"/>
  <c r="AH92" i="1"/>
  <c r="AJ92" i="1" s="1"/>
  <c r="AH80" i="1"/>
  <c r="AJ80" i="1" s="1"/>
  <c r="AH183" i="1"/>
  <c r="AJ183" i="1" s="1"/>
  <c r="AH254" i="1"/>
  <c r="AJ254" i="1" s="1"/>
  <c r="AH216" i="1"/>
  <c r="AJ216" i="1" s="1"/>
  <c r="AH146" i="1"/>
  <c r="AJ146" i="1" s="1"/>
  <c r="AH142" i="1"/>
  <c r="AJ142" i="1" s="1"/>
  <c r="AH300" i="1"/>
  <c r="AJ300" i="1" s="1"/>
  <c r="AH85" i="1"/>
  <c r="AJ85" i="1" s="1"/>
  <c r="AH21" i="1"/>
  <c r="AJ21" i="1" s="1"/>
  <c r="AH84" i="1"/>
  <c r="AJ84" i="1" s="1"/>
  <c r="AH243" i="1"/>
  <c r="AJ243" i="1" s="1"/>
  <c r="AH115" i="1"/>
  <c r="AJ115" i="1" s="1"/>
  <c r="AH94" i="1"/>
  <c r="AJ94" i="1" s="1"/>
  <c r="AH194" i="1"/>
  <c r="AJ194" i="1" s="1"/>
  <c r="AH106" i="1"/>
  <c r="AJ106" i="1" s="1"/>
  <c r="AH278" i="1"/>
  <c r="AJ278" i="1" s="1"/>
  <c r="AH206" i="1"/>
  <c r="AJ206" i="1" s="1"/>
  <c r="AH190" i="1"/>
  <c r="AJ190" i="1" s="1"/>
  <c r="AH50" i="1"/>
  <c r="AJ50" i="1" s="1"/>
  <c r="AH153" i="1"/>
  <c r="AJ153" i="1" s="1"/>
  <c r="AH238" i="1"/>
  <c r="AJ238" i="1" s="1"/>
  <c r="AH308" i="1"/>
  <c r="AJ308" i="1" s="1"/>
  <c r="AH141" i="1"/>
  <c r="AJ141" i="1" s="1"/>
  <c r="AH77" i="1"/>
  <c r="AJ77" i="1" s="1"/>
  <c r="AH13" i="1"/>
  <c r="AJ13" i="1" s="1"/>
  <c r="AH140" i="1"/>
  <c r="AJ140" i="1" s="1"/>
  <c r="AH76" i="1"/>
  <c r="AJ76" i="1" s="1"/>
  <c r="AH12" i="1"/>
  <c r="AJ12" i="1" s="1"/>
  <c r="AH235" i="1"/>
  <c r="AJ235" i="1" s="1"/>
  <c r="AH171" i="1"/>
  <c r="AJ171" i="1" s="1"/>
  <c r="AH107" i="1"/>
  <c r="AJ107" i="1" s="1"/>
  <c r="AH43" i="1"/>
  <c r="AJ43" i="1" s="1"/>
  <c r="AH270" i="1"/>
  <c r="AJ270" i="1" s="1"/>
  <c r="AH118" i="1"/>
  <c r="AJ118" i="1" s="1"/>
  <c r="AH212" i="1"/>
  <c r="AJ212" i="1" s="1"/>
  <c r="AH285" i="1"/>
  <c r="AJ285" i="1" s="1"/>
  <c r="AH105" i="1"/>
  <c r="AJ105" i="1" s="1"/>
  <c r="AH204" i="1"/>
  <c r="AJ204" i="1" s="1"/>
  <c r="AH277" i="1"/>
  <c r="AJ277" i="1" s="1"/>
  <c r="AH17" i="1"/>
  <c r="AJ17" i="1" s="1"/>
  <c r="AH120" i="1"/>
  <c r="AJ120" i="1" s="1"/>
  <c r="AH214" i="1"/>
  <c r="AJ214" i="1" s="1"/>
  <c r="AH287" i="1"/>
  <c r="AJ287" i="1" s="1"/>
  <c r="AH252" i="1"/>
  <c r="AJ252" i="1" s="1"/>
  <c r="AH98" i="1"/>
  <c r="AJ98" i="1" s="1"/>
  <c r="AH199" i="1"/>
  <c r="AJ199" i="1" s="1"/>
  <c r="AH272" i="1"/>
  <c r="AJ272" i="1" s="1"/>
  <c r="AH279" i="1"/>
  <c r="AJ279" i="1" s="1"/>
  <c r="AH96" i="1"/>
  <c r="AJ96" i="1" s="1"/>
  <c r="AH233" i="1"/>
  <c r="AJ233" i="1" s="1"/>
  <c r="AH297" i="1"/>
  <c r="AJ297" i="1" s="1"/>
  <c r="AH150" i="1"/>
  <c r="AJ150" i="1" s="1"/>
  <c r="AH110" i="1"/>
  <c r="AJ110" i="1" s="1"/>
  <c r="AH258" i="1"/>
  <c r="AJ258" i="1" s="1"/>
  <c r="AH57" i="1"/>
  <c r="AJ57" i="1" s="1"/>
  <c r="AH82" i="1"/>
  <c r="AJ82" i="1" s="1"/>
  <c r="AH288" i="1"/>
  <c r="AJ288" i="1" s="1"/>
  <c r="AH39" i="1"/>
  <c r="AJ39" i="1" s="1"/>
  <c r="AH229" i="1"/>
  <c r="AJ229" i="1" s="1"/>
  <c r="AH149" i="1"/>
  <c r="AJ149" i="1" s="1"/>
  <c r="AH148" i="1"/>
  <c r="AJ148" i="1" s="1"/>
  <c r="AH20" i="1"/>
  <c r="AJ20" i="1" s="1"/>
  <c r="AH179" i="1"/>
  <c r="AJ179" i="1" s="1"/>
  <c r="AH51" i="1"/>
  <c r="AJ51" i="1" s="1"/>
  <c r="AH104" i="1"/>
  <c r="AJ104" i="1" s="1"/>
  <c r="AH276" i="1"/>
  <c r="AJ276" i="1" s="1"/>
  <c r="AH268" i="1"/>
  <c r="AJ268" i="1" s="1"/>
  <c r="AH6" i="1"/>
  <c r="AJ6" i="1" s="1"/>
  <c r="AH205" i="1"/>
  <c r="AJ205" i="1" s="1"/>
  <c r="AH87" i="1"/>
  <c r="AJ87" i="1" s="1"/>
  <c r="AH263" i="1"/>
  <c r="AJ263" i="1" s="1"/>
  <c r="AH24" i="1"/>
  <c r="AJ24" i="1" s="1"/>
  <c r="AH242" i="1"/>
  <c r="AJ242" i="1" s="1"/>
  <c r="AH58" i="1"/>
  <c r="AJ58" i="1" s="1"/>
  <c r="AH138" i="1"/>
  <c r="AJ138" i="1" s="1"/>
  <c r="AH224" i="1"/>
  <c r="AJ224" i="1" s="1"/>
  <c r="AH177" i="1"/>
  <c r="AJ177" i="1" s="1"/>
  <c r="AH273" i="1"/>
  <c r="AJ273" i="1" s="1"/>
  <c r="AH113" i="1"/>
  <c r="AJ113" i="1" s="1"/>
  <c r="AH64" i="1"/>
  <c r="AJ64" i="1" s="1"/>
  <c r="AH167" i="1"/>
  <c r="AJ167" i="1" s="1"/>
  <c r="AH247" i="1"/>
  <c r="AJ247" i="1" s="1"/>
  <c r="AH316" i="1"/>
  <c r="AJ316" i="1" s="1"/>
  <c r="AH133" i="1"/>
  <c r="AJ133" i="1" s="1"/>
  <c r="AH69" i="1"/>
  <c r="AJ69" i="1" s="1"/>
  <c r="AH5" i="1"/>
  <c r="AJ5" i="1" s="1"/>
  <c r="AH132" i="1"/>
  <c r="AJ132" i="1" s="1"/>
  <c r="AH68" i="1"/>
  <c r="AJ68" i="1" s="1"/>
  <c r="AH4" i="1"/>
  <c r="AJ4" i="1" s="1"/>
  <c r="AH227" i="1"/>
  <c r="AJ227" i="1" s="1"/>
  <c r="AH163" i="1"/>
  <c r="AJ163" i="1" s="1"/>
  <c r="AH99" i="1"/>
  <c r="AJ99" i="1" s="1"/>
  <c r="AH35" i="1"/>
  <c r="AJ35" i="1" s="1"/>
  <c r="AH26" i="1"/>
  <c r="AJ26" i="1" s="1"/>
  <c r="AH129" i="1"/>
  <c r="AJ129" i="1" s="1"/>
  <c r="AH221" i="1"/>
  <c r="AJ221" i="1" s="1"/>
  <c r="AH293" i="1"/>
  <c r="AJ293" i="1" s="1"/>
  <c r="AH16" i="1"/>
  <c r="AJ16" i="1" s="1"/>
  <c r="AH119" i="1"/>
  <c r="AJ119" i="1" s="1"/>
  <c r="AH213" i="1"/>
  <c r="AJ213" i="1" s="1"/>
  <c r="AH286" i="1"/>
  <c r="AJ286" i="1" s="1"/>
  <c r="AH31" i="1"/>
  <c r="AJ31" i="1" s="1"/>
  <c r="AH134" i="1"/>
  <c r="AJ134" i="1" s="1"/>
  <c r="AH223" i="1"/>
  <c r="AJ223" i="1" s="1"/>
  <c r="AH295" i="1"/>
  <c r="AJ295" i="1" s="1"/>
  <c r="AH9" i="1"/>
  <c r="AJ9" i="1" s="1"/>
  <c r="AH112" i="1"/>
  <c r="AJ112" i="1" s="1"/>
  <c r="AH208" i="1"/>
  <c r="AJ208" i="1" s="1"/>
  <c r="AH281" i="1"/>
  <c r="AJ281" i="1" s="1"/>
  <c r="AH127" i="1"/>
  <c r="AJ127" i="1" s="1"/>
  <c r="AH304" i="1"/>
  <c r="AJ304" i="1" s="1"/>
  <c r="AH271" i="1"/>
  <c r="AJ271" i="1" s="1"/>
  <c r="AH185" i="1"/>
  <c r="AJ185" i="1" s="1"/>
  <c r="AH315" i="1"/>
  <c r="AJ315" i="1" s="1"/>
  <c r="AH78" i="1"/>
  <c r="AJ78" i="1" s="1"/>
  <c r="AH189" i="1"/>
  <c r="AJ189" i="1" s="1"/>
  <c r="AH283" i="1"/>
  <c r="AJ283" i="1" s="1"/>
  <c r="AH91" i="1"/>
  <c r="AJ91" i="1" s="1"/>
  <c r="AH143" i="1"/>
  <c r="AJ143" i="1" s="1"/>
  <c r="AH130" i="1"/>
  <c r="AJ130" i="1" s="1"/>
  <c r="AH28" i="1"/>
  <c r="AJ28" i="1" s="1"/>
  <c r="AH123" i="1"/>
  <c r="AJ123" i="1" s="1"/>
  <c r="AH46" i="1"/>
  <c r="AJ46" i="1" s="1"/>
  <c r="AH176" i="1"/>
  <c r="AJ176" i="1" s="1"/>
  <c r="AH256" i="1"/>
  <c r="AJ256" i="1" s="1"/>
  <c r="AH188" i="1"/>
  <c r="AJ188" i="1" s="1"/>
  <c r="AH219" i="1"/>
  <c r="AJ219" i="1" s="1"/>
  <c r="AH30" i="1"/>
  <c r="AJ30" i="1" s="1"/>
  <c r="AH222" i="1"/>
  <c r="AJ222" i="1" s="1"/>
  <c r="AH145" i="1"/>
  <c r="AJ145" i="1" s="1"/>
  <c r="AH23" i="1"/>
  <c r="AJ23" i="1" s="1"/>
  <c r="AH126" i="1"/>
  <c r="AJ126" i="1" s="1"/>
  <c r="AH290" i="1"/>
  <c r="AJ290" i="1" s="1"/>
  <c r="AH88" i="1"/>
  <c r="AJ88" i="1" s="1"/>
  <c r="AH63" i="1"/>
  <c r="AJ63" i="1" s="1"/>
  <c r="AH296" i="1"/>
  <c r="AJ296" i="1" s="1"/>
  <c r="AH71" i="1"/>
  <c r="AJ71" i="1" s="1"/>
  <c r="AH175" i="1"/>
  <c r="AJ175" i="1" s="1"/>
  <c r="AH209" i="1"/>
  <c r="AJ209" i="1" s="1"/>
  <c r="AH152" i="1"/>
  <c r="AJ152" i="1" s="1"/>
  <c r="AH72" i="1"/>
  <c r="AJ72" i="1" s="1"/>
  <c r="AH89" i="1"/>
  <c r="AJ89" i="1" s="1"/>
  <c r="AH192" i="1"/>
  <c r="AJ192" i="1" s="1"/>
  <c r="AH265" i="1"/>
  <c r="AJ265" i="1" s="1"/>
  <c r="AH181" i="1"/>
  <c r="AJ181" i="1" s="1"/>
  <c r="AH117" i="1"/>
  <c r="AJ117" i="1" s="1"/>
  <c r="AH53" i="1"/>
  <c r="AJ53" i="1" s="1"/>
  <c r="AH180" i="1"/>
  <c r="AJ180" i="1" s="1"/>
  <c r="AH116" i="1"/>
  <c r="AJ116" i="1" s="1"/>
  <c r="AH52" i="1"/>
  <c r="AJ52" i="1" s="1"/>
  <c r="AH275" i="1"/>
  <c r="AJ275" i="1" s="1"/>
  <c r="AH211" i="1"/>
  <c r="AJ211" i="1" s="1"/>
  <c r="AH147" i="1"/>
  <c r="AJ147" i="1" s="1"/>
  <c r="AH83" i="1"/>
  <c r="AJ83" i="1" s="1"/>
  <c r="AH19" i="1"/>
  <c r="AJ19" i="1" s="1"/>
  <c r="AH54" i="1"/>
  <c r="AJ54" i="1" s="1"/>
  <c r="AH154" i="1"/>
  <c r="AJ154" i="1" s="1"/>
  <c r="AH239" i="1"/>
  <c r="AJ239" i="1" s="1"/>
  <c r="AH309" i="1"/>
  <c r="AJ309" i="1" s="1"/>
  <c r="AH41" i="1"/>
  <c r="AJ41" i="1" s="1"/>
  <c r="AH144" i="1"/>
  <c r="AJ144" i="1" s="1"/>
  <c r="AH231" i="1"/>
  <c r="AJ231" i="1" s="1"/>
  <c r="AH302" i="1"/>
  <c r="AJ302" i="1" s="1"/>
  <c r="AH56" i="1"/>
  <c r="AJ56" i="1" s="1"/>
  <c r="AH159" i="1"/>
  <c r="AJ159" i="1" s="1"/>
  <c r="AH241" i="1"/>
  <c r="AJ241" i="1" s="1"/>
  <c r="AH311" i="1"/>
  <c r="AJ311" i="1" s="1"/>
  <c r="AH34" i="1"/>
  <c r="AJ34" i="1" s="1"/>
  <c r="AH137" i="1"/>
  <c r="AJ137" i="1" s="1"/>
  <c r="AH226" i="1"/>
  <c r="AJ226" i="1" s="1"/>
  <c r="AH298" i="1"/>
  <c r="AJ298" i="1" s="1"/>
  <c r="AH122" i="1"/>
  <c r="AJ122" i="1" s="1"/>
  <c r="AH228" i="1"/>
  <c r="AJ228" i="1" s="1"/>
  <c r="AH218" i="1"/>
  <c r="AJ218" i="1" s="1"/>
  <c r="AH97" i="1"/>
  <c r="AJ97" i="1" s="1"/>
  <c r="AH38" i="1"/>
  <c r="AJ38" i="1" s="1"/>
  <c r="AH102" i="1"/>
  <c r="AJ102" i="1" s="1"/>
  <c r="AH299" i="1"/>
  <c r="AJ299" i="1" s="1"/>
  <c r="AH234" i="1"/>
  <c r="AJ234" i="1" s="1"/>
  <c r="AH186" i="1"/>
  <c r="AJ186" i="1" s="1"/>
  <c r="AH215" i="1"/>
  <c r="AJ215" i="1" s="1"/>
  <c r="W299" i="1"/>
  <c r="V297" i="1"/>
  <c r="V275" i="1"/>
  <c r="V314" i="1"/>
  <c r="V306" i="1"/>
  <c r="V298" i="1"/>
  <c r="V290" i="1"/>
  <c r="V282" i="1"/>
  <c r="V274" i="1"/>
  <c r="V266" i="1"/>
  <c r="V258" i="1"/>
  <c r="W275" i="1"/>
  <c r="V315" i="1"/>
  <c r="V273" i="1"/>
  <c r="W311" i="1"/>
  <c r="W303" i="1"/>
  <c r="W295" i="1"/>
  <c r="W287" i="1"/>
  <c r="W279" i="1"/>
  <c r="W271" i="1"/>
  <c r="W263" i="1"/>
  <c r="W255" i="1"/>
  <c r="V308" i="1"/>
  <c r="V300" i="1"/>
  <c r="V292" i="1"/>
  <c r="V284" i="1"/>
  <c r="V276" i="1"/>
  <c r="V268" i="1"/>
  <c r="V260" i="1"/>
  <c r="W315" i="1"/>
  <c r="V291" i="1"/>
  <c r="W291" i="1"/>
  <c r="V312" i="1"/>
  <c r="V289" i="1"/>
  <c r="V267" i="1"/>
  <c r="W267" i="1"/>
  <c r="V307" i="1"/>
  <c r="V265" i="1"/>
  <c r="W321" i="1"/>
  <c r="R320" i="1"/>
  <c r="R318" i="1"/>
  <c r="R317" i="1"/>
  <c r="R316" i="1"/>
  <c r="R315" i="1"/>
  <c r="R321" i="1"/>
  <c r="R314" i="1"/>
  <c r="R313" i="1"/>
  <c r="R312" i="1"/>
  <c r="R311" i="1"/>
  <c r="X308" i="1"/>
  <c r="R304" i="1"/>
  <c r="R303" i="1"/>
  <c r="R302" i="1"/>
  <c r="R301" i="1"/>
  <c r="R295" i="1"/>
  <c r="R296" i="1"/>
  <c r="R299" i="1"/>
  <c r="R298" i="1"/>
  <c r="R297" i="1"/>
  <c r="R289" i="1"/>
  <c r="R288" i="1"/>
  <c r="R294" i="1"/>
  <c r="R293" i="1"/>
  <c r="R292" i="1"/>
  <c r="R286" i="1"/>
  <c r="R285" i="1"/>
  <c r="R283" i="1"/>
  <c r="R282" i="1"/>
  <c r="R281" i="1"/>
  <c r="R280" i="1"/>
  <c r="R279" i="1"/>
  <c r="R278" i="1"/>
  <c r="R277" i="1"/>
  <c r="R276" i="1"/>
  <c r="R274" i="1"/>
  <c r="R275" i="1"/>
  <c r="R270" i="1"/>
  <c r="R269" i="1"/>
  <c r="R273" i="1"/>
  <c r="R262" i="1"/>
  <c r="R266" i="1"/>
  <c r="R265" i="1"/>
  <c r="R264" i="1"/>
  <c r="R268" i="1"/>
  <c r="R263" i="1"/>
  <c r="R267" i="1"/>
  <c r="R261" i="1"/>
  <c r="R260" i="1"/>
  <c r="R259" i="1"/>
  <c r="R257" i="1"/>
  <c r="R256" i="1"/>
  <c r="R255" i="1"/>
  <c r="R254" i="1"/>
  <c r="R253" i="1"/>
  <c r="R252" i="1"/>
  <c r="R251" i="1"/>
  <c r="R250" i="1"/>
  <c r="R249" i="1"/>
  <c r="R247" i="1"/>
  <c r="R246" i="1"/>
  <c r="R245" i="1"/>
  <c r="X236" i="1"/>
  <c r="R229" i="1"/>
  <c r="R228" i="1"/>
  <c r="R227" i="1"/>
  <c r="R226" i="1"/>
  <c r="R225" i="1"/>
  <c r="R224" i="1"/>
  <c r="X220" i="1"/>
  <c r="R212" i="1"/>
  <c r="R216" i="1"/>
  <c r="R215" i="1"/>
  <c r="R214" i="1"/>
  <c r="R213" i="1"/>
  <c r="R208" i="1"/>
  <c r="R211" i="1"/>
  <c r="R210" i="1"/>
  <c r="R209" i="1"/>
  <c r="R203" i="1"/>
  <c r="R201" i="1"/>
  <c r="R202" i="1"/>
  <c r="R206" i="1"/>
  <c r="R205" i="1"/>
  <c r="R199" i="1"/>
  <c r="R198" i="1"/>
  <c r="R196" i="1"/>
  <c r="R195" i="1"/>
  <c r="R193" i="1"/>
  <c r="R194" i="1"/>
  <c r="R192" i="1"/>
  <c r="R191" i="1"/>
  <c r="R190" i="1"/>
  <c r="R189" i="1"/>
  <c r="R188" i="1"/>
  <c r="R187" i="1"/>
  <c r="R186" i="1"/>
  <c r="R185" i="1"/>
  <c r="R184" i="1"/>
  <c r="R175" i="1"/>
  <c r="X180" i="1"/>
  <c r="R173" i="1"/>
  <c r="R176" i="1"/>
  <c r="X170" i="1"/>
  <c r="R162" i="1"/>
  <c r="R163" i="1"/>
  <c r="R161" i="1"/>
  <c r="R166" i="1"/>
  <c r="R165" i="1"/>
  <c r="R164" i="1"/>
  <c r="R160" i="1"/>
  <c r="R159" i="1"/>
  <c r="R158" i="1"/>
  <c r="R157" i="1"/>
  <c r="R154" i="1"/>
  <c r="R153" i="1"/>
  <c r="R156" i="1"/>
  <c r="R150" i="1"/>
  <c r="R149" i="1"/>
  <c r="R148" i="1"/>
  <c r="R147" i="1"/>
  <c r="R143" i="1"/>
  <c r="R145" i="1"/>
  <c r="R144" i="1"/>
  <c r="R139" i="1"/>
  <c r="R137" i="1"/>
  <c r="R136" i="1"/>
  <c r="R140" i="1"/>
  <c r="R135" i="1"/>
  <c r="R134" i="1"/>
  <c r="R133" i="1"/>
  <c r="R131" i="1"/>
  <c r="R132" i="1"/>
  <c r="R126" i="1"/>
  <c r="R130" i="1"/>
  <c r="R129" i="1"/>
  <c r="R128" i="1"/>
  <c r="R125" i="1"/>
  <c r="R124" i="1"/>
  <c r="R123" i="1"/>
  <c r="R120" i="1"/>
  <c r="R119" i="1"/>
  <c r="R118" i="1"/>
  <c r="R117" i="1"/>
  <c r="X114" i="1"/>
  <c r="R105" i="1"/>
  <c r="R104" i="1"/>
  <c r="R110" i="1"/>
  <c r="R106" i="1"/>
  <c r="R109" i="1"/>
  <c r="R108" i="1"/>
  <c r="R102" i="1"/>
  <c r="R101" i="1"/>
  <c r="R100" i="1"/>
  <c r="R96" i="1"/>
  <c r="R99" i="1"/>
  <c r="R98" i="1"/>
  <c r="R97" i="1"/>
  <c r="R95" i="1"/>
  <c r="R94" i="1"/>
  <c r="R93" i="1"/>
  <c r="R92" i="1"/>
  <c r="R88" i="1"/>
  <c r="R90" i="1"/>
  <c r="R85" i="1"/>
  <c r="R89" i="1"/>
  <c r="R87" i="1"/>
  <c r="R86" i="1"/>
  <c r="R81" i="1"/>
  <c r="R80" i="1"/>
  <c r="R84" i="1"/>
  <c r="R83" i="1"/>
  <c r="R76" i="1"/>
  <c r="R74" i="1"/>
  <c r="R73" i="1"/>
  <c r="R75" i="1"/>
  <c r="R79" i="1"/>
  <c r="R78" i="1"/>
  <c r="R72" i="1"/>
  <c r="R71" i="1"/>
  <c r="R67" i="1"/>
  <c r="R69" i="1"/>
  <c r="R65" i="1"/>
  <c r="R68" i="1"/>
  <c r="R60" i="1"/>
  <c r="R63" i="1"/>
  <c r="R64" i="1"/>
  <c r="R62" i="1"/>
  <c r="R61" i="1"/>
  <c r="R59" i="1"/>
  <c r="R58" i="1"/>
  <c r="R55" i="1"/>
  <c r="R57" i="1"/>
  <c r="R56" i="1"/>
  <c r="R51" i="1"/>
  <c r="R54" i="1"/>
  <c r="R53" i="1"/>
  <c r="R52" i="1"/>
  <c r="R47" i="1"/>
  <c r="R44" i="1"/>
  <c r="R49" i="1"/>
  <c r="R48" i="1"/>
  <c r="R43" i="1"/>
  <c r="R42" i="1"/>
  <c r="R41" i="1"/>
  <c r="R39" i="1"/>
  <c r="R37" i="1"/>
  <c r="R38" i="1"/>
  <c r="X34" i="1"/>
  <c r="R30" i="1"/>
  <c r="R29" i="1"/>
  <c r="R28" i="1"/>
  <c r="R22" i="1"/>
  <c r="R18" i="1"/>
  <c r="R24" i="1"/>
  <c r="R23" i="1"/>
  <c r="R17" i="1"/>
  <c r="R15" i="1"/>
  <c r="R16" i="1"/>
  <c r="R14" i="1"/>
  <c r="R19" i="1"/>
  <c r="R13" i="1"/>
  <c r="R12" i="1"/>
  <c r="R11" i="1"/>
  <c r="R8" i="1"/>
  <c r="R10" i="1"/>
  <c r="R5" i="1"/>
  <c r="R4" i="1"/>
  <c r="R6" i="1"/>
  <c r="R3" i="1"/>
  <c r="R7" i="1"/>
  <c r="R9" i="1"/>
  <c r="Y269" i="1"/>
  <c r="Y270" i="1" s="1"/>
  <c r="Y157" i="1"/>
  <c r="Y158" i="1" s="1"/>
  <c r="Y68" i="1"/>
  <c r="Y223" i="1"/>
  <c r="Y224" i="1" s="1"/>
  <c r="Y46" i="1"/>
  <c r="Y204" i="1"/>
  <c r="Y246" i="1"/>
  <c r="Y113" i="1"/>
  <c r="Y180" i="1"/>
  <c r="Y92" i="1"/>
  <c r="Y136" i="1"/>
  <c r="Y24" i="1"/>
  <c r="S4" i="1"/>
  <c r="S3" i="1"/>
  <c r="T262" i="1"/>
  <c r="T254" i="1"/>
  <c r="T246" i="1"/>
  <c r="T260" i="1"/>
  <c r="T252" i="1"/>
  <c r="T244" i="1"/>
  <c r="T259" i="1"/>
  <c r="T251" i="1"/>
  <c r="T236" i="1"/>
  <c r="T266" i="1"/>
  <c r="T258" i="1"/>
  <c r="T250" i="1"/>
  <c r="T228" i="1"/>
  <c r="T265" i="1"/>
  <c r="T257" i="1"/>
  <c r="T249" i="1"/>
  <c r="T264" i="1"/>
  <c r="T256" i="1"/>
  <c r="T248" i="1"/>
  <c r="T263" i="1"/>
  <c r="T255" i="1"/>
  <c r="T247" i="1"/>
  <c r="T237" i="1"/>
  <c r="T229" i="1"/>
  <c r="T221" i="1"/>
  <c r="T243" i="1"/>
  <c r="T235" i="1"/>
  <c r="T227" i="1"/>
  <c r="T214" i="1"/>
  <c r="T242" i="1"/>
  <c r="T234" i="1"/>
  <c r="T226" i="1"/>
  <c r="T213" i="1"/>
  <c r="T241" i="1"/>
  <c r="T233" i="1"/>
  <c r="T225" i="1"/>
  <c r="T210" i="1"/>
  <c r="T240" i="1"/>
  <c r="T232" i="1"/>
  <c r="T224" i="1"/>
  <c r="T206" i="1"/>
  <c r="T239" i="1"/>
  <c r="T231" i="1"/>
  <c r="T223" i="1"/>
  <c r="T205" i="1"/>
  <c r="T238" i="1"/>
  <c r="T230" i="1"/>
  <c r="T222" i="1"/>
  <c r="T215" i="1"/>
  <c r="T207" i="1"/>
  <c r="T192" i="1"/>
  <c r="T220" i="1"/>
  <c r="T212" i="1"/>
  <c r="T204" i="1"/>
  <c r="T219" i="1"/>
  <c r="T211" i="1"/>
  <c r="T203" i="1"/>
  <c r="T217" i="1"/>
  <c r="T209" i="1"/>
  <c r="T201" i="1"/>
  <c r="T200" i="1"/>
  <c r="T216" i="1"/>
  <c r="T208" i="1"/>
  <c r="T193" i="1"/>
  <c r="T177" i="1"/>
  <c r="T199" i="1"/>
  <c r="T191" i="1"/>
  <c r="T183" i="1"/>
  <c r="T165" i="1"/>
  <c r="T198" i="1"/>
  <c r="T190" i="1"/>
  <c r="T182" i="1"/>
  <c r="T164" i="1"/>
  <c r="T184" i="1"/>
  <c r="T197" i="1"/>
  <c r="T189" i="1"/>
  <c r="T181" i="1"/>
  <c r="T196" i="1"/>
  <c r="T188" i="1"/>
  <c r="T180" i="1"/>
  <c r="T195" i="1"/>
  <c r="T187" i="1"/>
  <c r="T179" i="1"/>
  <c r="T172" i="1"/>
  <c r="T194" i="1"/>
  <c r="T186" i="1"/>
  <c r="T178" i="1"/>
  <c r="T155" i="1"/>
  <c r="T174" i="1"/>
  <c r="T166" i="1"/>
  <c r="T158" i="1"/>
  <c r="T171" i="1"/>
  <c r="T163" i="1"/>
  <c r="T149" i="1"/>
  <c r="T170" i="1"/>
  <c r="T162" i="1"/>
  <c r="T148" i="1"/>
  <c r="T169" i="1"/>
  <c r="T161" i="1"/>
  <c r="T141" i="1"/>
  <c r="T176" i="1"/>
  <c r="T168" i="1"/>
  <c r="T160" i="1"/>
  <c r="T140" i="1"/>
  <c r="T175" i="1"/>
  <c r="T167" i="1"/>
  <c r="T159" i="1"/>
  <c r="T147" i="1"/>
  <c r="T139" i="1"/>
  <c r="T154" i="1"/>
  <c r="T146" i="1"/>
  <c r="T138" i="1"/>
  <c r="T153" i="1"/>
  <c r="T145" i="1"/>
  <c r="T137" i="1"/>
  <c r="T152" i="1"/>
  <c r="T144" i="1"/>
  <c r="T136" i="1"/>
  <c r="T151" i="1"/>
  <c r="T143" i="1"/>
  <c r="T135" i="1"/>
  <c r="T150" i="1"/>
  <c r="T142" i="1"/>
  <c r="T134" i="1"/>
  <c r="T130" i="1"/>
  <c r="T122" i="1"/>
  <c r="T114" i="1"/>
  <c r="T128" i="1"/>
  <c r="T120" i="1"/>
  <c r="T112" i="1"/>
  <c r="T127" i="1"/>
  <c r="T119" i="1"/>
  <c r="T111" i="1"/>
  <c r="T126" i="1"/>
  <c r="T118" i="1"/>
  <c r="T125" i="1"/>
  <c r="T117" i="1"/>
  <c r="T132" i="1"/>
  <c r="T124" i="1"/>
  <c r="T116" i="1"/>
  <c r="T110" i="1"/>
  <c r="T131" i="1"/>
  <c r="T123" i="1"/>
  <c r="T115" i="1"/>
  <c r="T89" i="1"/>
  <c r="T108" i="1"/>
  <c r="T100" i="1"/>
  <c r="T92" i="1"/>
  <c r="T106" i="1"/>
  <c r="T98" i="1"/>
  <c r="T90" i="1"/>
  <c r="T105" i="1"/>
  <c r="T97" i="1"/>
  <c r="T83" i="1"/>
  <c r="T99" i="1"/>
  <c r="T104" i="1"/>
  <c r="T96" i="1"/>
  <c r="T75" i="1"/>
  <c r="T107" i="1"/>
  <c r="T103" i="1"/>
  <c r="T95" i="1"/>
  <c r="T102" i="1"/>
  <c r="T94" i="1"/>
  <c r="T91" i="1"/>
  <c r="T109" i="1"/>
  <c r="T101" i="1"/>
  <c r="T93" i="1"/>
  <c r="T84" i="1"/>
  <c r="T76" i="1"/>
  <c r="T68" i="1"/>
  <c r="T82" i="1"/>
  <c r="T74" i="1"/>
  <c r="T66" i="1"/>
  <c r="T81" i="1"/>
  <c r="T73" i="1"/>
  <c r="T61" i="1"/>
  <c r="T88" i="1"/>
  <c r="T80" i="1"/>
  <c r="T72" i="1"/>
  <c r="T58" i="1"/>
  <c r="T87" i="1"/>
  <c r="T79" i="1"/>
  <c r="T71" i="1"/>
  <c r="T53" i="1"/>
  <c r="T86" i="1"/>
  <c r="T78" i="1"/>
  <c r="T70" i="1"/>
  <c r="T50" i="1"/>
  <c r="T85" i="1"/>
  <c r="T77" i="1"/>
  <c r="T69" i="1"/>
  <c r="T60" i="1"/>
  <c r="T52" i="1"/>
  <c r="T59" i="1"/>
  <c r="T51" i="1"/>
  <c r="T65" i="1"/>
  <c r="T57" i="1"/>
  <c r="T49" i="1"/>
  <c r="T64" i="1"/>
  <c r="T56" i="1"/>
  <c r="T48" i="1"/>
  <c r="T63" i="1"/>
  <c r="T55" i="1"/>
  <c r="T47" i="1"/>
  <c r="T62" i="1"/>
  <c r="T54" i="1"/>
  <c r="T46" i="1"/>
  <c r="Z25" i="1"/>
  <c r="T4" i="1"/>
  <c r="T3" i="1"/>
  <c r="T2" i="1"/>
  <c r="V311" i="1"/>
  <c r="V303" i="1"/>
  <c r="V295" i="1"/>
  <c r="V287" i="1"/>
  <c r="V279" i="1"/>
  <c r="V271" i="1"/>
  <c r="V263" i="1"/>
  <c r="V255" i="1"/>
  <c r="V247" i="1"/>
  <c r="V239" i="1"/>
  <c r="V231" i="1"/>
  <c r="V223" i="1"/>
  <c r="V215" i="1"/>
  <c r="V207" i="1"/>
  <c r="V199" i="1"/>
  <c r="V191" i="1"/>
  <c r="V183" i="1"/>
  <c r="V175" i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V7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" i="1"/>
  <c r="V6" i="1"/>
  <c r="V319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V101" i="1"/>
  <c r="V93" i="1"/>
  <c r="V85" i="1"/>
  <c r="V77" i="1"/>
  <c r="V69" i="1"/>
  <c r="V61" i="1"/>
  <c r="V53" i="1"/>
  <c r="V45" i="1"/>
  <c r="V37" i="1"/>
  <c r="V29" i="1"/>
  <c r="V21" i="1"/>
  <c r="V13" i="1"/>
  <c r="V5" i="1"/>
  <c r="V316" i="1"/>
  <c r="W310" i="1"/>
  <c r="W302" i="1"/>
  <c r="W294" i="1"/>
  <c r="W286" i="1"/>
  <c r="W278" i="1"/>
  <c r="W270" i="1"/>
  <c r="W262" i="1"/>
  <c r="W254" i="1"/>
  <c r="W246" i="1"/>
  <c r="W238" i="1"/>
  <c r="W230" i="1"/>
  <c r="W222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14" i="1"/>
  <c r="W6" i="1"/>
  <c r="W316" i="1"/>
  <c r="W308" i="1"/>
  <c r="W300" i="1"/>
  <c r="W292" i="1"/>
  <c r="W284" i="1"/>
  <c r="W276" i="1"/>
  <c r="W268" i="1"/>
  <c r="W260" i="1"/>
  <c r="W252" i="1"/>
  <c r="W244" i="1"/>
  <c r="W236" i="1"/>
  <c r="W228" i="1"/>
  <c r="W220" i="1"/>
  <c r="W212" i="1"/>
  <c r="W196" i="1"/>
  <c r="W188" i="1"/>
  <c r="W180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2" i="1"/>
  <c r="W4" i="1"/>
  <c r="W172" i="1"/>
  <c r="W204" i="1"/>
  <c r="W313" i="1"/>
  <c r="W289" i="1"/>
  <c r="W265" i="1"/>
  <c r="W241" i="1"/>
  <c r="W217" i="1"/>
  <c r="W193" i="1"/>
  <c r="W177" i="1"/>
  <c r="W161" i="1"/>
  <c r="W145" i="1"/>
  <c r="W129" i="1"/>
  <c r="W121" i="1"/>
  <c r="W113" i="1"/>
  <c r="W105" i="1"/>
  <c r="W97" i="1"/>
  <c r="W81" i="1"/>
  <c r="W73" i="1"/>
  <c r="W65" i="1"/>
  <c r="W57" i="1"/>
  <c r="W49" i="1"/>
  <c r="W41" i="1"/>
  <c r="W33" i="1"/>
  <c r="W25" i="1"/>
  <c r="W17" i="1"/>
  <c r="W9" i="1"/>
  <c r="W297" i="1"/>
  <c r="W281" i="1"/>
  <c r="W273" i="1"/>
  <c r="W257" i="1"/>
  <c r="W233" i="1"/>
  <c r="W225" i="1"/>
  <c r="W209" i="1"/>
  <c r="W201" i="1"/>
  <c r="W185" i="1"/>
  <c r="W169" i="1"/>
  <c r="W153" i="1"/>
  <c r="W137" i="1"/>
  <c r="W89" i="1"/>
  <c r="W312" i="1"/>
  <c r="W304" i="1"/>
  <c r="W296" i="1"/>
  <c r="W288" i="1"/>
  <c r="W280" i="1"/>
  <c r="W272" i="1"/>
  <c r="W264" i="1"/>
  <c r="W256" i="1"/>
  <c r="W248" i="1"/>
  <c r="W240" i="1"/>
  <c r="W232" i="1"/>
  <c r="W224" i="1"/>
  <c r="W216" i="1"/>
  <c r="W208" i="1"/>
  <c r="W200" i="1"/>
  <c r="W192" i="1"/>
  <c r="W184" i="1"/>
  <c r="W176" i="1"/>
  <c r="W16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305" i="1"/>
  <c r="W249" i="1"/>
  <c r="V318" i="1"/>
  <c r="V317" i="1"/>
  <c r="V321" i="1"/>
  <c r="X309" i="1" l="1"/>
  <c r="X237" i="1"/>
  <c r="R232" i="1"/>
  <c r="X221" i="1"/>
  <c r="X181" i="1"/>
  <c r="X171" i="1"/>
  <c r="X115" i="1"/>
  <c r="X35" i="1"/>
  <c r="R34" i="1"/>
  <c r="Y137" i="1"/>
  <c r="Y205" i="1"/>
  <c r="Y69" i="1"/>
  <c r="Y114" i="1"/>
  <c r="Y47" i="1"/>
  <c r="Y225" i="1"/>
  <c r="Y159" i="1"/>
  <c r="Y247" i="1"/>
  <c r="Y93" i="1"/>
  <c r="Y181" i="1"/>
  <c r="Y25" i="1"/>
  <c r="Y271" i="1"/>
  <c r="Z26" i="1"/>
  <c r="T5" i="1"/>
  <c r="X310" i="1" l="1"/>
  <c r="R309" i="1" s="1"/>
  <c r="R305" i="1"/>
  <c r="X238" i="1"/>
  <c r="R233" i="1"/>
  <c r="X222" i="1"/>
  <c r="R217" i="1"/>
  <c r="X182" i="1"/>
  <c r="R181" i="1"/>
  <c r="R177" i="1"/>
  <c r="X172" i="1"/>
  <c r="R171" i="1"/>
  <c r="R167" i="1"/>
  <c r="X116" i="1"/>
  <c r="R115" i="1"/>
  <c r="R113" i="1"/>
  <c r="R111" i="1"/>
  <c r="R112" i="1"/>
  <c r="R35" i="1"/>
  <c r="R33" i="1"/>
  <c r="R32" i="1"/>
  <c r="R31" i="1"/>
  <c r="Y70" i="1"/>
  <c r="Y48" i="1"/>
  <c r="Y160" i="1"/>
  <c r="Y94" i="1"/>
  <c r="Y206" i="1"/>
  <c r="Y26" i="1"/>
  <c r="S5" i="1"/>
  <c r="S6" i="1"/>
  <c r="Y226" i="1"/>
  <c r="Y115" i="1"/>
  <c r="Y272" i="1"/>
  <c r="Y248" i="1"/>
  <c r="Y182" i="1"/>
  <c r="Y138" i="1"/>
  <c r="Z27" i="1"/>
  <c r="T7" i="1"/>
  <c r="T6" i="1"/>
  <c r="R307" i="1" l="1"/>
  <c r="R306" i="1"/>
  <c r="R310" i="1"/>
  <c r="R308" i="1"/>
  <c r="X239" i="1"/>
  <c r="R234" i="1"/>
  <c r="R235" i="1"/>
  <c r="X223" i="1"/>
  <c r="R222" i="1"/>
  <c r="R218" i="1"/>
  <c r="R220" i="1"/>
  <c r="R182" i="1"/>
  <c r="R179" i="1"/>
  <c r="R180" i="1"/>
  <c r="R178" i="1"/>
  <c r="R172" i="1"/>
  <c r="R169" i="1"/>
  <c r="R170" i="1"/>
  <c r="R168" i="1"/>
  <c r="R116" i="1"/>
  <c r="R114" i="1"/>
  <c r="Y116" i="1"/>
  <c r="Y183" i="1"/>
  <c r="Y95" i="1"/>
  <c r="Y49" i="1"/>
  <c r="Y273" i="1"/>
  <c r="Y227" i="1"/>
  <c r="Y27" i="1"/>
  <c r="Y161" i="1"/>
  <c r="Y249" i="1"/>
  <c r="Y207" i="1"/>
  <c r="Y71" i="1"/>
  <c r="Y139" i="1"/>
  <c r="Z28" i="1"/>
  <c r="X240" i="1" l="1"/>
  <c r="R223" i="1"/>
  <c r="R221" i="1"/>
  <c r="R219" i="1"/>
  <c r="Y28" i="1"/>
  <c r="S7" i="1"/>
  <c r="Y140" i="1"/>
  <c r="Y228" i="1"/>
  <c r="Y96" i="1"/>
  <c r="Y117" i="1"/>
  <c r="Y208" i="1"/>
  <c r="Y162" i="1"/>
  <c r="Y274" i="1"/>
  <c r="Y50" i="1"/>
  <c r="Y72" i="1"/>
  <c r="S8" i="1"/>
  <c r="Y250" i="1"/>
  <c r="Y184" i="1"/>
  <c r="Z29" i="1"/>
  <c r="T9" i="1"/>
  <c r="T8" i="1"/>
  <c r="X241" i="1" l="1"/>
  <c r="R236" i="1"/>
  <c r="Y229" i="1"/>
  <c r="Y29" i="1"/>
  <c r="Y163" i="1"/>
  <c r="Y209" i="1"/>
  <c r="Y97" i="1"/>
  <c r="Y141" i="1"/>
  <c r="Y275" i="1"/>
  <c r="Y51" i="1"/>
  <c r="Y185" i="1"/>
  <c r="Y251" i="1"/>
  <c r="Y73" i="1"/>
  <c r="Y118" i="1"/>
  <c r="Z30" i="1"/>
  <c r="X242" i="1" l="1"/>
  <c r="R237" i="1"/>
  <c r="Y186" i="1"/>
  <c r="Y164" i="1"/>
  <c r="Y98" i="1"/>
  <c r="Y276" i="1"/>
  <c r="Y252" i="1"/>
  <c r="Y230" i="1"/>
  <c r="Y119" i="1"/>
  <c r="Y52" i="1"/>
  <c r="Y210" i="1"/>
  <c r="Y30" i="1"/>
  <c r="S9" i="1"/>
  <c r="Y74" i="1"/>
  <c r="Y142" i="1"/>
  <c r="Z31" i="1"/>
  <c r="T10" i="1"/>
  <c r="T11" i="1"/>
  <c r="X243" i="1" l="1"/>
  <c r="R242" i="1"/>
  <c r="R240" i="1"/>
  <c r="R238" i="1"/>
  <c r="Y120" i="1"/>
  <c r="Y277" i="1"/>
  <c r="Y99" i="1"/>
  <c r="Y53" i="1"/>
  <c r="Y75" i="1"/>
  <c r="Y143" i="1"/>
  <c r="Y31" i="1"/>
  <c r="Y211" i="1"/>
  <c r="Y187" i="1"/>
  <c r="Y231" i="1"/>
  <c r="Y253" i="1"/>
  <c r="S10" i="1"/>
  <c r="Y165" i="1"/>
  <c r="Z32" i="1"/>
  <c r="R243" i="1" l="1"/>
  <c r="R241" i="1"/>
  <c r="R239" i="1"/>
  <c r="Y166" i="1"/>
  <c r="Y254" i="1"/>
  <c r="Y278" i="1"/>
  <c r="Y54" i="1"/>
  <c r="Y188" i="1"/>
  <c r="Y32" i="1"/>
  <c r="S11" i="1"/>
  <c r="Y144" i="1"/>
  <c r="Y76" i="1"/>
  <c r="Y100" i="1"/>
  <c r="Y232" i="1"/>
  <c r="Y212" i="1"/>
  <c r="Y121" i="1"/>
  <c r="Z33" i="1"/>
  <c r="T12" i="1"/>
  <c r="T13" i="1"/>
  <c r="Y233" i="1" l="1"/>
  <c r="Y279" i="1"/>
  <c r="Y77" i="1"/>
  <c r="Y55" i="1"/>
  <c r="Y101" i="1"/>
  <c r="Y255" i="1"/>
  <c r="Y145" i="1"/>
  <c r="Y122" i="1"/>
  <c r="Y33" i="1"/>
  <c r="S13" i="1" s="1"/>
  <c r="S12" i="1"/>
  <c r="Y213" i="1"/>
  <c r="Y189" i="1"/>
  <c r="Y167" i="1"/>
  <c r="Z34" i="1"/>
  <c r="Y56" i="1" l="1"/>
  <c r="Y146" i="1"/>
  <c r="Y190" i="1"/>
  <c r="Y168" i="1"/>
  <c r="Y78" i="1"/>
  <c r="Y234" i="1"/>
  <c r="Y256" i="1"/>
  <c r="Y102" i="1"/>
  <c r="Y123" i="1"/>
  <c r="Y280" i="1"/>
  <c r="Y34" i="1"/>
  <c r="Y214" i="1"/>
  <c r="Z35" i="1"/>
  <c r="T15" i="1"/>
  <c r="T14" i="1"/>
  <c r="Y35" i="1" l="1"/>
  <c r="S14" i="1"/>
  <c r="Y57" i="1"/>
  <c r="Y235" i="1"/>
  <c r="Y215" i="1"/>
  <c r="Y147" i="1"/>
  <c r="Y257" i="1"/>
  <c r="Y169" i="1"/>
  <c r="Y103" i="1"/>
  <c r="Y281" i="1"/>
  <c r="Y191" i="1"/>
  <c r="Y124" i="1"/>
  <c r="Y79" i="1"/>
  <c r="Z36" i="1"/>
  <c r="Y282" i="1" l="1"/>
  <c r="Y258" i="1"/>
  <c r="Y192" i="1"/>
  <c r="Y148" i="1"/>
  <c r="Y80" i="1"/>
  <c r="Y216" i="1"/>
  <c r="Y236" i="1"/>
  <c r="Y104" i="1"/>
  <c r="Y125" i="1"/>
  <c r="Y36" i="1"/>
  <c r="S15" i="1"/>
  <c r="Y170" i="1"/>
  <c r="Y58" i="1"/>
  <c r="Z37" i="1"/>
  <c r="T16" i="1"/>
  <c r="Y283" i="1" l="1"/>
  <c r="Y126" i="1"/>
  <c r="Y149" i="1"/>
  <c r="Y217" i="1"/>
  <c r="Y193" i="1"/>
  <c r="Y259" i="1"/>
  <c r="Y105" i="1"/>
  <c r="Y237" i="1"/>
  <c r="Y37" i="1"/>
  <c r="S16" i="1"/>
  <c r="Y171" i="1"/>
  <c r="Y81" i="1"/>
  <c r="Y59" i="1"/>
  <c r="Z38" i="1"/>
  <c r="T17" i="1"/>
  <c r="Y106" i="1" l="1"/>
  <c r="Y127" i="1"/>
  <c r="Y238" i="1"/>
  <c r="Y172" i="1"/>
  <c r="Y218" i="1"/>
  <c r="Y150" i="1"/>
  <c r="Y284" i="1"/>
  <c r="Y194" i="1"/>
  <c r="Y82" i="1"/>
  <c r="Y60" i="1"/>
  <c r="Y38" i="1"/>
  <c r="S17" i="1"/>
  <c r="Y260" i="1"/>
  <c r="Z39" i="1"/>
  <c r="T18" i="1"/>
  <c r="Y239" i="1" l="1"/>
  <c r="Y83" i="1"/>
  <c r="Y107" i="1"/>
  <c r="Y61" i="1"/>
  <c r="Y261" i="1"/>
  <c r="Y39" i="1"/>
  <c r="S18" i="1"/>
  <c r="Y285" i="1"/>
  <c r="Y173" i="1"/>
  <c r="Y195" i="1"/>
  <c r="Y219" i="1"/>
  <c r="Y151" i="1"/>
  <c r="Y128" i="1"/>
  <c r="Z40" i="1"/>
  <c r="T19" i="1"/>
  <c r="Y196" i="1" l="1"/>
  <c r="Y108" i="1"/>
  <c r="Y240" i="1"/>
  <c r="Y84" i="1"/>
  <c r="Y40" i="1"/>
  <c r="S19" i="1"/>
  <c r="Y62" i="1"/>
  <c r="Y262" i="1"/>
  <c r="Y152" i="1"/>
  <c r="Y129" i="1"/>
  <c r="Y220" i="1"/>
  <c r="S219" i="1"/>
  <c r="S216" i="1"/>
  <c r="S217" i="1"/>
  <c r="S214" i="1"/>
  <c r="Y174" i="1"/>
  <c r="Y286" i="1"/>
  <c r="Z41" i="1"/>
  <c r="T20" i="1"/>
  <c r="Y85" i="1" l="1"/>
  <c r="Y109" i="1"/>
  <c r="S108" i="1"/>
  <c r="S106" i="1"/>
  <c r="Y241" i="1"/>
  <c r="Y263" i="1"/>
  <c r="Y130" i="1"/>
  <c r="Y197" i="1"/>
  <c r="Y175" i="1"/>
  <c r="Y153" i="1"/>
  <c r="Y63" i="1"/>
  <c r="Y41" i="1"/>
  <c r="S20" i="1"/>
  <c r="Y287" i="1"/>
  <c r="S220" i="1"/>
  <c r="S201" i="1"/>
  <c r="S203" i="1"/>
  <c r="S202" i="1"/>
  <c r="S200" i="1"/>
  <c r="S206" i="1"/>
  <c r="S204" i="1"/>
  <c r="S205" i="1"/>
  <c r="S207" i="1"/>
  <c r="S211" i="1"/>
  <c r="S208" i="1"/>
  <c r="S209" i="1"/>
  <c r="S212" i="1"/>
  <c r="S218" i="1"/>
  <c r="S210" i="1"/>
  <c r="S213" i="1"/>
  <c r="S103" i="1"/>
  <c r="S215" i="1"/>
  <c r="Z42" i="1"/>
  <c r="T21" i="1"/>
  <c r="Y42" i="1" l="1"/>
  <c r="S21" i="1"/>
  <c r="Y86" i="1"/>
  <c r="Y154" i="1"/>
  <c r="S148" i="1" s="1"/>
  <c r="S153" i="1"/>
  <c r="S133" i="1"/>
  <c r="S150" i="1"/>
  <c r="S149" i="1"/>
  <c r="Y242" i="1"/>
  <c r="S221" i="1"/>
  <c r="S152" i="1"/>
  <c r="Y198" i="1"/>
  <c r="S177" i="1"/>
  <c r="S151" i="1"/>
  <c r="Y176" i="1"/>
  <c r="S172" i="1" s="1"/>
  <c r="S175" i="1"/>
  <c r="S155" i="1"/>
  <c r="Y264" i="1"/>
  <c r="Y64" i="1"/>
  <c r="S109" i="1"/>
  <c r="S91" i="1"/>
  <c r="S92" i="1"/>
  <c r="S90" i="1"/>
  <c r="S89" i="1"/>
  <c r="S93" i="1"/>
  <c r="S96" i="1"/>
  <c r="S94" i="1"/>
  <c r="S95" i="1"/>
  <c r="S99" i="1"/>
  <c r="S97" i="1"/>
  <c r="S101" i="1"/>
  <c r="S102" i="1"/>
  <c r="S98" i="1"/>
  <c r="S104" i="1"/>
  <c r="S107" i="1"/>
  <c r="S105" i="1"/>
  <c r="S100" i="1"/>
  <c r="Y288" i="1"/>
  <c r="Y131" i="1"/>
  <c r="S110" i="1"/>
  <c r="Z43" i="1"/>
  <c r="T22" i="1"/>
  <c r="S168" i="1" l="1"/>
  <c r="S171" i="1"/>
  <c r="S173" i="1"/>
  <c r="S147" i="1"/>
  <c r="Y265" i="1"/>
  <c r="S244" i="1"/>
  <c r="Y243" i="1"/>
  <c r="S234" i="1" s="1"/>
  <c r="S242" i="1"/>
  <c r="S222" i="1"/>
  <c r="Y43" i="1"/>
  <c r="S41" i="1" s="1"/>
  <c r="S22" i="1"/>
  <c r="Y289" i="1"/>
  <c r="S268" i="1"/>
  <c r="Y132" i="1"/>
  <c r="S126" i="1" s="1"/>
  <c r="S111" i="1"/>
  <c r="S124" i="1"/>
  <c r="S127" i="1"/>
  <c r="Y199" i="1"/>
  <c r="S178" i="1"/>
  <c r="S196" i="1"/>
  <c r="S193" i="1"/>
  <c r="Y65" i="1"/>
  <c r="S61" i="1" s="1"/>
  <c r="S44" i="1"/>
  <c r="S176" i="1"/>
  <c r="S158" i="1"/>
  <c r="S156" i="1"/>
  <c r="S157" i="1"/>
  <c r="S159" i="1"/>
  <c r="S160" i="1"/>
  <c r="S164" i="1"/>
  <c r="S161" i="1"/>
  <c r="S162" i="1"/>
  <c r="S163" i="1"/>
  <c r="S165" i="1"/>
  <c r="S167" i="1"/>
  <c r="S174" i="1"/>
  <c r="S169" i="1"/>
  <c r="S166" i="1"/>
  <c r="Y87" i="1"/>
  <c r="S66" i="1"/>
  <c r="S38" i="1"/>
  <c r="S195" i="1"/>
  <c r="S154" i="1"/>
  <c r="S136" i="1"/>
  <c r="S134" i="1"/>
  <c r="S137" i="1"/>
  <c r="S139" i="1"/>
  <c r="S135" i="1"/>
  <c r="S138" i="1"/>
  <c r="S145" i="1"/>
  <c r="S142" i="1"/>
  <c r="S140" i="1"/>
  <c r="S141" i="1"/>
  <c r="S143" i="1"/>
  <c r="S146" i="1"/>
  <c r="S144" i="1"/>
  <c r="S170" i="1"/>
  <c r="Z44" i="1"/>
  <c r="T43" i="1"/>
  <c r="T23" i="1"/>
  <c r="T41" i="1"/>
  <c r="T38" i="1"/>
  <c r="T39" i="1"/>
  <c r="T37" i="1"/>
  <c r="T35" i="1"/>
  <c r="S241" i="1" l="1"/>
  <c r="S239" i="1"/>
  <c r="S129" i="1"/>
  <c r="S131" i="1"/>
  <c r="S128" i="1"/>
  <c r="S58" i="1"/>
  <c r="S60" i="1"/>
  <c r="S64" i="1"/>
  <c r="S62" i="1"/>
  <c r="Y88" i="1"/>
  <c r="S81" i="1" s="1"/>
  <c r="S87" i="1"/>
  <c r="S67" i="1"/>
  <c r="S84" i="1"/>
  <c r="Y266" i="1"/>
  <c r="S265" i="1" s="1"/>
  <c r="S245" i="1"/>
  <c r="S86" i="1"/>
  <c r="Y290" i="1"/>
  <c r="S269" i="1"/>
  <c r="S132" i="1"/>
  <c r="S112" i="1"/>
  <c r="S114" i="1"/>
  <c r="S113" i="1"/>
  <c r="S117" i="1"/>
  <c r="S115" i="1"/>
  <c r="S116" i="1"/>
  <c r="S118" i="1"/>
  <c r="S123" i="1"/>
  <c r="S120" i="1"/>
  <c r="S119" i="1"/>
  <c r="S122" i="1"/>
  <c r="S121" i="1"/>
  <c r="S125" i="1"/>
  <c r="S130" i="1"/>
  <c r="S43" i="1"/>
  <c r="S28" i="1"/>
  <c r="S25" i="1"/>
  <c r="S24" i="1"/>
  <c r="S23" i="1"/>
  <c r="S26" i="1"/>
  <c r="S27" i="1"/>
  <c r="S29" i="1"/>
  <c r="S33" i="1"/>
  <c r="S31" i="1"/>
  <c r="S30" i="1"/>
  <c r="S32" i="1"/>
  <c r="S34" i="1"/>
  <c r="S35" i="1"/>
  <c r="S36" i="1"/>
  <c r="S37" i="1"/>
  <c r="S39" i="1"/>
  <c r="S40" i="1"/>
  <c r="S199" i="1"/>
  <c r="S179" i="1"/>
  <c r="S180" i="1"/>
  <c r="S181" i="1"/>
  <c r="S182" i="1"/>
  <c r="S183" i="1"/>
  <c r="S184" i="1"/>
  <c r="S185" i="1"/>
  <c r="S186" i="1"/>
  <c r="S188" i="1"/>
  <c r="S187" i="1"/>
  <c r="S192" i="1"/>
  <c r="S190" i="1"/>
  <c r="S191" i="1"/>
  <c r="S189" i="1"/>
  <c r="S194" i="1"/>
  <c r="S197" i="1"/>
  <c r="S65" i="1"/>
  <c r="S48" i="1"/>
  <c r="S46" i="1"/>
  <c r="S45" i="1"/>
  <c r="S47" i="1"/>
  <c r="S49" i="1"/>
  <c r="S51" i="1"/>
  <c r="S50" i="1"/>
  <c r="S52" i="1"/>
  <c r="S55" i="1"/>
  <c r="S54" i="1"/>
  <c r="S53" i="1"/>
  <c r="S56" i="1"/>
  <c r="S57" i="1"/>
  <c r="S59" i="1"/>
  <c r="S198" i="1"/>
  <c r="S42" i="1"/>
  <c r="S243" i="1"/>
  <c r="S224" i="1"/>
  <c r="S225" i="1"/>
  <c r="S223" i="1"/>
  <c r="S227" i="1"/>
  <c r="S230" i="1"/>
  <c r="S228" i="1"/>
  <c r="S226" i="1"/>
  <c r="S229" i="1"/>
  <c r="S232" i="1"/>
  <c r="S231" i="1"/>
  <c r="S233" i="1"/>
  <c r="S236" i="1"/>
  <c r="S235" i="1"/>
  <c r="S237" i="1"/>
  <c r="S238" i="1"/>
  <c r="S240" i="1"/>
  <c r="S63" i="1"/>
  <c r="T44" i="1"/>
  <c r="T24" i="1"/>
  <c r="T25" i="1"/>
  <c r="T26" i="1"/>
  <c r="T27" i="1"/>
  <c r="T28" i="1"/>
  <c r="T29" i="1"/>
  <c r="T30" i="1"/>
  <c r="T31" i="1"/>
  <c r="T32" i="1"/>
  <c r="T33" i="1"/>
  <c r="T42" i="1"/>
  <c r="T36" i="1"/>
  <c r="T40" i="1"/>
  <c r="T34" i="1"/>
  <c r="S85" i="1" l="1"/>
  <c r="Y291" i="1"/>
  <c r="S270" i="1"/>
  <c r="S266" i="1"/>
  <c r="S246" i="1"/>
  <c r="S247" i="1"/>
  <c r="S248" i="1"/>
  <c r="S250" i="1"/>
  <c r="S249" i="1"/>
  <c r="S252" i="1"/>
  <c r="S251" i="1"/>
  <c r="S253" i="1"/>
  <c r="S254" i="1"/>
  <c r="S260" i="1"/>
  <c r="S255" i="1"/>
  <c r="S257" i="1"/>
  <c r="S259" i="1"/>
  <c r="S258" i="1"/>
  <c r="S263" i="1"/>
  <c r="S256" i="1"/>
  <c r="S262" i="1"/>
  <c r="S261" i="1"/>
  <c r="S88" i="1"/>
  <c r="S70" i="1"/>
  <c r="S68" i="1"/>
  <c r="S69" i="1"/>
  <c r="S72" i="1"/>
  <c r="S71" i="1"/>
  <c r="S73" i="1"/>
  <c r="S76" i="1"/>
  <c r="S75" i="1"/>
  <c r="S74" i="1"/>
  <c r="S77" i="1"/>
  <c r="S78" i="1"/>
  <c r="S79" i="1"/>
  <c r="S80" i="1"/>
  <c r="S82" i="1"/>
  <c r="S264" i="1"/>
  <c r="S83" i="1"/>
  <c r="Y292" i="1" l="1"/>
  <c r="S271" i="1"/>
  <c r="Y293" i="1" l="1"/>
  <c r="S272" i="1"/>
  <c r="Y294" i="1" l="1"/>
  <c r="S273" i="1"/>
  <c r="Y295" i="1" l="1"/>
  <c r="S274" i="1"/>
  <c r="Y296" i="1" l="1"/>
  <c r="S275" i="1"/>
  <c r="Y297" i="1" l="1"/>
  <c r="S276" i="1"/>
  <c r="Y298" i="1" l="1"/>
  <c r="S277" i="1"/>
  <c r="Y299" i="1" l="1"/>
  <c r="S278" i="1"/>
  <c r="Y300" i="1" l="1"/>
  <c r="S279" i="1"/>
  <c r="Y301" i="1" l="1"/>
  <c r="S280" i="1"/>
  <c r="Y302" i="1" l="1"/>
  <c r="S281" i="1"/>
  <c r="Y303" i="1" l="1"/>
  <c r="S282" i="1"/>
  <c r="Y304" i="1" l="1"/>
  <c r="S283" i="1"/>
  <c r="Y305" i="1" l="1"/>
  <c r="S284" i="1"/>
  <c r="Y306" i="1" l="1"/>
  <c r="S285" i="1"/>
  <c r="Y307" i="1" l="1"/>
  <c r="S286" i="1"/>
  <c r="Y308" i="1" l="1"/>
  <c r="S287" i="1"/>
  <c r="Y309" i="1" l="1"/>
  <c r="S288" i="1"/>
  <c r="Y310" i="1" l="1"/>
  <c r="S289" i="1"/>
  <c r="Y311" i="1" l="1"/>
  <c r="S290" i="1"/>
  <c r="Y312" i="1" l="1"/>
  <c r="S291" i="1"/>
  <c r="Y313" i="1" l="1"/>
  <c r="S292" i="1"/>
  <c r="Y314" i="1" l="1"/>
  <c r="S293" i="1"/>
  <c r="Y315" i="1" l="1"/>
  <c r="S294" i="1"/>
  <c r="Y316" i="1" l="1"/>
  <c r="S295" i="1"/>
  <c r="Y317" i="1" l="1"/>
  <c r="S296" i="1"/>
  <c r="Y318" i="1" l="1"/>
  <c r="S297" i="1"/>
  <c r="Y319" i="1" l="1"/>
  <c r="S298" i="1"/>
  <c r="Y320" i="1" l="1"/>
  <c r="S299" i="1"/>
  <c r="Y321" i="1" l="1"/>
  <c r="S300" i="1"/>
  <c r="Y322" i="1" l="1"/>
  <c r="S301" i="1"/>
  <c r="S319" i="1"/>
  <c r="S316" i="1"/>
  <c r="S317" i="1"/>
  <c r="S313" i="1"/>
  <c r="S302" i="1" l="1"/>
  <c r="S303" i="1"/>
  <c r="S304" i="1"/>
  <c r="S305" i="1"/>
  <c r="S306" i="1"/>
  <c r="S307" i="1"/>
  <c r="S308" i="1"/>
  <c r="S310" i="1"/>
  <c r="S309" i="1"/>
  <c r="S311" i="1"/>
  <c r="S312" i="1"/>
  <c r="S315" i="1"/>
  <c r="S320" i="1"/>
  <c r="S314" i="1"/>
  <c r="S318" i="1"/>
  <c r="S321" i="1"/>
</calcChain>
</file>

<file path=xl/sharedStrings.xml><?xml version="1.0" encoding="utf-8"?>
<sst xmlns="http://schemas.openxmlformats.org/spreadsheetml/2006/main" count="37" uniqueCount="37">
  <si>
    <t>date</t>
  </si>
  <si>
    <t>CBOE Gold ETF VIX Index</t>
  </si>
  <si>
    <t>Real Gross Domestic Product</t>
  </si>
  <si>
    <t>Consumer Loans, All Commercial Banks</t>
  </si>
  <si>
    <t>10-Year Treasury Bond Yield</t>
  </si>
  <si>
    <t>Consumer Confidence</t>
  </si>
  <si>
    <t>Federal Funds Rate</t>
  </si>
  <si>
    <t>US Current Account</t>
  </si>
  <si>
    <t>US Dollar Index</t>
  </si>
  <si>
    <t>S&amp;P 500</t>
  </si>
  <si>
    <t>NASDAQ Composite Index</t>
  </si>
  <si>
    <t>Unemployment Rate</t>
  </si>
  <si>
    <t>PPI (Producer Price Index)</t>
  </si>
  <si>
    <t>CPI (Consumer Price Index)</t>
  </si>
  <si>
    <t>Existing Home Sales</t>
  </si>
  <si>
    <t>All Employees, Total Nonfarm</t>
  </si>
  <si>
    <t>S&amp;P 500 VIX</t>
  </si>
  <si>
    <t>Consumer loans Vol</t>
  </si>
  <si>
    <t>Existing Home Sales Vol</t>
  </si>
  <si>
    <t>All Employees, Total NonFarm Vol</t>
  </si>
  <si>
    <t>change in Consumer loans</t>
  </si>
  <si>
    <t xml:space="preserve">change in existing home sales </t>
  </si>
  <si>
    <t>returns S&amp;P 500</t>
  </si>
  <si>
    <t>Returns NASDAQ</t>
  </si>
  <si>
    <t>Economic Growth(%)</t>
  </si>
  <si>
    <t>change in employment(%)</t>
  </si>
  <si>
    <t>NASDAQ Vol 5 day</t>
  </si>
  <si>
    <t>US Dollar Index Returns (%)</t>
  </si>
  <si>
    <t>US Dollar Index Volatility 5 day</t>
  </si>
  <si>
    <t>Vader Score</t>
  </si>
  <si>
    <t>Rol. Ave S&amp;P 500</t>
  </si>
  <si>
    <t>Deviations</t>
  </si>
  <si>
    <t>cumulative deviations</t>
  </si>
  <si>
    <t>range</t>
  </si>
  <si>
    <t>Standard deviation</t>
  </si>
  <si>
    <t>R/S</t>
  </si>
  <si>
    <t>Hurst 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</si>
</sst>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  <family val="2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2"/>
  <sheetViews>
    <sheetView tabSelected="1" topLeftCell="AF289" zoomScale="64" zoomScaleNormal="55" workbookViewId="0">
      <selection activeCell="AK321" sqref="AK321"/>
    </sheetView>
  </sheetViews>
  <sheetFormatPr defaultColWidth="11.54296875" defaultRowHeight="12.5" x14ac:dyDescent="0.25"/>
  <cols>
    <col min="1" max="1" width="10.453125" customWidth="1"/>
    <col min="2" max="2" width="23.7265625" customWidth="1"/>
    <col min="3" max="3" width="25.6328125" customWidth="1"/>
    <col min="4" max="4" width="34.26953125" customWidth="1"/>
    <col min="5" max="5" width="24.81640625" customWidth="1"/>
    <col min="6" max="6" width="19.36328125" customWidth="1"/>
    <col min="7" max="7" width="17.453125" customWidth="1"/>
    <col min="8" max="8" width="17.7265625" customWidth="1"/>
    <col min="9" max="9" width="14.1796875" customWidth="1"/>
    <col min="10" max="10" width="8.81640625" customWidth="1"/>
    <col min="11" max="11" width="23.36328125" customWidth="1"/>
    <col min="12" max="12" width="18" customWidth="1"/>
    <col min="13" max="13" width="23.26953125" customWidth="1"/>
    <col min="14" max="14" width="24.26953125" customWidth="1"/>
    <col min="15" max="15" width="18.54296875" customWidth="1"/>
    <col min="16" max="16" width="25.7265625" customWidth="1"/>
    <col min="17" max="17" width="16" customWidth="1"/>
    <col min="18" max="18" width="19.1796875" customWidth="1"/>
    <col min="19" max="19" width="22.90625" customWidth="1"/>
    <col min="20" max="21" width="29.26953125" customWidth="1"/>
    <col min="22" max="22" width="11.54296875" customWidth="1"/>
    <col min="23" max="23" width="15.26953125" customWidth="1"/>
    <col min="24" max="24" width="16.6328125" customWidth="1"/>
    <col min="25" max="25" width="24.6328125" customWidth="1"/>
    <col min="26" max="26" width="21.453125" customWidth="1"/>
    <col min="27" max="27" width="19" customWidth="1"/>
    <col min="28" max="28" width="18" customWidth="1"/>
    <col min="29" max="29" width="25.6328125" customWidth="1"/>
    <col min="31" max="31" width="19.26953125" customWidth="1"/>
    <col min="33" max="33" width="18" customWidth="1"/>
    <col min="34" max="34" width="17.453125" customWidth="1"/>
    <col min="35" max="35" width="19.08984375" customWidth="1"/>
    <col min="37" max="37" width="14.363281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17</v>
      </c>
      <c r="S1" t="s">
        <v>18</v>
      </c>
      <c r="T1" t="s">
        <v>19</v>
      </c>
      <c r="U1" t="s">
        <v>28</v>
      </c>
      <c r="V1" t="s">
        <v>16</v>
      </c>
      <c r="W1" t="s">
        <v>26</v>
      </c>
      <c r="X1" t="s">
        <v>20</v>
      </c>
      <c r="Y1" t="s">
        <v>21</v>
      </c>
      <c r="Z1" t="s">
        <v>25</v>
      </c>
      <c r="AA1" t="s">
        <v>22</v>
      </c>
      <c r="AB1" t="s">
        <v>23</v>
      </c>
      <c r="AC1" t="s">
        <v>27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45323</v>
      </c>
      <c r="B2">
        <v>13.88</v>
      </c>
      <c r="C2">
        <v>23053.544999999998</v>
      </c>
      <c r="D2">
        <v>1908.0785000000001</v>
      </c>
      <c r="E2">
        <v>4.21</v>
      </c>
      <c r="F2">
        <v>76.900000000000006</v>
      </c>
      <c r="G2">
        <v>5.33</v>
      </c>
      <c r="H2">
        <v>-69341</v>
      </c>
      <c r="I2">
        <v>120.6832</v>
      </c>
      <c r="J2">
        <v>4906.1899999999996</v>
      </c>
      <c r="K2">
        <v>15361.64</v>
      </c>
      <c r="L2">
        <v>3.9</v>
      </c>
      <c r="M2">
        <v>254.92599999999999</v>
      </c>
      <c r="N2">
        <v>311.02199999999999</v>
      </c>
      <c r="O2">
        <v>4310000</v>
      </c>
      <c r="P2">
        <v>157271</v>
      </c>
      <c r="Q2">
        <f>0.397</f>
        <v>0.39700000000000002</v>
      </c>
      <c r="R2">
        <f>STDEVA(X2:X6)*SQRT(252)</f>
        <v>45.401573205123015</v>
      </c>
      <c r="S2">
        <f>STDEVA(Y2:Y22)*SQRT(252)</f>
        <v>1.444758095742951E-14</v>
      </c>
      <c r="T2">
        <f>STDEVA(Z2:Z22)*SQRT(252)</f>
        <v>3.6118952393573776E-15</v>
      </c>
      <c r="U2">
        <f>STDEVA(AC2:AC7)*SQRT(252)</f>
        <v>4.5519248097459313</v>
      </c>
      <c r="V2">
        <f>STDEVA(AA2:AA7)*SQRT(252)</f>
        <v>8.1237697273820011</v>
      </c>
      <c r="W2">
        <f>STDEVA(AB2:AB7)*SQRT(252)</f>
        <v>11.910470981161742</v>
      </c>
      <c r="X2">
        <f>0.0634*100</f>
        <v>6.34</v>
      </c>
      <c r="Y2">
        <f>0.042*100</f>
        <v>4.2</v>
      </c>
      <c r="Z2">
        <f>0.00652*100</f>
        <v>0.65200000000000002</v>
      </c>
      <c r="AA2">
        <f>LN(J3/J2)*100</f>
        <v>1.0627786351803241</v>
      </c>
      <c r="AB2">
        <f>LN(K3/K2)*100</f>
        <v>1.7251470820669894</v>
      </c>
      <c r="AC2">
        <f>((I3-I2)/I2)*100</f>
        <v>0.46452198814747514</v>
      </c>
      <c r="AD2" s="2">
        <v>0.77170000000000005</v>
      </c>
      <c r="AE2">
        <f>AVERAGE(AA2:AA15)</f>
        <v>0.10923998813902214</v>
      </c>
      <c r="AF2">
        <f>AA2-AE2</f>
        <v>0.95353864704130198</v>
      </c>
      <c r="AG2">
        <f>SUM($AF$2:AF2)</f>
        <v>0.95353864704130198</v>
      </c>
      <c r="AH2" s="3">
        <f>MAX(AG2:AG16)-MIN(AG2:AG16)</f>
        <v>2.2056424567167197</v>
      </c>
      <c r="AI2">
        <f>_xlfn.STDEV.P(AB2:AB16)</f>
        <v>1.1407467180004964</v>
      </c>
      <c r="AJ2">
        <f>AH2/AI2</f>
        <v>1.9335076068268466</v>
      </c>
      <c r="AK2">
        <f>LOG(AJ2)/LOG(15)</f>
        <v>0.24347250505753942</v>
      </c>
    </row>
    <row r="3" spans="1:37" x14ac:dyDescent="0.25">
      <c r="A3" s="1">
        <v>45324</v>
      </c>
      <c r="B3">
        <v>13.85</v>
      </c>
      <c r="C3">
        <v>23053.544999999998</v>
      </c>
      <c r="D3">
        <v>1908.0785000000001</v>
      </c>
      <c r="E3">
        <v>4.21</v>
      </c>
      <c r="F3">
        <v>76.900000000000006</v>
      </c>
      <c r="G3">
        <v>5.33</v>
      </c>
      <c r="H3">
        <v>-69341</v>
      </c>
      <c r="I3">
        <v>121.24379999999999</v>
      </c>
      <c r="J3">
        <v>4958.6099999999997</v>
      </c>
      <c r="K3">
        <v>15628.95</v>
      </c>
      <c r="L3">
        <v>3.9</v>
      </c>
      <c r="M3">
        <v>254.92599999999999</v>
      </c>
      <c r="N3">
        <v>311.02199999999999</v>
      </c>
      <c r="O3">
        <v>4310000</v>
      </c>
      <c r="P3">
        <v>157271</v>
      </c>
      <c r="Q3">
        <f t="shared" ref="Q3:Q43" si="0">0.397</f>
        <v>0.39700000000000002</v>
      </c>
      <c r="R3">
        <f t="shared" ref="R3:R66" si="1">STDEVA(X3:X7)*SQRT(252)</f>
        <v>55.605343936084225</v>
      </c>
      <c r="S3">
        <f t="shared" ref="S3:S66" si="2">STDEVA(Y3:Y23)*SQRT(252)</f>
        <v>29.820208381633556</v>
      </c>
      <c r="T3">
        <f t="shared" ref="T3:T66" si="3">STDEVA(Z3:Z23)*SQRT(252)</f>
        <v>1.7167467431513688</v>
      </c>
      <c r="U3">
        <f t="shared" ref="U3:U66" si="4">STDEVA(AC3:AC8)*SQRT(252)</f>
        <v>3.6101030988108858</v>
      </c>
      <c r="V3">
        <f t="shared" ref="V3:V66" si="5">STDEVA(AA3:AA8)*SQRT(252)</f>
        <v>6.739910300695227</v>
      </c>
      <c r="W3">
        <f t="shared" ref="W3:W66" si="6">STDEVA(AB3:AB8)*SQRT(252)</f>
        <v>9.9281659695693953</v>
      </c>
      <c r="X3">
        <f t="shared" ref="X3:X5" si="7">0.0634*100</f>
        <v>6.34</v>
      </c>
      <c r="Y3">
        <f t="shared" ref="Y3:Y22" si="8">0.042*100</f>
        <v>4.2</v>
      </c>
      <c r="Z3">
        <f t="shared" ref="Z3:Z22" si="9">0.00652*100</f>
        <v>0.65200000000000002</v>
      </c>
      <c r="AA3">
        <f t="shared" ref="AA3:AA66" si="10">LN(J4/J3)*100</f>
        <v>-0.31914641356150353</v>
      </c>
      <c r="AB3">
        <f t="shared" ref="AB3:AB66" si="11">LN(K4/K3)*100</f>
        <v>-0.2002778426766692</v>
      </c>
      <c r="AC3">
        <f t="shared" ref="AC3:AC66" si="12">((I4-I3)/I3)*100</f>
        <v>0.36232780562800154</v>
      </c>
      <c r="AD3" s="2">
        <v>0.82250000000000001</v>
      </c>
      <c r="AE3">
        <f t="shared" ref="AE3:AE66" si="13">AVERAGE(AA3:AA16)</f>
        <v>0.18263359773205637</v>
      </c>
      <c r="AF3">
        <f t="shared" ref="AF3:AF66" si="14">AA3-AE3</f>
        <v>-0.50178001129355987</v>
      </c>
      <c r="AG3">
        <f>SUM($AF$2:AF3)</f>
        <v>0.45175863574774211</v>
      </c>
      <c r="AH3" s="3">
        <f t="shared" ref="AH3:AH66" si="15">MAX(AG3:AG17)-MIN(AG3:AG17)</f>
        <v>2.2056424567167197</v>
      </c>
      <c r="AI3">
        <f t="shared" ref="AI3:AI66" si="16">_xlfn.STDEV.P(AB3:AB17)</f>
        <v>1.0804773373917458</v>
      </c>
      <c r="AJ3">
        <f t="shared" ref="AJ3:AJ66" si="17">AH3/AI3</f>
        <v>2.0413592959211004</v>
      </c>
      <c r="AK3">
        <f t="shared" ref="AK3:AK66" si="18">LOG(AJ3)/LOG(15)</f>
        <v>0.26351649877169847</v>
      </c>
    </row>
    <row r="4" spans="1:37" x14ac:dyDescent="0.25">
      <c r="A4" s="1">
        <v>45327</v>
      </c>
      <c r="B4">
        <v>13.67</v>
      </c>
      <c r="C4">
        <v>23053.544999999998</v>
      </c>
      <c r="D4">
        <v>1908.0785000000001</v>
      </c>
      <c r="E4">
        <v>4.21</v>
      </c>
      <c r="F4">
        <v>76.900000000000006</v>
      </c>
      <c r="G4">
        <v>5.33</v>
      </c>
      <c r="H4">
        <v>-69341</v>
      </c>
      <c r="I4">
        <v>121.6831</v>
      </c>
      <c r="J4">
        <v>4942.8100000000004</v>
      </c>
      <c r="K4">
        <v>15597.68</v>
      </c>
      <c r="L4">
        <v>3.9</v>
      </c>
      <c r="M4">
        <v>254.92599999999999</v>
      </c>
      <c r="N4">
        <v>311.02199999999999</v>
      </c>
      <c r="O4">
        <v>4310000</v>
      </c>
      <c r="P4">
        <v>157271</v>
      </c>
      <c r="Q4">
        <f t="shared" si="0"/>
        <v>0.39700000000000002</v>
      </c>
      <c r="R4">
        <f t="shared" si="1"/>
        <v>55.605343936084203</v>
      </c>
      <c r="S4">
        <f t="shared" si="2"/>
        <v>41.104320612992701</v>
      </c>
      <c r="T4">
        <f t="shared" si="3"/>
        <v>2.3663720802590338</v>
      </c>
      <c r="U4">
        <f t="shared" si="4"/>
        <v>4.1784429249705264</v>
      </c>
      <c r="V4">
        <f t="shared" si="5"/>
        <v>12.204790982297164</v>
      </c>
      <c r="W4">
        <f t="shared" si="6"/>
        <v>17.170102591916017</v>
      </c>
      <c r="X4">
        <f t="shared" si="7"/>
        <v>6.34</v>
      </c>
      <c r="Y4">
        <f t="shared" si="8"/>
        <v>4.2</v>
      </c>
      <c r="Z4">
        <f t="shared" si="9"/>
        <v>0.65200000000000002</v>
      </c>
      <c r="AA4">
        <f t="shared" si="10"/>
        <v>0.23077617284261595</v>
      </c>
      <c r="AB4">
        <f t="shared" si="11"/>
        <v>7.2548572911330683E-2</v>
      </c>
      <c r="AC4">
        <f t="shared" si="12"/>
        <v>-0.31310839385255657</v>
      </c>
      <c r="AD4" s="2">
        <v>0</v>
      </c>
      <c r="AE4">
        <f t="shared" si="13"/>
        <v>0.20791464994163952</v>
      </c>
      <c r="AF4">
        <f t="shared" si="14"/>
        <v>2.2861522900976428E-2</v>
      </c>
      <c r="AG4">
        <f>SUM($AF$2:AF4)</f>
        <v>0.47462015864871854</v>
      </c>
      <c r="AH4" s="3">
        <f t="shared" si="15"/>
        <v>2.2056424567167197</v>
      </c>
      <c r="AI4">
        <f t="shared" si="16"/>
        <v>1.0790538997722587</v>
      </c>
      <c r="AJ4">
        <f t="shared" si="17"/>
        <v>2.0440521619747027</v>
      </c>
      <c r="AK4">
        <f t="shared" si="18"/>
        <v>0.2640033007076264</v>
      </c>
    </row>
    <row r="5" spans="1:37" x14ac:dyDescent="0.25">
      <c r="A5" s="1">
        <v>45328</v>
      </c>
      <c r="B5">
        <v>13.06</v>
      </c>
      <c r="C5">
        <v>23053.544999999998</v>
      </c>
      <c r="D5">
        <v>1908.0785000000001</v>
      </c>
      <c r="E5">
        <v>4.21</v>
      </c>
      <c r="F5">
        <v>76.900000000000006</v>
      </c>
      <c r="G5">
        <v>5.33</v>
      </c>
      <c r="H5">
        <v>-69341</v>
      </c>
      <c r="I5">
        <v>121.3021</v>
      </c>
      <c r="J5">
        <v>4954.2299999999996</v>
      </c>
      <c r="K5">
        <v>15609</v>
      </c>
      <c r="L5">
        <v>3.9</v>
      </c>
      <c r="M5">
        <v>254.92599999999999</v>
      </c>
      <c r="N5">
        <v>311.02199999999999</v>
      </c>
      <c r="O5">
        <v>4310000</v>
      </c>
      <c r="P5">
        <v>157271</v>
      </c>
      <c r="Q5">
        <f t="shared" si="0"/>
        <v>0.39700000000000002</v>
      </c>
      <c r="R5">
        <f t="shared" si="1"/>
        <v>45.401573205123015</v>
      </c>
      <c r="S5">
        <f t="shared" si="2"/>
        <v>48.999602400376062</v>
      </c>
      <c r="T5">
        <f t="shared" si="3"/>
        <v>2.8209027502425652</v>
      </c>
      <c r="U5">
        <f t="shared" si="4"/>
        <v>3.4689892155631954</v>
      </c>
      <c r="V5">
        <f t="shared" si="5"/>
        <v>13.607267221213904</v>
      </c>
      <c r="W5">
        <f t="shared" si="6"/>
        <v>18.935997553738481</v>
      </c>
      <c r="X5">
        <f t="shared" si="7"/>
        <v>6.34</v>
      </c>
      <c r="Y5">
        <f t="shared" si="8"/>
        <v>4.2</v>
      </c>
      <c r="Z5">
        <f t="shared" si="9"/>
        <v>0.65200000000000002</v>
      </c>
      <c r="AA5">
        <f t="shared" si="10"/>
        <v>0.82076669213310505</v>
      </c>
      <c r="AB5">
        <f t="shared" si="11"/>
        <v>0.94141927539958203</v>
      </c>
      <c r="AC5">
        <f t="shared" si="12"/>
        <v>-4.1466718218392679E-2</v>
      </c>
      <c r="AD5" s="2">
        <v>0</v>
      </c>
      <c r="AE5">
        <f t="shared" si="13"/>
        <v>0.16433110012357649</v>
      </c>
      <c r="AF5">
        <f t="shared" si="14"/>
        <v>0.65643559200952861</v>
      </c>
      <c r="AG5">
        <f>SUM($AF$2:AF5)</f>
        <v>1.131055750658247</v>
      </c>
      <c r="AH5" s="3">
        <f t="shared" si="15"/>
        <v>2.2056424567167197</v>
      </c>
      <c r="AI5">
        <f t="shared" si="16"/>
        <v>1.0799871110236519</v>
      </c>
      <c r="AJ5">
        <f t="shared" si="17"/>
        <v>2.0422859071217339</v>
      </c>
      <c r="AK5">
        <f t="shared" si="18"/>
        <v>0.26368407902218355</v>
      </c>
    </row>
    <row r="6" spans="1:37" x14ac:dyDescent="0.25">
      <c r="A6" s="1">
        <v>45329</v>
      </c>
      <c r="B6">
        <v>12.83</v>
      </c>
      <c r="C6">
        <v>23053.544999999998</v>
      </c>
      <c r="D6">
        <v>1907.0254</v>
      </c>
      <c r="E6">
        <v>4.21</v>
      </c>
      <c r="F6">
        <v>76.900000000000006</v>
      </c>
      <c r="G6">
        <v>5.33</v>
      </c>
      <c r="H6">
        <v>-69341</v>
      </c>
      <c r="I6">
        <v>121.2518</v>
      </c>
      <c r="J6">
        <v>4995.0600000000004</v>
      </c>
      <c r="K6">
        <v>15756.64</v>
      </c>
      <c r="L6">
        <v>3.9</v>
      </c>
      <c r="M6">
        <v>254.92599999999999</v>
      </c>
      <c r="N6">
        <v>311.02199999999999</v>
      </c>
      <c r="O6">
        <v>4310000</v>
      </c>
      <c r="P6">
        <v>157271</v>
      </c>
      <c r="Q6">
        <f t="shared" si="0"/>
        <v>0.39700000000000002</v>
      </c>
      <c r="R6">
        <f t="shared" si="1"/>
        <v>0</v>
      </c>
      <c r="S6">
        <f t="shared" si="2"/>
        <v>54.985747380041836</v>
      </c>
      <c r="T6">
        <f t="shared" si="3"/>
        <v>3.1655245840793227</v>
      </c>
      <c r="U6">
        <f t="shared" si="4"/>
        <v>3.6975547305458689</v>
      </c>
      <c r="V6">
        <f t="shared" si="5"/>
        <v>13.094406992209381</v>
      </c>
      <c r="W6">
        <f t="shared" si="6"/>
        <v>18.222530636792897</v>
      </c>
      <c r="X6">
        <f>((D6-D5))/D6*100</f>
        <v>-5.5222127612987525E-2</v>
      </c>
      <c r="Y6">
        <f t="shared" si="8"/>
        <v>4.2</v>
      </c>
      <c r="Z6">
        <f t="shared" si="9"/>
        <v>0.65200000000000002</v>
      </c>
      <c r="AA6">
        <f t="shared" si="10"/>
        <v>5.7040100736248746E-2</v>
      </c>
      <c r="AB6">
        <f t="shared" si="11"/>
        <v>0.23498957734799575</v>
      </c>
      <c r="AC6">
        <f t="shared" si="12"/>
        <v>0.14086388820619555</v>
      </c>
      <c r="AD6" s="2">
        <v>-0.38179999999999997</v>
      </c>
      <c r="AE6">
        <f t="shared" si="13"/>
        <v>0.1178821831447064</v>
      </c>
      <c r="AF6">
        <f t="shared" si="14"/>
        <v>-6.0842082408457655E-2</v>
      </c>
      <c r="AG6">
        <f>SUM($AF$2:AF6)</f>
        <v>1.0702136682497894</v>
      </c>
      <c r="AH6" s="3">
        <f t="shared" si="15"/>
        <v>2.2056424567167197</v>
      </c>
      <c r="AI6">
        <f t="shared" si="16"/>
        <v>1.0738170253198298</v>
      </c>
      <c r="AJ6">
        <f t="shared" si="17"/>
        <v>2.054020754662353</v>
      </c>
      <c r="AK6">
        <f t="shared" si="18"/>
        <v>0.26579980521475233</v>
      </c>
    </row>
    <row r="7" spans="1:37" x14ac:dyDescent="0.25">
      <c r="A7" s="1">
        <v>45330</v>
      </c>
      <c r="B7">
        <v>12.79</v>
      </c>
      <c r="C7">
        <v>23053.544999999998</v>
      </c>
      <c r="D7">
        <v>1907.0254</v>
      </c>
      <c r="E7">
        <v>4.21</v>
      </c>
      <c r="F7">
        <v>76.900000000000006</v>
      </c>
      <c r="G7">
        <v>5.33</v>
      </c>
      <c r="H7">
        <v>-69341</v>
      </c>
      <c r="I7">
        <v>121.4226</v>
      </c>
      <c r="J7">
        <v>4997.91</v>
      </c>
      <c r="K7">
        <v>15793.71</v>
      </c>
      <c r="L7">
        <v>3.9</v>
      </c>
      <c r="M7">
        <v>254.92599999999999</v>
      </c>
      <c r="N7">
        <v>311.02199999999999</v>
      </c>
      <c r="O7">
        <v>4310000</v>
      </c>
      <c r="P7">
        <v>157271</v>
      </c>
      <c r="Q7">
        <f t="shared" si="0"/>
        <v>0.39700000000000002</v>
      </c>
      <c r="R7">
        <f t="shared" si="1"/>
        <v>1.5334803961675685</v>
      </c>
      <c r="S7">
        <f t="shared" si="2"/>
        <v>59.640416763267254</v>
      </c>
      <c r="T7">
        <f t="shared" si="3"/>
        <v>3.43349348630269</v>
      </c>
      <c r="U7">
        <f t="shared" si="4"/>
        <v>3.6454672186447583</v>
      </c>
      <c r="V7">
        <f t="shared" si="5"/>
        <v>13.667708029861089</v>
      </c>
      <c r="W7">
        <f t="shared" si="6"/>
        <v>19.258177449675198</v>
      </c>
      <c r="X7">
        <f>X6</f>
        <v>-5.5222127612987525E-2</v>
      </c>
      <c r="Y7">
        <f t="shared" si="8"/>
        <v>4.2</v>
      </c>
      <c r="Z7">
        <f t="shared" si="9"/>
        <v>0.65200000000000002</v>
      </c>
      <c r="AA7">
        <f t="shared" si="10"/>
        <v>0.57259755908601928</v>
      </c>
      <c r="AB7">
        <f t="shared" si="11"/>
        <v>1.2393042287661766</v>
      </c>
      <c r="AC7">
        <f t="shared" si="12"/>
        <v>-3.0883871700991848E-2</v>
      </c>
      <c r="AD7" s="2">
        <v>-0.36120000000000002</v>
      </c>
      <c r="AE7">
        <f t="shared" si="13"/>
        <v>0.10195467254852413</v>
      </c>
      <c r="AF7">
        <f t="shared" si="14"/>
        <v>0.47064288653749514</v>
      </c>
      <c r="AG7">
        <f>SUM($AF$2:AF7)</f>
        <v>1.5408565547872846</v>
      </c>
      <c r="AH7" s="3">
        <f t="shared" si="15"/>
        <v>2.2056424567167197</v>
      </c>
      <c r="AI7">
        <f t="shared" si="16"/>
        <v>1.0928456714606136</v>
      </c>
      <c r="AJ7">
        <f t="shared" si="17"/>
        <v>2.0182561127490466</v>
      </c>
      <c r="AK7">
        <f t="shared" si="18"/>
        <v>0.25931344542279117</v>
      </c>
    </row>
    <row r="8" spans="1:37" x14ac:dyDescent="0.25">
      <c r="A8" s="1">
        <v>45331</v>
      </c>
      <c r="B8">
        <v>12.93</v>
      </c>
      <c r="C8">
        <v>23053.544999999998</v>
      </c>
      <c r="D8">
        <v>1907.0254</v>
      </c>
      <c r="E8">
        <v>4.21</v>
      </c>
      <c r="F8">
        <v>76.900000000000006</v>
      </c>
      <c r="G8">
        <v>5.33</v>
      </c>
      <c r="H8">
        <v>-69341</v>
      </c>
      <c r="I8">
        <v>121.38509999999999</v>
      </c>
      <c r="J8">
        <v>5026.6099999999997</v>
      </c>
      <c r="K8">
        <v>15990.66</v>
      </c>
      <c r="L8">
        <v>3.9</v>
      </c>
      <c r="M8">
        <v>254.92599999999999</v>
      </c>
      <c r="N8">
        <v>311.02199999999999</v>
      </c>
      <c r="O8">
        <v>4310000</v>
      </c>
      <c r="P8">
        <v>157271</v>
      </c>
      <c r="Q8">
        <f t="shared" si="0"/>
        <v>0.39700000000000002</v>
      </c>
      <c r="R8">
        <f t="shared" si="1"/>
        <v>1.878122250585772</v>
      </c>
      <c r="S8">
        <f t="shared" si="2"/>
        <v>63.258214689147195</v>
      </c>
      <c r="T8">
        <f t="shared" si="3"/>
        <v>3.6417697909867064</v>
      </c>
      <c r="U8">
        <f t="shared" si="4"/>
        <v>3.6332193776958737</v>
      </c>
      <c r="V8">
        <f t="shared" si="5"/>
        <v>13.000031644934486</v>
      </c>
      <c r="W8">
        <f t="shared" si="6"/>
        <v>16.678902832763974</v>
      </c>
      <c r="X8">
        <f t="shared" ref="X8:X10" si="19">X7</f>
        <v>-5.5222127612987525E-2</v>
      </c>
      <c r="Y8">
        <f t="shared" si="8"/>
        <v>4.2</v>
      </c>
      <c r="Z8">
        <f t="shared" si="9"/>
        <v>0.65200000000000002</v>
      </c>
      <c r="AA8">
        <f t="shared" si="10"/>
        <v>-9.494002275555409E-2</v>
      </c>
      <c r="AB8">
        <f t="shared" si="11"/>
        <v>-0.30131663180685986</v>
      </c>
      <c r="AC8">
        <f t="shared" si="12"/>
        <v>-8.3371023296921545E-2</v>
      </c>
      <c r="AD8" s="2">
        <v>0.15310000000000001</v>
      </c>
      <c r="AE8">
        <f t="shared" si="13"/>
        <v>9.8307849709095327E-2</v>
      </c>
      <c r="AF8">
        <f t="shared" si="14"/>
        <v>-0.19324787246464942</v>
      </c>
      <c r="AG8">
        <f>SUM($AF$2:AF8)</f>
        <v>1.3476086823226352</v>
      </c>
      <c r="AH8" s="3">
        <f t="shared" si="15"/>
        <v>2.1066046824692881</v>
      </c>
      <c r="AI8">
        <f t="shared" si="16"/>
        <v>1.0857879611322638</v>
      </c>
      <c r="AJ8">
        <f t="shared" si="17"/>
        <v>1.940162129143993</v>
      </c>
      <c r="AK8">
        <f t="shared" si="18"/>
        <v>0.24474123154632296</v>
      </c>
    </row>
    <row r="9" spans="1:37" x14ac:dyDescent="0.25">
      <c r="A9" s="1">
        <v>45334</v>
      </c>
      <c r="B9">
        <v>13.93</v>
      </c>
      <c r="C9">
        <v>23053.544999999998</v>
      </c>
      <c r="D9">
        <v>1907.0254</v>
      </c>
      <c r="E9">
        <v>4.21</v>
      </c>
      <c r="F9">
        <v>76.900000000000006</v>
      </c>
      <c r="G9">
        <v>5.33</v>
      </c>
      <c r="H9">
        <v>-69341</v>
      </c>
      <c r="I9">
        <v>121.2839</v>
      </c>
      <c r="J9">
        <v>5021.84</v>
      </c>
      <c r="K9">
        <v>15942.55</v>
      </c>
      <c r="L9">
        <v>3.9</v>
      </c>
      <c r="M9">
        <v>254.92599999999999</v>
      </c>
      <c r="N9">
        <v>311.02199999999999</v>
      </c>
      <c r="O9">
        <v>4310000</v>
      </c>
      <c r="P9">
        <v>157271</v>
      </c>
      <c r="Q9">
        <f t="shared" si="0"/>
        <v>0.39700000000000002</v>
      </c>
      <c r="R9">
        <f t="shared" si="1"/>
        <v>1.8781222505857718</v>
      </c>
      <c r="S9">
        <f t="shared" si="2"/>
        <v>66.009845150764136</v>
      </c>
      <c r="T9">
        <f t="shared" si="3"/>
        <v>3.8001809118240226</v>
      </c>
      <c r="U9">
        <f t="shared" si="4"/>
        <v>3.6576070495997204</v>
      </c>
      <c r="V9">
        <f t="shared" si="5"/>
        <v>13.457126319465146</v>
      </c>
      <c r="W9">
        <f t="shared" si="6"/>
        <v>17.295532464507506</v>
      </c>
      <c r="X9">
        <f t="shared" si="19"/>
        <v>-5.5222127612987525E-2</v>
      </c>
      <c r="Y9">
        <f t="shared" si="8"/>
        <v>4.2</v>
      </c>
      <c r="Z9">
        <f t="shared" si="9"/>
        <v>0.65200000000000002</v>
      </c>
      <c r="AA9">
        <f t="shared" si="10"/>
        <v>-1.3768624761212094</v>
      </c>
      <c r="AB9">
        <f t="shared" si="11"/>
        <v>-1.8162955016127988</v>
      </c>
      <c r="AC9">
        <f t="shared" si="12"/>
        <v>0.47153826682684136</v>
      </c>
      <c r="AD9" s="2">
        <v>-0.15310000000000001</v>
      </c>
      <c r="AE9">
        <f t="shared" si="13"/>
        <v>0.16206017317586133</v>
      </c>
      <c r="AF9">
        <f t="shared" si="14"/>
        <v>-1.5389226492970707</v>
      </c>
      <c r="AG9">
        <f>SUM($AF$2:AF9)</f>
        <v>-0.19131396697443548</v>
      </c>
      <c r="AH9" s="3">
        <f t="shared" si="15"/>
        <v>2.1066046824692881</v>
      </c>
      <c r="AI9">
        <f t="shared" si="16"/>
        <v>1.0890822526299548</v>
      </c>
      <c r="AJ9">
        <f t="shared" si="17"/>
        <v>1.934293463493858</v>
      </c>
      <c r="AK9">
        <f t="shared" si="18"/>
        <v>0.24362256075971567</v>
      </c>
    </row>
    <row r="10" spans="1:37" x14ac:dyDescent="0.25">
      <c r="A10" s="1">
        <v>45335</v>
      </c>
      <c r="B10">
        <v>15.85</v>
      </c>
      <c r="C10">
        <v>23053.544999999998</v>
      </c>
      <c r="D10">
        <v>1907.0254</v>
      </c>
      <c r="E10">
        <v>4.21</v>
      </c>
      <c r="F10">
        <v>76.900000000000006</v>
      </c>
      <c r="G10">
        <v>5.33</v>
      </c>
      <c r="H10">
        <v>-69341</v>
      </c>
      <c r="I10">
        <v>121.8558</v>
      </c>
      <c r="J10">
        <v>4953.17</v>
      </c>
      <c r="K10">
        <v>15655.6</v>
      </c>
      <c r="L10">
        <v>3.9</v>
      </c>
      <c r="M10">
        <v>254.92599999999999</v>
      </c>
      <c r="N10">
        <v>311.02199999999999</v>
      </c>
      <c r="O10">
        <v>4310000</v>
      </c>
      <c r="P10">
        <v>157271</v>
      </c>
      <c r="Q10">
        <f t="shared" si="0"/>
        <v>0.39700000000000002</v>
      </c>
      <c r="R10">
        <f t="shared" si="1"/>
        <v>1.5334803961675687</v>
      </c>
      <c r="S10">
        <f t="shared" si="2"/>
        <v>68.000537536148016</v>
      </c>
      <c r="T10">
        <f t="shared" si="3"/>
        <v>3.9147848953202877</v>
      </c>
      <c r="U10">
        <f t="shared" si="4"/>
        <v>1.0046094492793336</v>
      </c>
      <c r="V10">
        <f t="shared" si="5"/>
        <v>9.5277836649962424</v>
      </c>
      <c r="W10">
        <f t="shared" si="6"/>
        <v>12.994814964732621</v>
      </c>
      <c r="X10">
        <f t="shared" si="19"/>
        <v>-5.5222127612987525E-2</v>
      </c>
      <c r="Y10">
        <f t="shared" si="8"/>
        <v>4.2</v>
      </c>
      <c r="Z10">
        <f t="shared" si="9"/>
        <v>0.65200000000000002</v>
      </c>
      <c r="AA10">
        <f t="shared" si="10"/>
        <v>0.95341290968955006</v>
      </c>
      <c r="AB10">
        <f t="shared" si="11"/>
        <v>1.2917940366241065</v>
      </c>
      <c r="AC10">
        <f t="shared" si="12"/>
        <v>-9.4127649237868968E-2</v>
      </c>
      <c r="AD10" s="2">
        <v>0.51060000000000005</v>
      </c>
      <c r="AE10">
        <f t="shared" si="13"/>
        <v>0.25187893980973758</v>
      </c>
      <c r="AF10">
        <f t="shared" si="14"/>
        <v>0.70153396987981242</v>
      </c>
      <c r="AG10">
        <f>SUM($AF$2:AF10)</f>
        <v>0.51022000290537695</v>
      </c>
      <c r="AH10" s="3">
        <f t="shared" si="15"/>
        <v>2.1066046824692881</v>
      </c>
      <c r="AI10">
        <f t="shared" si="16"/>
        <v>1.0719677482396806</v>
      </c>
      <c r="AJ10">
        <f t="shared" si="17"/>
        <v>1.9651754317502785</v>
      </c>
      <c r="AK10">
        <f t="shared" si="18"/>
        <v>0.24947156419242364</v>
      </c>
    </row>
    <row r="11" spans="1:37" x14ac:dyDescent="0.25">
      <c r="A11" s="1">
        <v>45336</v>
      </c>
      <c r="B11">
        <v>14.38</v>
      </c>
      <c r="C11">
        <v>23053.544999999998</v>
      </c>
      <c r="D11">
        <v>1910.0965000000001</v>
      </c>
      <c r="E11">
        <v>4.21</v>
      </c>
      <c r="F11">
        <v>76.900000000000006</v>
      </c>
      <c r="G11">
        <v>5.33</v>
      </c>
      <c r="H11">
        <v>-69341</v>
      </c>
      <c r="I11">
        <v>121.7411</v>
      </c>
      <c r="J11">
        <v>5000.62</v>
      </c>
      <c r="K11">
        <v>15859.15</v>
      </c>
      <c r="L11">
        <v>3.9</v>
      </c>
      <c r="M11">
        <v>254.92599999999999</v>
      </c>
      <c r="N11">
        <v>311.02199999999999</v>
      </c>
      <c r="O11">
        <v>4310000</v>
      </c>
      <c r="P11">
        <v>157271</v>
      </c>
      <c r="Q11">
        <f t="shared" si="0"/>
        <v>0.39700000000000002</v>
      </c>
      <c r="R11">
        <f t="shared" si="1"/>
        <v>0</v>
      </c>
      <c r="S11">
        <f t="shared" si="2"/>
        <v>69.295902265501155</v>
      </c>
      <c r="T11">
        <f t="shared" si="3"/>
        <v>3.9893589275285835</v>
      </c>
      <c r="U11">
        <f t="shared" si="4"/>
        <v>1.2190976200347241</v>
      </c>
      <c r="V11">
        <f t="shared" si="5"/>
        <v>15.598510223401155</v>
      </c>
      <c r="W11">
        <f t="shared" si="6"/>
        <v>22.44408688448695</v>
      </c>
      <c r="X11">
        <f>((D11-D10))/D11*100</f>
        <v>0.16078245261431109</v>
      </c>
      <c r="Y11">
        <f t="shared" si="8"/>
        <v>4.2</v>
      </c>
      <c r="Z11">
        <f t="shared" si="9"/>
        <v>0.65200000000000002</v>
      </c>
      <c r="AA11">
        <f t="shared" si="10"/>
        <v>0.58043999917945754</v>
      </c>
      <c r="AB11">
        <f t="shared" si="11"/>
        <v>0.29604634451418887</v>
      </c>
      <c r="AC11">
        <f t="shared" si="12"/>
        <v>-0.15146897801974563</v>
      </c>
      <c r="AD11" s="2">
        <v>0.2263</v>
      </c>
      <c r="AE11">
        <f t="shared" si="13"/>
        <v>0.11059695353495262</v>
      </c>
      <c r="AF11">
        <f t="shared" si="14"/>
        <v>0.46984304564450491</v>
      </c>
      <c r="AG11">
        <f>SUM($AF$2:AF11)</f>
        <v>0.9800630485498818</v>
      </c>
      <c r="AH11" s="3">
        <f t="shared" si="15"/>
        <v>2.1066046824692881</v>
      </c>
      <c r="AI11">
        <f t="shared" si="16"/>
        <v>1.0339692351651104</v>
      </c>
      <c r="AJ11">
        <f t="shared" si="17"/>
        <v>2.0373959019514665</v>
      </c>
      <c r="AK11">
        <f t="shared" si="18"/>
        <v>0.26279884821605715</v>
      </c>
    </row>
    <row r="12" spans="1:37" x14ac:dyDescent="0.25">
      <c r="A12" s="1">
        <v>45337</v>
      </c>
      <c r="B12">
        <v>14.01</v>
      </c>
      <c r="C12">
        <v>23053.544999999998</v>
      </c>
      <c r="D12">
        <v>1910.0965000000001</v>
      </c>
      <c r="E12">
        <v>4.21</v>
      </c>
      <c r="F12">
        <v>76.900000000000006</v>
      </c>
      <c r="G12">
        <v>5.33</v>
      </c>
      <c r="H12">
        <v>-69341</v>
      </c>
      <c r="I12">
        <v>121.55670000000001</v>
      </c>
      <c r="J12">
        <v>5029.7299999999996</v>
      </c>
      <c r="K12">
        <v>15906.17</v>
      </c>
      <c r="L12">
        <v>3.9</v>
      </c>
      <c r="M12">
        <v>254.92599999999999</v>
      </c>
      <c r="N12">
        <v>311.02199999999999</v>
      </c>
      <c r="O12">
        <v>4310000</v>
      </c>
      <c r="P12">
        <v>157271</v>
      </c>
      <c r="Q12">
        <f t="shared" si="0"/>
        <v>0.39700000000000002</v>
      </c>
      <c r="R12">
        <f t="shared" si="1"/>
        <v>1.235338970224634</v>
      </c>
      <c r="S12">
        <f t="shared" si="2"/>
        <v>69.93458767721657</v>
      </c>
      <c r="T12">
        <f t="shared" si="3"/>
        <v>4.0261279898512976</v>
      </c>
      <c r="U12">
        <f t="shared" si="4"/>
        <v>0.87322317395943905</v>
      </c>
      <c r="V12">
        <f t="shared" si="5"/>
        <v>15.478962984526168</v>
      </c>
      <c r="W12">
        <f t="shared" si="6"/>
        <v>22.61729977437653</v>
      </c>
      <c r="X12">
        <f>X11</f>
        <v>0.16078245261431109</v>
      </c>
      <c r="Y12">
        <f t="shared" si="8"/>
        <v>4.2</v>
      </c>
      <c r="Z12">
        <f t="shared" si="9"/>
        <v>0.65200000000000002</v>
      </c>
      <c r="AA12">
        <f t="shared" si="10"/>
        <v>-0.4815012341991563</v>
      </c>
      <c r="AB12">
        <f t="shared" si="11"/>
        <v>-0.82394722528020148</v>
      </c>
      <c r="AC12">
        <f t="shared" si="12"/>
        <v>-4.7961157221282476E-2</v>
      </c>
      <c r="AD12" s="2">
        <v>0.95009999999999994</v>
      </c>
      <c r="AE12">
        <f t="shared" si="13"/>
        <v>0.10576523600250318</v>
      </c>
      <c r="AF12">
        <f t="shared" si="14"/>
        <v>-0.58726647020165945</v>
      </c>
      <c r="AG12">
        <f>SUM($AF$2:AF12)</f>
        <v>0.39279657834822235</v>
      </c>
      <c r="AH12" s="3">
        <f t="shared" si="15"/>
        <v>2.1066046824692881</v>
      </c>
      <c r="AI12">
        <f t="shared" si="16"/>
        <v>1.0930441040513716</v>
      </c>
      <c r="AJ12">
        <f t="shared" si="17"/>
        <v>1.9272824167489224</v>
      </c>
      <c r="AK12">
        <f t="shared" si="18"/>
        <v>0.24228167415741253</v>
      </c>
    </row>
    <row r="13" spans="1:37" x14ac:dyDescent="0.25">
      <c r="A13" s="1">
        <v>45338</v>
      </c>
      <c r="B13">
        <v>14.24</v>
      </c>
      <c r="C13">
        <v>23053.544999999998</v>
      </c>
      <c r="D13">
        <v>1910.0965000000001</v>
      </c>
      <c r="E13">
        <v>4.21</v>
      </c>
      <c r="F13">
        <v>76.900000000000006</v>
      </c>
      <c r="G13">
        <v>5.33</v>
      </c>
      <c r="H13">
        <v>-69341</v>
      </c>
      <c r="I13">
        <v>121.4984</v>
      </c>
      <c r="J13">
        <v>5005.57</v>
      </c>
      <c r="K13">
        <v>15775.65</v>
      </c>
      <c r="L13">
        <v>3.9</v>
      </c>
      <c r="M13">
        <v>254.92599999999999</v>
      </c>
      <c r="N13">
        <v>311.02199999999999</v>
      </c>
      <c r="O13">
        <v>4310000</v>
      </c>
      <c r="P13">
        <v>157271</v>
      </c>
      <c r="Q13">
        <f t="shared" si="0"/>
        <v>0.39700000000000002</v>
      </c>
      <c r="R13">
        <f t="shared" si="1"/>
        <v>1.5129750682127874</v>
      </c>
      <c r="S13">
        <f t="shared" si="2"/>
        <v>69.934587677216584</v>
      </c>
      <c r="T13">
        <f t="shared" si="3"/>
        <v>4.0261279898512949</v>
      </c>
      <c r="U13">
        <f t="shared" si="4"/>
        <v>0.875844960501862</v>
      </c>
      <c r="V13">
        <f t="shared" si="5"/>
        <v>15.266875507836675</v>
      </c>
      <c r="W13">
        <f t="shared" si="6"/>
        <v>21.620871375788148</v>
      </c>
      <c r="X13">
        <f t="shared" ref="X13:X15" si="20">X12</f>
        <v>0.16078245261431109</v>
      </c>
      <c r="Y13">
        <f t="shared" si="8"/>
        <v>4.2</v>
      </c>
      <c r="Z13">
        <f t="shared" si="9"/>
        <v>0.65200000000000002</v>
      </c>
      <c r="AA13">
        <f t="shared" si="10"/>
        <v>0</v>
      </c>
      <c r="AB13">
        <f t="shared" si="11"/>
        <v>0</v>
      </c>
      <c r="AC13">
        <f t="shared" si="12"/>
        <v>0</v>
      </c>
      <c r="AD13" s="2">
        <v>0.88849999999999996</v>
      </c>
      <c r="AE13">
        <f t="shared" si="13"/>
        <v>0.2133823447409961</v>
      </c>
      <c r="AF13">
        <f t="shared" si="14"/>
        <v>-0.2133823447409961</v>
      </c>
      <c r="AG13">
        <f>SUM($AF$2:AF13)</f>
        <v>0.17941423360722625</v>
      </c>
      <c r="AH13" s="3">
        <f t="shared" si="15"/>
        <v>2.1066046824692881</v>
      </c>
      <c r="AI13">
        <f t="shared" si="16"/>
        <v>1.1163062320611326</v>
      </c>
      <c r="AJ13">
        <f t="shared" si="17"/>
        <v>1.8871207756134103</v>
      </c>
      <c r="AK13">
        <f t="shared" si="18"/>
        <v>0.23450535300801728</v>
      </c>
    </row>
    <row r="14" spans="1:37" x14ac:dyDescent="0.25">
      <c r="A14" s="1">
        <v>45341</v>
      </c>
      <c r="B14">
        <v>14.71</v>
      </c>
      <c r="C14">
        <v>23053.544999999998</v>
      </c>
      <c r="D14">
        <v>1910.0965000000001</v>
      </c>
      <c r="E14">
        <v>4.21</v>
      </c>
      <c r="F14">
        <v>76.900000000000006</v>
      </c>
      <c r="G14">
        <v>5.33</v>
      </c>
      <c r="H14">
        <v>-69341</v>
      </c>
      <c r="I14">
        <v>121.4984</v>
      </c>
      <c r="J14">
        <v>5005.57</v>
      </c>
      <c r="K14">
        <v>15775.65</v>
      </c>
      <c r="L14">
        <v>3.9</v>
      </c>
      <c r="M14">
        <v>254.92599999999999</v>
      </c>
      <c r="N14">
        <v>311.02199999999999</v>
      </c>
      <c r="O14">
        <v>4310000</v>
      </c>
      <c r="P14">
        <v>157271</v>
      </c>
      <c r="Q14">
        <f t="shared" si="0"/>
        <v>0.39700000000000002</v>
      </c>
      <c r="R14">
        <f t="shared" si="1"/>
        <v>1.5129750682127876</v>
      </c>
      <c r="S14">
        <f t="shared" si="2"/>
        <v>69.295902265501155</v>
      </c>
      <c r="T14">
        <f t="shared" si="3"/>
        <v>3.9893589275285746</v>
      </c>
      <c r="U14">
        <f t="shared" si="4"/>
        <v>0.95774391564448669</v>
      </c>
      <c r="V14">
        <f t="shared" si="5"/>
        <v>15.187550451005443</v>
      </c>
      <c r="W14">
        <f t="shared" si="6"/>
        <v>21.571904734055</v>
      </c>
      <c r="X14">
        <f t="shared" si="20"/>
        <v>0.16078245261431109</v>
      </c>
      <c r="Y14">
        <f t="shared" si="8"/>
        <v>4.2</v>
      </c>
      <c r="Z14">
        <f t="shared" si="9"/>
        <v>0.65200000000000002</v>
      </c>
      <c r="AA14">
        <f t="shared" si="10"/>
        <v>-0.60234144772223519</v>
      </c>
      <c r="AB14">
        <f t="shared" si="11"/>
        <v>-0.92255647968675447</v>
      </c>
      <c r="AC14">
        <f t="shared" si="12"/>
        <v>-0.10000131688976768</v>
      </c>
      <c r="AD14" s="2">
        <v>0</v>
      </c>
      <c r="AE14">
        <f t="shared" si="13"/>
        <v>0.16659707284352851</v>
      </c>
      <c r="AF14">
        <f t="shared" si="14"/>
        <v>-0.76893852056576373</v>
      </c>
      <c r="AG14">
        <f>SUM($AF$2:AF14)</f>
        <v>-0.58952428695853754</v>
      </c>
      <c r="AH14" s="3">
        <f t="shared" si="15"/>
        <v>2.1066046824692881</v>
      </c>
      <c r="AI14">
        <f t="shared" si="16"/>
        <v>1.1241397195825305</v>
      </c>
      <c r="AJ14">
        <f t="shared" si="17"/>
        <v>1.873970508978736</v>
      </c>
      <c r="AK14">
        <f t="shared" si="18"/>
        <v>0.23192311815307853</v>
      </c>
    </row>
    <row r="15" spans="1:37" x14ac:dyDescent="0.25">
      <c r="A15" s="1">
        <v>45342</v>
      </c>
      <c r="B15">
        <v>15.42</v>
      </c>
      <c r="C15">
        <v>23053.544999999998</v>
      </c>
      <c r="D15">
        <v>1910.0965000000001</v>
      </c>
      <c r="E15">
        <v>4.21</v>
      </c>
      <c r="F15">
        <v>76.900000000000006</v>
      </c>
      <c r="G15">
        <v>5.33</v>
      </c>
      <c r="H15">
        <v>-69341</v>
      </c>
      <c r="I15">
        <v>121.37690000000001</v>
      </c>
      <c r="J15">
        <v>4975.51</v>
      </c>
      <c r="K15">
        <v>15630.78</v>
      </c>
      <c r="L15">
        <v>3.9</v>
      </c>
      <c r="M15">
        <v>254.92599999999999</v>
      </c>
      <c r="N15">
        <v>311.02199999999999</v>
      </c>
      <c r="O15">
        <v>4310000</v>
      </c>
      <c r="P15">
        <v>157271</v>
      </c>
      <c r="Q15">
        <f t="shared" si="0"/>
        <v>0.39700000000000002</v>
      </c>
      <c r="R15">
        <f t="shared" si="1"/>
        <v>1.2353389702246342</v>
      </c>
      <c r="S15">
        <f t="shared" si="2"/>
        <v>68.00053753614803</v>
      </c>
      <c r="T15">
        <f t="shared" si="3"/>
        <v>3.9147848953202775</v>
      </c>
      <c r="U15">
        <f t="shared" si="4"/>
        <v>1.1697622411520359</v>
      </c>
      <c r="V15">
        <f t="shared" si="5"/>
        <v>14.198784853833164</v>
      </c>
      <c r="W15">
        <f t="shared" si="6"/>
        <v>20.642060380208946</v>
      </c>
      <c r="X15">
        <f t="shared" si="20"/>
        <v>0.16078245261431109</v>
      </c>
      <c r="Y15">
        <f t="shared" si="8"/>
        <v>4.2</v>
      </c>
      <c r="Z15">
        <f t="shared" si="9"/>
        <v>0.65200000000000002</v>
      </c>
      <c r="AA15">
        <f t="shared" si="10"/>
        <v>0.12633935945864821</v>
      </c>
      <c r="AB15">
        <f t="shared" si="11"/>
        <v>-0.31981675138030058</v>
      </c>
      <c r="AC15">
        <f t="shared" si="12"/>
        <v>1.2275811954331714E-2</v>
      </c>
      <c r="AD15" s="2">
        <v>0.1027</v>
      </c>
      <c r="AE15">
        <f t="shared" si="13"/>
        <v>0.20160097442954567</v>
      </c>
      <c r="AF15">
        <f t="shared" si="14"/>
        <v>-7.526161497089745E-2</v>
      </c>
      <c r="AG15">
        <f>SUM($AF$2:AF15)</f>
        <v>-0.66478590192943499</v>
      </c>
      <c r="AH15" s="3">
        <f t="shared" si="15"/>
        <v>2.1066046824692881</v>
      </c>
      <c r="AI15">
        <f t="shared" si="16"/>
        <v>1.141155764626673</v>
      </c>
      <c r="AJ15">
        <f t="shared" si="17"/>
        <v>1.8460272889726494</v>
      </c>
      <c r="AK15">
        <f t="shared" si="18"/>
        <v>0.22637538937817014</v>
      </c>
    </row>
    <row r="16" spans="1:37" x14ac:dyDescent="0.25">
      <c r="A16" s="1">
        <v>45343</v>
      </c>
      <c r="B16">
        <v>15.34</v>
      </c>
      <c r="C16">
        <v>23053.544999999998</v>
      </c>
      <c r="D16">
        <v>1909.8439000000001</v>
      </c>
      <c r="E16">
        <v>4.21</v>
      </c>
      <c r="F16">
        <v>76.900000000000006</v>
      </c>
      <c r="G16">
        <v>5.33</v>
      </c>
      <c r="H16">
        <v>-69341</v>
      </c>
      <c r="I16">
        <v>121.3918</v>
      </c>
      <c r="J16">
        <v>4981.8</v>
      </c>
      <c r="K16">
        <v>15580.87</v>
      </c>
      <c r="L16">
        <v>3.9</v>
      </c>
      <c r="M16">
        <v>254.92599999999999</v>
      </c>
      <c r="N16">
        <v>311.02199999999999</v>
      </c>
      <c r="O16">
        <v>4310000</v>
      </c>
      <c r="P16">
        <v>157271</v>
      </c>
      <c r="Q16">
        <f t="shared" si="0"/>
        <v>0.39700000000000002</v>
      </c>
      <c r="R16">
        <f t="shared" si="1"/>
        <v>0</v>
      </c>
      <c r="S16">
        <f t="shared" si="2"/>
        <v>66.00984515076415</v>
      </c>
      <c r="T16">
        <f t="shared" si="3"/>
        <v>3.8001809118240115</v>
      </c>
      <c r="U16">
        <f t="shared" si="4"/>
        <v>1.1807785594464786</v>
      </c>
      <c r="V16">
        <f t="shared" si="5"/>
        <v>14.16823680962929</v>
      </c>
      <c r="W16">
        <f t="shared" si="6"/>
        <v>20.202120429377302</v>
      </c>
      <c r="X16">
        <f>((D16-D15))/D16*100</f>
        <v>-1.3226211838571176E-2</v>
      </c>
      <c r="Y16">
        <f t="shared" si="8"/>
        <v>4.2</v>
      </c>
      <c r="Z16">
        <f t="shared" si="9"/>
        <v>0.65200000000000002</v>
      </c>
      <c r="AA16">
        <f t="shared" si="10"/>
        <v>2.0902891694828027</v>
      </c>
      <c r="AB16">
        <f t="shared" si="11"/>
        <v>2.9142715139570372</v>
      </c>
      <c r="AC16">
        <f t="shared" si="12"/>
        <v>5.5275562270265685E-2</v>
      </c>
      <c r="AD16" s="2">
        <v>-0.73509999999999998</v>
      </c>
      <c r="AE16">
        <f t="shared" si="13"/>
        <v>0.27214457278258752</v>
      </c>
      <c r="AF16">
        <f t="shared" si="14"/>
        <v>1.8181445967002152</v>
      </c>
      <c r="AG16">
        <f>SUM($AF$2:AF16)</f>
        <v>1.1533586947707803</v>
      </c>
      <c r="AH16" s="3">
        <f t="shared" si="15"/>
        <v>1.4299916600312867</v>
      </c>
      <c r="AI16">
        <f t="shared" si="16"/>
        <v>1.1500486452127294</v>
      </c>
      <c r="AJ16">
        <f t="shared" si="17"/>
        <v>1.2434184118940248</v>
      </c>
      <c r="AK16">
        <f t="shared" si="18"/>
        <v>8.0450639487653838E-2</v>
      </c>
    </row>
    <row r="17" spans="1:37" x14ac:dyDescent="0.25">
      <c r="A17" s="1">
        <v>45344</v>
      </c>
      <c r="B17">
        <v>14.54</v>
      </c>
      <c r="C17">
        <v>23053.544999999998</v>
      </c>
      <c r="D17">
        <v>1909.8439000000001</v>
      </c>
      <c r="E17">
        <v>4.21</v>
      </c>
      <c r="F17">
        <v>76.900000000000006</v>
      </c>
      <c r="G17">
        <v>5.33</v>
      </c>
      <c r="H17">
        <v>-69341</v>
      </c>
      <c r="I17">
        <v>121.4589</v>
      </c>
      <c r="J17">
        <v>5087.03</v>
      </c>
      <c r="K17">
        <v>16041.62</v>
      </c>
      <c r="L17">
        <v>3.9</v>
      </c>
      <c r="M17">
        <v>254.92599999999999</v>
      </c>
      <c r="N17">
        <v>311.02199999999999</v>
      </c>
      <c r="O17">
        <v>4310000</v>
      </c>
      <c r="P17">
        <v>157271</v>
      </c>
      <c r="Q17">
        <f t="shared" si="0"/>
        <v>0.39700000000000002</v>
      </c>
      <c r="R17">
        <f t="shared" si="1"/>
        <v>2.6644864749547068</v>
      </c>
      <c r="S17">
        <f t="shared" si="2"/>
        <v>63.258214689147216</v>
      </c>
      <c r="T17">
        <f t="shared" si="3"/>
        <v>3.6417697909866966</v>
      </c>
      <c r="U17">
        <f t="shared" si="4"/>
        <v>1.4981760119427923</v>
      </c>
      <c r="V17">
        <f t="shared" si="5"/>
        <v>6.9200825272651407</v>
      </c>
      <c r="W17">
        <f t="shared" si="6"/>
        <v>10.701286910524388</v>
      </c>
      <c r="X17">
        <f>X16</f>
        <v>-1.3226211838571176E-2</v>
      </c>
      <c r="Y17">
        <f t="shared" si="8"/>
        <v>4.2</v>
      </c>
      <c r="Z17">
        <f t="shared" si="9"/>
        <v>0.65200000000000002</v>
      </c>
      <c r="AA17">
        <f t="shared" si="10"/>
        <v>3.4788317372660207E-2</v>
      </c>
      <c r="AB17">
        <f t="shared" si="11"/>
        <v>-0.27966423583155492</v>
      </c>
      <c r="AC17">
        <f t="shared" si="12"/>
        <v>-4.9234761717746198E-2</v>
      </c>
      <c r="AD17" s="2">
        <v>0.62490000000000001</v>
      </c>
      <c r="AE17">
        <f t="shared" si="13"/>
        <v>0.10907826373475389</v>
      </c>
      <c r="AF17">
        <f t="shared" si="14"/>
        <v>-7.4289946362093684E-2</v>
      </c>
      <c r="AG17">
        <f>SUM($AF$2:AF17)</f>
        <v>1.0790687484086867</v>
      </c>
      <c r="AH17" s="3">
        <f t="shared" si="15"/>
        <v>1.4299916600312867</v>
      </c>
      <c r="AI17">
        <f t="shared" si="16"/>
        <v>0.90781333276994436</v>
      </c>
      <c r="AJ17">
        <f t="shared" si="17"/>
        <v>1.5752045144215474</v>
      </c>
      <c r="AK17">
        <f t="shared" si="18"/>
        <v>0.16779050627983128</v>
      </c>
    </row>
    <row r="18" spans="1:37" x14ac:dyDescent="0.25">
      <c r="A18" s="1">
        <v>45345</v>
      </c>
      <c r="B18">
        <v>13.75</v>
      </c>
      <c r="C18">
        <v>23053.544999999998</v>
      </c>
      <c r="D18">
        <v>1909.8439000000001</v>
      </c>
      <c r="E18">
        <v>4.21</v>
      </c>
      <c r="F18">
        <v>76.900000000000006</v>
      </c>
      <c r="G18">
        <v>5.33</v>
      </c>
      <c r="H18">
        <v>-69341</v>
      </c>
      <c r="I18">
        <v>121.3991</v>
      </c>
      <c r="J18">
        <v>5088.8</v>
      </c>
      <c r="K18">
        <v>15996.82</v>
      </c>
      <c r="L18">
        <v>3.9</v>
      </c>
      <c r="M18">
        <v>254.92599999999999</v>
      </c>
      <c r="N18">
        <v>311.02199999999999</v>
      </c>
      <c r="O18">
        <v>4310000</v>
      </c>
      <c r="P18">
        <v>157271</v>
      </c>
      <c r="Q18">
        <f t="shared" si="0"/>
        <v>0.39700000000000002</v>
      </c>
      <c r="R18">
        <f t="shared" si="1"/>
        <v>3.2633161450930315</v>
      </c>
      <c r="S18">
        <f t="shared" si="2"/>
        <v>59.640416763267282</v>
      </c>
      <c r="T18">
        <f t="shared" si="3"/>
        <v>3.4334934863026803</v>
      </c>
      <c r="U18">
        <f t="shared" si="4"/>
        <v>1.6110565237375212</v>
      </c>
      <c r="V18">
        <f t="shared" si="5"/>
        <v>7.1331266747166326</v>
      </c>
      <c r="W18">
        <f t="shared" si="6"/>
        <v>11.063293259227647</v>
      </c>
      <c r="X18">
        <f t="shared" ref="X18:X20" si="21">X17</f>
        <v>-1.3226211838571176E-2</v>
      </c>
      <c r="Y18">
        <f t="shared" si="8"/>
        <v>4.2</v>
      </c>
      <c r="Z18">
        <f t="shared" si="9"/>
        <v>0.65200000000000002</v>
      </c>
      <c r="AA18">
        <f t="shared" si="10"/>
        <v>-0.37939352461026604</v>
      </c>
      <c r="AB18">
        <f t="shared" si="11"/>
        <v>-0.12867080225954916</v>
      </c>
      <c r="AC18">
        <f t="shared" si="12"/>
        <v>1.696882431583243E-2</v>
      </c>
      <c r="AD18" s="2">
        <v>-6.4399999999999999E-2</v>
      </c>
      <c r="AE18">
        <f t="shared" si="13"/>
        <v>8.6056198810502416E-2</v>
      </c>
      <c r="AF18">
        <f t="shared" si="14"/>
        <v>-0.46544972342076846</v>
      </c>
      <c r="AG18">
        <f>SUM($AF$2:AF18)</f>
        <v>0.61361902498791832</v>
      </c>
      <c r="AH18" s="3">
        <f t="shared" si="15"/>
        <v>1.7331984839794274</v>
      </c>
      <c r="AI18">
        <f t="shared" si="16"/>
        <v>0.93945225923568354</v>
      </c>
      <c r="AJ18">
        <f t="shared" si="17"/>
        <v>1.8449032049691565</v>
      </c>
      <c r="AK18">
        <f t="shared" si="18"/>
        <v>0.22615046517070461</v>
      </c>
    </row>
    <row r="19" spans="1:37" x14ac:dyDescent="0.25">
      <c r="A19" s="1">
        <v>45348</v>
      </c>
      <c r="B19">
        <v>13.74</v>
      </c>
      <c r="C19">
        <v>23053.544999999998</v>
      </c>
      <c r="D19">
        <v>1909.8439000000001</v>
      </c>
      <c r="E19">
        <v>4.21</v>
      </c>
      <c r="F19">
        <v>76.900000000000006</v>
      </c>
      <c r="G19">
        <v>5.33</v>
      </c>
      <c r="H19">
        <v>-69341</v>
      </c>
      <c r="I19">
        <v>121.41970000000001</v>
      </c>
      <c r="J19">
        <v>5069.53</v>
      </c>
      <c r="K19">
        <v>15976.25</v>
      </c>
      <c r="L19">
        <v>3.9</v>
      </c>
      <c r="M19">
        <v>254.92599999999999</v>
      </c>
      <c r="N19">
        <v>311.02199999999999</v>
      </c>
      <c r="O19">
        <v>4310000</v>
      </c>
      <c r="P19">
        <v>157271</v>
      </c>
      <c r="Q19">
        <f t="shared" si="0"/>
        <v>0.39700000000000002</v>
      </c>
      <c r="R19">
        <f t="shared" si="1"/>
        <v>3.2633161450930301</v>
      </c>
      <c r="S19">
        <f t="shared" si="2"/>
        <v>54.985747380041879</v>
      </c>
      <c r="T19">
        <f t="shared" si="3"/>
        <v>3.165524584079308</v>
      </c>
      <c r="U19">
        <f t="shared" si="4"/>
        <v>1.6033579885857236</v>
      </c>
      <c r="V19">
        <f t="shared" si="5"/>
        <v>10.098247402815559</v>
      </c>
      <c r="W19">
        <f t="shared" si="6"/>
        <v>16.599267024092221</v>
      </c>
      <c r="X19">
        <f t="shared" si="21"/>
        <v>-1.3226211838571176E-2</v>
      </c>
      <c r="Y19">
        <f t="shared" si="8"/>
        <v>4.2</v>
      </c>
      <c r="Z19">
        <f t="shared" si="9"/>
        <v>0.65200000000000002</v>
      </c>
      <c r="AA19">
        <f t="shared" si="10"/>
        <v>0.17048185442892361</v>
      </c>
      <c r="AB19">
        <f t="shared" si="11"/>
        <v>0.36892975802194244</v>
      </c>
      <c r="AC19">
        <f t="shared" si="12"/>
        <v>-7.4123062402561862E-2</v>
      </c>
      <c r="AD19" s="2">
        <v>0.86250000000000004</v>
      </c>
      <c r="AE19">
        <f t="shared" si="13"/>
        <v>6.6698621161760757E-2</v>
      </c>
      <c r="AF19">
        <f t="shared" si="14"/>
        <v>0.10378323326716285</v>
      </c>
      <c r="AG19">
        <f>SUM($AF$2:AF19)</f>
        <v>0.71740225825508119</v>
      </c>
      <c r="AH19" s="3">
        <f t="shared" si="15"/>
        <v>1.7331984839794274</v>
      </c>
      <c r="AI19">
        <f t="shared" si="16"/>
        <v>0.96060334285830906</v>
      </c>
      <c r="AJ19">
        <f t="shared" si="17"/>
        <v>1.804281129006104</v>
      </c>
      <c r="AK19">
        <f t="shared" si="18"/>
        <v>0.21792884258086154</v>
      </c>
    </row>
    <row r="20" spans="1:37" x14ac:dyDescent="0.25">
      <c r="A20" s="1">
        <v>45349</v>
      </c>
      <c r="B20">
        <v>13.43</v>
      </c>
      <c r="C20">
        <v>23053.544999999998</v>
      </c>
      <c r="D20">
        <v>1909.8439000000001</v>
      </c>
      <c r="E20">
        <v>4.21</v>
      </c>
      <c r="F20">
        <v>76.900000000000006</v>
      </c>
      <c r="G20">
        <v>5.33</v>
      </c>
      <c r="H20">
        <v>-69341</v>
      </c>
      <c r="I20">
        <v>121.3297</v>
      </c>
      <c r="J20">
        <v>5078.18</v>
      </c>
      <c r="K20">
        <v>16035.3</v>
      </c>
      <c r="L20">
        <v>3.9</v>
      </c>
      <c r="M20">
        <v>254.92599999999999</v>
      </c>
      <c r="N20">
        <v>311.02199999999999</v>
      </c>
      <c r="O20">
        <v>4310000</v>
      </c>
      <c r="P20">
        <v>157271</v>
      </c>
      <c r="Q20">
        <f t="shared" si="0"/>
        <v>0.39700000000000002</v>
      </c>
      <c r="R20">
        <f t="shared" si="1"/>
        <v>2.6644864749547064</v>
      </c>
      <c r="S20">
        <f t="shared" si="2"/>
        <v>48.999602400376133</v>
      </c>
      <c r="T20">
        <f t="shared" si="3"/>
        <v>2.8209027502425452</v>
      </c>
      <c r="U20">
        <f t="shared" si="4"/>
        <v>2.6201661700002647</v>
      </c>
      <c r="V20">
        <f t="shared" si="5"/>
        <v>10.570950450373223</v>
      </c>
      <c r="W20">
        <f t="shared" si="6"/>
        <v>16.905325148014132</v>
      </c>
      <c r="X20">
        <f t="shared" si="21"/>
        <v>-1.3226211838571176E-2</v>
      </c>
      <c r="Y20">
        <f t="shared" si="8"/>
        <v>4.2</v>
      </c>
      <c r="Z20">
        <f t="shared" si="9"/>
        <v>0.65200000000000002</v>
      </c>
      <c r="AA20">
        <f t="shared" si="10"/>
        <v>-0.1659450476103029</v>
      </c>
      <c r="AB20">
        <f t="shared" si="11"/>
        <v>-0.54754156424932821</v>
      </c>
      <c r="AC20">
        <f t="shared" si="12"/>
        <v>0.13096546022944316</v>
      </c>
      <c r="AD20" s="2">
        <v>0</v>
      </c>
      <c r="AE20">
        <f t="shared" si="13"/>
        <v>9.9508266382258084E-2</v>
      </c>
      <c r="AF20">
        <f t="shared" si="14"/>
        <v>-0.265453313992561</v>
      </c>
      <c r="AG20">
        <f>SUM($AF$2:AF20)</f>
        <v>0.45194894426252019</v>
      </c>
      <c r="AH20" s="3">
        <f t="shared" si="15"/>
        <v>1.7331984839794274</v>
      </c>
      <c r="AI20">
        <f t="shared" si="16"/>
        <v>0.96113961274270332</v>
      </c>
      <c r="AJ20">
        <f t="shared" si="17"/>
        <v>1.8032744265253835</v>
      </c>
      <c r="AK20">
        <f t="shared" si="18"/>
        <v>0.21772275045124659</v>
      </c>
    </row>
    <row r="21" spans="1:37" x14ac:dyDescent="0.25">
      <c r="A21" s="1">
        <v>45350</v>
      </c>
      <c r="B21">
        <v>13.84</v>
      </c>
      <c r="C21">
        <v>23053.544999999998</v>
      </c>
      <c r="D21">
        <v>1916.7844</v>
      </c>
      <c r="E21">
        <v>4.21</v>
      </c>
      <c r="F21">
        <v>76.900000000000006</v>
      </c>
      <c r="G21">
        <v>5.33</v>
      </c>
      <c r="H21">
        <v>-69341</v>
      </c>
      <c r="I21">
        <v>121.48860000000001</v>
      </c>
      <c r="J21">
        <v>5069.76</v>
      </c>
      <c r="K21">
        <v>15947.74</v>
      </c>
      <c r="L21">
        <v>3.9</v>
      </c>
      <c r="M21">
        <v>254.92599999999999</v>
      </c>
      <c r="N21">
        <v>311.02199999999999</v>
      </c>
      <c r="O21">
        <v>4310000</v>
      </c>
      <c r="P21">
        <v>157271</v>
      </c>
      <c r="Q21">
        <f t="shared" si="0"/>
        <v>0.39700000000000002</v>
      </c>
      <c r="R21">
        <f t="shared" si="1"/>
        <v>0</v>
      </c>
      <c r="S21">
        <f t="shared" si="2"/>
        <v>41.104320612992794</v>
      </c>
      <c r="T21">
        <f t="shared" si="3"/>
        <v>2.366372080259016</v>
      </c>
      <c r="U21">
        <f t="shared" si="4"/>
        <v>2.2647928446944983</v>
      </c>
      <c r="V21">
        <f t="shared" si="5"/>
        <v>11.872642091430315</v>
      </c>
      <c r="W21">
        <f t="shared" si="6"/>
        <v>18.69089760671195</v>
      </c>
      <c r="X21">
        <f>((D21-D20))/D21*100</f>
        <v>0.36209080165718838</v>
      </c>
      <c r="Y21">
        <f t="shared" si="8"/>
        <v>4.2</v>
      </c>
      <c r="Z21">
        <f t="shared" si="9"/>
        <v>0.65200000000000002</v>
      </c>
      <c r="AA21">
        <f t="shared" si="10"/>
        <v>0.52154203933401622</v>
      </c>
      <c r="AB21">
        <f t="shared" si="11"/>
        <v>0.90001562593037243</v>
      </c>
      <c r="AC21">
        <f t="shared" si="12"/>
        <v>4.1073812686946626E-2</v>
      </c>
      <c r="AD21" s="2">
        <v>-0.36120000000000002</v>
      </c>
      <c r="AE21">
        <f t="shared" si="13"/>
        <v>0.15159922072506613</v>
      </c>
      <c r="AF21">
        <f t="shared" si="14"/>
        <v>0.36994281860895006</v>
      </c>
      <c r="AG21">
        <f>SUM($AF$2:AF21)</f>
        <v>0.82189176287147026</v>
      </c>
      <c r="AH21" s="3">
        <f t="shared" si="15"/>
        <v>1.9290544592902301</v>
      </c>
      <c r="AI21">
        <f t="shared" si="16"/>
        <v>0.9899084210175616</v>
      </c>
      <c r="AJ21">
        <f t="shared" si="17"/>
        <v>1.9487201223192823</v>
      </c>
      <c r="AK21">
        <f t="shared" si="18"/>
        <v>0.24636648511360656</v>
      </c>
    </row>
    <row r="22" spans="1:37" x14ac:dyDescent="0.25">
      <c r="A22" s="1">
        <v>45351</v>
      </c>
      <c r="B22">
        <v>13.4</v>
      </c>
      <c r="C22">
        <v>23053.544999999998</v>
      </c>
      <c r="D22">
        <v>1916.7844</v>
      </c>
      <c r="E22">
        <v>4.21</v>
      </c>
      <c r="F22">
        <v>76.900000000000006</v>
      </c>
      <c r="G22">
        <v>5.33</v>
      </c>
      <c r="H22">
        <v>-69341</v>
      </c>
      <c r="I22">
        <v>121.5385</v>
      </c>
      <c r="J22">
        <v>5096.2700000000004</v>
      </c>
      <c r="K22">
        <v>16091.92</v>
      </c>
      <c r="L22">
        <v>3.9</v>
      </c>
      <c r="M22">
        <v>254.92599999999999</v>
      </c>
      <c r="N22">
        <v>311.02199999999999</v>
      </c>
      <c r="O22">
        <v>4310000</v>
      </c>
      <c r="P22">
        <v>157271</v>
      </c>
      <c r="Q22">
        <f t="shared" si="0"/>
        <v>0.39700000000000002</v>
      </c>
      <c r="R22">
        <f t="shared" si="1"/>
        <v>3.6653267602308155</v>
      </c>
      <c r="S22">
        <f t="shared" si="2"/>
        <v>29.820208381633709</v>
      </c>
      <c r="T22">
        <f t="shared" si="3"/>
        <v>1.716746743151343</v>
      </c>
      <c r="U22">
        <f t="shared" si="4"/>
        <v>1.8600533871377249</v>
      </c>
      <c r="V22">
        <f t="shared" si="5"/>
        <v>13.080781980024719</v>
      </c>
      <c r="W22">
        <f t="shared" si="6"/>
        <v>20.275054359618306</v>
      </c>
      <c r="X22">
        <f>X21</f>
        <v>0.36209080165718838</v>
      </c>
      <c r="Y22">
        <f t="shared" si="8"/>
        <v>4.2</v>
      </c>
      <c r="Z22">
        <f t="shared" si="9"/>
        <v>0.65200000000000002</v>
      </c>
      <c r="AA22">
        <f t="shared" si="10"/>
        <v>0.79759250577916974</v>
      </c>
      <c r="AB22">
        <f t="shared" si="11"/>
        <v>1.1309218791075704</v>
      </c>
      <c r="AC22">
        <f t="shared" si="12"/>
        <v>-0.13526577997918399</v>
      </c>
      <c r="AD22" s="2">
        <v>0.128</v>
      </c>
      <c r="AE22">
        <f t="shared" si="13"/>
        <v>0.17766548811078689</v>
      </c>
      <c r="AF22">
        <f t="shared" si="14"/>
        <v>0.61992701766838287</v>
      </c>
      <c r="AG22">
        <f>SUM($AF$2:AF22)</f>
        <v>1.4418187805398532</v>
      </c>
      <c r="AH22" s="3">
        <f t="shared" si="15"/>
        <v>2.2723309019575124</v>
      </c>
      <c r="AI22">
        <f t="shared" si="16"/>
        <v>0.97088841777807633</v>
      </c>
      <c r="AJ22">
        <f t="shared" si="17"/>
        <v>2.3404655574714219</v>
      </c>
      <c r="AK22">
        <f t="shared" si="18"/>
        <v>0.31400816182016067</v>
      </c>
    </row>
    <row r="23" spans="1:37" x14ac:dyDescent="0.25">
      <c r="A23" s="1">
        <v>45352</v>
      </c>
      <c r="B23">
        <v>13.11</v>
      </c>
      <c r="C23">
        <v>23053.544999999998</v>
      </c>
      <c r="D23">
        <v>1916.7844</v>
      </c>
      <c r="E23">
        <v>4.21</v>
      </c>
      <c r="F23">
        <v>79.400000000000006</v>
      </c>
      <c r="G23">
        <v>5.33</v>
      </c>
      <c r="H23">
        <v>-68547</v>
      </c>
      <c r="I23">
        <v>121.3741</v>
      </c>
      <c r="J23">
        <v>5137.08</v>
      </c>
      <c r="K23">
        <v>16274.94</v>
      </c>
      <c r="L23">
        <v>3.9</v>
      </c>
      <c r="M23">
        <v>255.095</v>
      </c>
      <c r="N23">
        <v>312.10700000000003</v>
      </c>
      <c r="O23">
        <v>4120000</v>
      </c>
      <c r="P23">
        <v>157517</v>
      </c>
      <c r="Q23">
        <f t="shared" si="0"/>
        <v>0.39700000000000002</v>
      </c>
      <c r="R23">
        <f t="shared" si="1"/>
        <v>4.4890901515670398</v>
      </c>
      <c r="S23">
        <f t="shared" si="2"/>
        <v>2.8895161914859021E-14</v>
      </c>
      <c r="T23">
        <f t="shared" si="3"/>
        <v>4.514869049196722E-16</v>
      </c>
      <c r="U23">
        <f t="shared" si="4"/>
        <v>2.3212255933362007</v>
      </c>
      <c r="V23">
        <f t="shared" si="5"/>
        <v>11.871326672727694</v>
      </c>
      <c r="W23">
        <f t="shared" si="6"/>
        <v>18.277050796414869</v>
      </c>
      <c r="X23">
        <f t="shared" ref="X23:X25" si="22">X22</f>
        <v>0.36209080165718838</v>
      </c>
      <c r="Y23">
        <f>((O23-O22)/O22)*100</f>
        <v>-4.4083526682134568</v>
      </c>
      <c r="Z23">
        <f>((P23-P22)/P22)*100</f>
        <v>0.15641790285558049</v>
      </c>
      <c r="AA23">
        <f t="shared" si="10"/>
        <v>-0.11939974324694175</v>
      </c>
      <c r="AB23">
        <f t="shared" si="11"/>
        <v>-0.41517863867660543</v>
      </c>
      <c r="AC23">
        <f t="shared" si="12"/>
        <v>-0.10603580170727935</v>
      </c>
      <c r="AD23" s="2">
        <v>0.2732</v>
      </c>
      <c r="AE23">
        <f t="shared" si="13"/>
        <v>0.14377582707754483</v>
      </c>
      <c r="AF23">
        <f t="shared" si="14"/>
        <v>-0.26317557032448657</v>
      </c>
      <c r="AG23">
        <f>SUM($AF$2:AF23)</f>
        <v>1.1786432102153666</v>
      </c>
      <c r="AH23" s="3">
        <f t="shared" si="15"/>
        <v>2.2723309019575124</v>
      </c>
      <c r="AI23">
        <f t="shared" si="16"/>
        <v>0.93348653021133943</v>
      </c>
      <c r="AJ23">
        <f t="shared" si="17"/>
        <v>2.4342406970168722</v>
      </c>
      <c r="AK23">
        <f t="shared" si="18"/>
        <v>0.32851491408957822</v>
      </c>
    </row>
    <row r="24" spans="1:37" x14ac:dyDescent="0.25">
      <c r="A24" s="1">
        <v>45355</v>
      </c>
      <c r="B24">
        <v>13.49</v>
      </c>
      <c r="C24">
        <v>23053.544999999998</v>
      </c>
      <c r="D24">
        <v>1916.7844</v>
      </c>
      <c r="E24">
        <v>4.21</v>
      </c>
      <c r="F24">
        <v>79.400000000000006</v>
      </c>
      <c r="G24">
        <v>5.33</v>
      </c>
      <c r="H24">
        <v>-68547</v>
      </c>
      <c r="I24">
        <v>121.2454</v>
      </c>
      <c r="J24">
        <v>5130.95</v>
      </c>
      <c r="K24">
        <v>16207.51</v>
      </c>
      <c r="L24">
        <v>3.9</v>
      </c>
      <c r="M24">
        <v>255.095</v>
      </c>
      <c r="N24">
        <v>312.10700000000003</v>
      </c>
      <c r="O24">
        <v>4120000</v>
      </c>
      <c r="P24">
        <v>157517</v>
      </c>
      <c r="Q24">
        <f t="shared" si="0"/>
        <v>0.39700000000000002</v>
      </c>
      <c r="R24">
        <f t="shared" si="1"/>
        <v>4.4890901515670389</v>
      </c>
      <c r="S24">
        <f t="shared" si="2"/>
        <v>11.907776146465256</v>
      </c>
      <c r="T24">
        <f t="shared" si="3"/>
        <v>4.514869049196722E-16</v>
      </c>
      <c r="U24">
        <f t="shared" si="4"/>
        <v>2.7916602420287071</v>
      </c>
      <c r="V24">
        <f t="shared" si="5"/>
        <v>14.06084102135503</v>
      </c>
      <c r="W24">
        <f t="shared" si="6"/>
        <v>21.511647846334107</v>
      </c>
      <c r="X24">
        <f t="shared" si="22"/>
        <v>0.36209080165718838</v>
      </c>
      <c r="Y24">
        <f>Y23</f>
        <v>-4.4083526682134568</v>
      </c>
      <c r="Z24">
        <f>Z23</f>
        <v>0.15641790285558049</v>
      </c>
      <c r="AA24">
        <f t="shared" si="10"/>
        <v>-1.0245348981574391</v>
      </c>
      <c r="AB24">
        <f t="shared" si="11"/>
        <v>-1.6668763489317882</v>
      </c>
      <c r="AC24">
        <f t="shared" si="12"/>
        <v>9.9797600568677768E-3</v>
      </c>
      <c r="AD24" s="2">
        <v>0.29599999999999999</v>
      </c>
      <c r="AE24">
        <f t="shared" si="13"/>
        <v>0.14228119154936095</v>
      </c>
      <c r="AF24">
        <f t="shared" si="14"/>
        <v>-1.1668160897068001</v>
      </c>
      <c r="AG24">
        <f>SUM($AF$2:AF24)</f>
        <v>1.1827120508566491E-2</v>
      </c>
      <c r="AH24" s="3">
        <f t="shared" si="15"/>
        <v>2.2723309019575124</v>
      </c>
      <c r="AI24">
        <f t="shared" si="16"/>
        <v>0.92923191775218006</v>
      </c>
      <c r="AJ24">
        <f t="shared" si="17"/>
        <v>2.4453861932059979</v>
      </c>
      <c r="AK24">
        <f t="shared" si="18"/>
        <v>0.33020180435400909</v>
      </c>
    </row>
    <row r="25" spans="1:37" x14ac:dyDescent="0.25">
      <c r="A25" s="1">
        <v>45356</v>
      </c>
      <c r="B25">
        <v>14.46</v>
      </c>
      <c r="C25">
        <v>23053.544999999998</v>
      </c>
      <c r="D25">
        <v>1916.7844</v>
      </c>
      <c r="E25">
        <v>4.21</v>
      </c>
      <c r="F25">
        <v>79.400000000000006</v>
      </c>
      <c r="G25">
        <v>5.33</v>
      </c>
      <c r="H25">
        <v>-68547</v>
      </c>
      <c r="I25">
        <v>121.25749999999999</v>
      </c>
      <c r="J25">
        <v>5078.6499999999996</v>
      </c>
      <c r="K25">
        <v>15939.59</v>
      </c>
      <c r="L25">
        <v>3.9</v>
      </c>
      <c r="M25">
        <v>255.095</v>
      </c>
      <c r="N25">
        <v>312.10700000000003</v>
      </c>
      <c r="O25">
        <v>4120000</v>
      </c>
      <c r="P25">
        <v>157517</v>
      </c>
      <c r="Q25">
        <f t="shared" si="0"/>
        <v>0.39700000000000002</v>
      </c>
      <c r="R25">
        <f t="shared" si="1"/>
        <v>3.6653267602308155</v>
      </c>
      <c r="S25">
        <f t="shared" si="2"/>
        <v>16.413736693185214</v>
      </c>
      <c r="T25">
        <f t="shared" si="3"/>
        <v>0.2823428275119807</v>
      </c>
      <c r="U25">
        <f t="shared" si="4"/>
        <v>2.6815306377631694</v>
      </c>
      <c r="V25">
        <f t="shared" si="5"/>
        <v>11.350802577114747</v>
      </c>
      <c r="W25">
        <f t="shared" si="6"/>
        <v>17.891381254924042</v>
      </c>
      <c r="X25">
        <f t="shared" si="22"/>
        <v>0.36209080165718838</v>
      </c>
      <c r="Y25">
        <f t="shared" ref="Y25:Y43" si="23">Y24</f>
        <v>-4.4083526682134568</v>
      </c>
      <c r="Z25">
        <f t="shared" ref="Z25:Z44" si="24">Z24</f>
        <v>0.15641790285558049</v>
      </c>
      <c r="AA25">
        <f t="shared" si="10"/>
        <v>0.51279595372516518</v>
      </c>
      <c r="AB25">
        <f t="shared" si="11"/>
        <v>0.57520803002341736</v>
      </c>
      <c r="AC25">
        <f t="shared" si="12"/>
        <v>-0.33762860029275787</v>
      </c>
      <c r="AD25" s="2">
        <v>0</v>
      </c>
      <c r="AE25">
        <f t="shared" si="13"/>
        <v>0.19360800163244837</v>
      </c>
      <c r="AF25">
        <f t="shared" si="14"/>
        <v>0.31918795209271678</v>
      </c>
      <c r="AG25">
        <f>SUM($AF$2:AF25)</f>
        <v>0.33101507260128327</v>
      </c>
      <c r="AH25" s="3">
        <f t="shared" si="15"/>
        <v>2.2723309019575124</v>
      </c>
      <c r="AI25">
        <f t="shared" si="16"/>
        <v>0.81920789795624338</v>
      </c>
      <c r="AJ25">
        <f t="shared" si="17"/>
        <v>2.7738146905401115</v>
      </c>
      <c r="AK25">
        <f t="shared" si="18"/>
        <v>0.37673729866211386</v>
      </c>
    </row>
    <row r="26" spans="1:37" x14ac:dyDescent="0.25">
      <c r="A26" s="1">
        <v>45357</v>
      </c>
      <c r="B26">
        <v>14.5</v>
      </c>
      <c r="C26">
        <v>23053.544999999998</v>
      </c>
      <c r="D26">
        <v>1913.8332</v>
      </c>
      <c r="E26">
        <v>4.21</v>
      </c>
      <c r="F26">
        <v>79.400000000000006</v>
      </c>
      <c r="G26">
        <v>5.33</v>
      </c>
      <c r="H26">
        <v>-68547</v>
      </c>
      <c r="I26">
        <v>120.8481</v>
      </c>
      <c r="J26">
        <v>5104.76</v>
      </c>
      <c r="K26">
        <v>16031.54</v>
      </c>
      <c r="L26">
        <v>3.9</v>
      </c>
      <c r="M26">
        <v>255.095</v>
      </c>
      <c r="N26">
        <v>312.10700000000003</v>
      </c>
      <c r="O26">
        <v>4120000</v>
      </c>
      <c r="P26">
        <v>157517</v>
      </c>
      <c r="Q26">
        <f t="shared" si="0"/>
        <v>0.39700000000000002</v>
      </c>
      <c r="R26">
        <f t="shared" si="1"/>
        <v>0</v>
      </c>
      <c r="S26">
        <f t="shared" si="2"/>
        <v>19.566472815422571</v>
      </c>
      <c r="T26">
        <f t="shared" si="3"/>
        <v>0.38918272992280628</v>
      </c>
      <c r="U26">
        <f t="shared" si="4"/>
        <v>2.9100202817619252</v>
      </c>
      <c r="V26">
        <f t="shared" si="5"/>
        <v>11.709942946693626</v>
      </c>
      <c r="W26">
        <f t="shared" si="6"/>
        <v>17.987010259281259</v>
      </c>
      <c r="X26">
        <f>((D26-D25))/D26*100</f>
        <v>-0.15420361607270539</v>
      </c>
      <c r="Y26">
        <f t="shared" si="23"/>
        <v>-4.4083526682134568</v>
      </c>
      <c r="Z26">
        <f t="shared" si="24"/>
        <v>0.15641790285558049</v>
      </c>
      <c r="AA26">
        <f t="shared" si="10"/>
        <v>1.0251382881397442</v>
      </c>
      <c r="AB26">
        <f t="shared" si="11"/>
        <v>1.4972612093731068</v>
      </c>
      <c r="AC26">
        <f t="shared" si="12"/>
        <v>-0.22648266708372339</v>
      </c>
      <c r="AD26" s="2">
        <v>0.52669999999999995</v>
      </c>
      <c r="AE26">
        <f t="shared" si="13"/>
        <v>0.13695294618595411</v>
      </c>
      <c r="AF26">
        <f t="shared" si="14"/>
        <v>0.88818534195379006</v>
      </c>
      <c r="AG26">
        <f>SUM($AF$2:AF26)</f>
        <v>1.2192004145550732</v>
      </c>
      <c r="AH26" s="3">
        <f t="shared" si="15"/>
        <v>2.8924306541972591</v>
      </c>
      <c r="AI26">
        <f t="shared" si="16"/>
        <v>0.81721060579184956</v>
      </c>
      <c r="AJ26">
        <f t="shared" si="17"/>
        <v>3.5393944152188177</v>
      </c>
      <c r="AK26">
        <f t="shared" si="18"/>
        <v>0.4667401080120358</v>
      </c>
    </row>
    <row r="27" spans="1:37" x14ac:dyDescent="0.25">
      <c r="A27" s="1">
        <v>45358</v>
      </c>
      <c r="B27">
        <v>14.44</v>
      </c>
      <c r="C27">
        <v>23053.544999999998</v>
      </c>
      <c r="D27">
        <v>1913.8332</v>
      </c>
      <c r="E27">
        <v>4.21</v>
      </c>
      <c r="F27">
        <v>79.400000000000006</v>
      </c>
      <c r="G27">
        <v>5.33</v>
      </c>
      <c r="H27">
        <v>-68547</v>
      </c>
      <c r="I27">
        <v>120.5744</v>
      </c>
      <c r="J27">
        <v>5157.3599999999997</v>
      </c>
      <c r="K27">
        <v>16273.38</v>
      </c>
      <c r="L27">
        <v>3.9</v>
      </c>
      <c r="M27">
        <v>255.095</v>
      </c>
      <c r="N27">
        <v>312.10700000000003</v>
      </c>
      <c r="O27">
        <v>4120000</v>
      </c>
      <c r="P27">
        <v>157517</v>
      </c>
      <c r="Q27">
        <f t="shared" si="0"/>
        <v>0.39700000000000002</v>
      </c>
      <c r="R27">
        <f t="shared" si="1"/>
        <v>1.9751609278426718</v>
      </c>
      <c r="S27">
        <f t="shared" si="2"/>
        <v>21.956854313965263</v>
      </c>
      <c r="T27">
        <f t="shared" si="3"/>
        <v>0.4639366067342936</v>
      </c>
      <c r="U27">
        <f t="shared" si="4"/>
        <v>2.6067855294882993</v>
      </c>
      <c r="V27">
        <f t="shared" si="5"/>
        <v>10.343780684864299</v>
      </c>
      <c r="W27">
        <f t="shared" si="6"/>
        <v>15.221623769656661</v>
      </c>
      <c r="X27">
        <f>X26</f>
        <v>-0.15420361607270539</v>
      </c>
      <c r="Y27">
        <f t="shared" si="23"/>
        <v>-4.4083526682134568</v>
      </c>
      <c r="Z27">
        <f t="shared" si="24"/>
        <v>0.15641790285558049</v>
      </c>
      <c r="AA27">
        <f t="shared" si="10"/>
        <v>-0.65499380656454598</v>
      </c>
      <c r="AB27">
        <f t="shared" si="11"/>
        <v>-1.1636644632599942</v>
      </c>
      <c r="AC27">
        <f t="shared" si="12"/>
        <v>-0.17682028689340398</v>
      </c>
      <c r="AD27" s="2">
        <v>-0.20230000000000001</v>
      </c>
      <c r="AE27">
        <f t="shared" si="13"/>
        <v>0.12511139660960063</v>
      </c>
      <c r="AF27">
        <f t="shared" si="14"/>
        <v>-0.78010520317414667</v>
      </c>
      <c r="AG27">
        <f>SUM($AF$2:AF27)</f>
        <v>0.43909521138092655</v>
      </c>
      <c r="AH27" s="3">
        <f t="shared" si="15"/>
        <v>3.2773981308989355</v>
      </c>
      <c r="AI27">
        <f t="shared" si="16"/>
        <v>0.73511398473411704</v>
      </c>
      <c r="AJ27">
        <f t="shared" si="17"/>
        <v>4.4583536688998455</v>
      </c>
      <c r="AK27">
        <f t="shared" si="18"/>
        <v>0.55197631297371352</v>
      </c>
    </row>
    <row r="28" spans="1:37" x14ac:dyDescent="0.25">
      <c r="A28" s="1">
        <v>45359</v>
      </c>
      <c r="B28">
        <v>14.74</v>
      </c>
      <c r="C28">
        <v>23053.544999999998</v>
      </c>
      <c r="D28">
        <v>1913.8332</v>
      </c>
      <c r="E28">
        <v>4.21</v>
      </c>
      <c r="F28">
        <v>79.400000000000006</v>
      </c>
      <c r="G28">
        <v>5.33</v>
      </c>
      <c r="H28">
        <v>-68547</v>
      </c>
      <c r="I28">
        <v>120.3612</v>
      </c>
      <c r="J28">
        <v>5123.6899999999996</v>
      </c>
      <c r="K28">
        <v>16085.11</v>
      </c>
      <c r="L28">
        <v>3.9</v>
      </c>
      <c r="M28">
        <v>255.095</v>
      </c>
      <c r="N28">
        <v>312.10700000000003</v>
      </c>
      <c r="O28">
        <v>4120000</v>
      </c>
      <c r="P28">
        <v>157517</v>
      </c>
      <c r="Q28">
        <f t="shared" si="0"/>
        <v>0.39700000000000002</v>
      </c>
      <c r="R28">
        <f t="shared" si="1"/>
        <v>2.4190682165483648</v>
      </c>
      <c r="S28">
        <f t="shared" si="2"/>
        <v>23.815552292930061</v>
      </c>
      <c r="T28">
        <f t="shared" si="3"/>
        <v>0.52061445008888108</v>
      </c>
      <c r="U28">
        <f t="shared" si="4"/>
        <v>2.1012437816885194</v>
      </c>
      <c r="V28">
        <f t="shared" si="5"/>
        <v>10.412367998303427</v>
      </c>
      <c r="W28">
        <f t="shared" si="6"/>
        <v>15.024028798661767</v>
      </c>
      <c r="X28">
        <f t="shared" ref="X28:X30" si="25">X27</f>
        <v>-0.15420361607270539</v>
      </c>
      <c r="Y28">
        <f t="shared" si="23"/>
        <v>-4.4083526682134568</v>
      </c>
      <c r="Z28">
        <f t="shared" si="24"/>
        <v>0.15641790285558049</v>
      </c>
      <c r="AA28">
        <f t="shared" si="10"/>
        <v>-0.11228682551799476</v>
      </c>
      <c r="AB28">
        <f t="shared" si="11"/>
        <v>-0.41016267751655944</v>
      </c>
      <c r="AC28">
        <f t="shared" si="12"/>
        <v>4.9268368876355058E-2</v>
      </c>
      <c r="AD28" s="2">
        <v>0.51870000000000005</v>
      </c>
      <c r="AE28">
        <f t="shared" si="13"/>
        <v>0.17986730258329028</v>
      </c>
      <c r="AF28">
        <f t="shared" si="14"/>
        <v>-0.29215412810128505</v>
      </c>
      <c r="AG28">
        <f>SUM($AF$2:AF28)</f>
        <v>0.1469410832796415</v>
      </c>
      <c r="AH28" s="3">
        <f t="shared" si="15"/>
        <v>3.6001569100818434</v>
      </c>
      <c r="AI28">
        <f t="shared" si="16"/>
        <v>0.66134648637342064</v>
      </c>
      <c r="AJ28">
        <f t="shared" si="17"/>
        <v>5.4436773828251077</v>
      </c>
      <c r="AK28">
        <f t="shared" si="18"/>
        <v>0.62571026980597189</v>
      </c>
    </row>
    <row r="29" spans="1:37" x14ac:dyDescent="0.25">
      <c r="A29" s="1">
        <v>45362</v>
      </c>
      <c r="B29">
        <v>15.22</v>
      </c>
      <c r="C29">
        <v>23053.544999999998</v>
      </c>
      <c r="D29">
        <v>1913.8332</v>
      </c>
      <c r="E29">
        <v>4.21</v>
      </c>
      <c r="F29">
        <v>79.400000000000006</v>
      </c>
      <c r="G29">
        <v>5.33</v>
      </c>
      <c r="H29">
        <v>-68547</v>
      </c>
      <c r="I29">
        <v>120.4205</v>
      </c>
      <c r="J29">
        <v>5117.9399999999996</v>
      </c>
      <c r="K29">
        <v>16019.27</v>
      </c>
      <c r="L29">
        <v>3.9</v>
      </c>
      <c r="M29">
        <v>255.095</v>
      </c>
      <c r="N29">
        <v>312.10700000000003</v>
      </c>
      <c r="O29">
        <v>4120000</v>
      </c>
      <c r="P29">
        <v>157517</v>
      </c>
      <c r="Q29">
        <f t="shared" si="0"/>
        <v>0.39700000000000002</v>
      </c>
      <c r="R29">
        <f t="shared" si="1"/>
        <v>2.4190682165483648</v>
      </c>
      <c r="S29">
        <f t="shared" si="2"/>
        <v>25.260207786050493</v>
      </c>
      <c r="T29">
        <f t="shared" si="3"/>
        <v>0.56468565502394352</v>
      </c>
      <c r="U29">
        <f t="shared" si="4"/>
        <v>2.4674515392275884</v>
      </c>
      <c r="V29">
        <f t="shared" si="5"/>
        <v>10.689058849247456</v>
      </c>
      <c r="W29">
        <f t="shared" si="6"/>
        <v>14.766851087102852</v>
      </c>
      <c r="X29">
        <f t="shared" si="25"/>
        <v>-0.15420361607270539</v>
      </c>
      <c r="Y29">
        <f t="shared" si="23"/>
        <v>-4.4083526682134568</v>
      </c>
      <c r="Z29">
        <f t="shared" si="24"/>
        <v>0.15641790285558049</v>
      </c>
      <c r="AA29">
        <f t="shared" si="10"/>
        <v>1.1139497364012345</v>
      </c>
      <c r="AB29">
        <f t="shared" si="11"/>
        <v>1.5262534883065022</v>
      </c>
      <c r="AC29">
        <f t="shared" si="12"/>
        <v>0.10488247432953735</v>
      </c>
      <c r="AD29" s="2">
        <v>-0.75790000000000002</v>
      </c>
      <c r="AE29">
        <f t="shared" si="13"/>
        <v>0.18788779012028992</v>
      </c>
      <c r="AF29">
        <f t="shared" si="14"/>
        <v>0.92606194628094463</v>
      </c>
      <c r="AG29">
        <f>SUM($AF$2:AF29)</f>
        <v>1.0730030295605861</v>
      </c>
      <c r="AH29" s="3">
        <f t="shared" si="15"/>
        <v>3.7371459574245711</v>
      </c>
      <c r="AI29">
        <f t="shared" si="16"/>
        <v>0.64607158791413932</v>
      </c>
      <c r="AJ29">
        <f t="shared" si="17"/>
        <v>5.7844146489865835</v>
      </c>
      <c r="AK29">
        <f t="shared" si="18"/>
        <v>0.64812948096006828</v>
      </c>
    </row>
    <row r="30" spans="1:37" x14ac:dyDescent="0.25">
      <c r="A30" s="1">
        <v>45363</v>
      </c>
      <c r="B30">
        <v>13.84</v>
      </c>
      <c r="C30">
        <v>23053.544999999998</v>
      </c>
      <c r="D30">
        <v>1913.8332</v>
      </c>
      <c r="E30">
        <v>4.21</v>
      </c>
      <c r="F30">
        <v>79.400000000000006</v>
      </c>
      <c r="G30">
        <v>5.33</v>
      </c>
      <c r="H30">
        <v>-68547</v>
      </c>
      <c r="I30">
        <v>120.5468</v>
      </c>
      <c r="J30">
        <v>5175.2700000000004</v>
      </c>
      <c r="K30">
        <v>16265.64</v>
      </c>
      <c r="L30">
        <v>3.9</v>
      </c>
      <c r="M30">
        <v>255.095</v>
      </c>
      <c r="N30">
        <v>312.10700000000003</v>
      </c>
      <c r="O30">
        <v>4120000</v>
      </c>
      <c r="P30">
        <v>157517</v>
      </c>
      <c r="Q30">
        <f t="shared" si="0"/>
        <v>0.39700000000000002</v>
      </c>
      <c r="R30">
        <f t="shared" si="1"/>
        <v>1.9751609278426721</v>
      </c>
      <c r="S30">
        <f t="shared" si="2"/>
        <v>26.358986143176566</v>
      </c>
      <c r="T30">
        <f t="shared" si="3"/>
        <v>0.59893958385929624</v>
      </c>
      <c r="U30">
        <f t="shared" si="4"/>
        <v>2.5997064282683167</v>
      </c>
      <c r="V30">
        <f t="shared" si="5"/>
        <v>9.7664137136627733</v>
      </c>
      <c r="W30">
        <f t="shared" si="6"/>
        <v>13.509389770254037</v>
      </c>
      <c r="X30">
        <f t="shared" si="25"/>
        <v>-0.15420361607270539</v>
      </c>
      <c r="Y30">
        <f t="shared" si="23"/>
        <v>-4.4083526682134568</v>
      </c>
      <c r="Z30">
        <f t="shared" si="24"/>
        <v>0.15641790285558049</v>
      </c>
      <c r="AA30">
        <f t="shared" si="10"/>
        <v>-0.19263915718686861</v>
      </c>
      <c r="AB30">
        <f t="shared" si="11"/>
        <v>-0.54168297880536165</v>
      </c>
      <c r="AC30">
        <f t="shared" si="12"/>
        <v>-0.16051857038096426</v>
      </c>
      <c r="AD30" s="2">
        <v>-0.83160000000000001</v>
      </c>
      <c r="AE30">
        <f t="shared" si="13"/>
        <v>9.3922811335736753E-2</v>
      </c>
      <c r="AF30">
        <f t="shared" si="14"/>
        <v>-0.28656196852260535</v>
      </c>
      <c r="AG30">
        <f>SUM($AF$2:AF30)</f>
        <v>0.78644106103798084</v>
      </c>
      <c r="AH30" s="3">
        <f t="shared" si="15"/>
        <v>3.7371459574245711</v>
      </c>
      <c r="AI30">
        <f t="shared" si="16"/>
        <v>0.58936140197485976</v>
      </c>
      <c r="AJ30">
        <f t="shared" si="17"/>
        <v>6.3410090055133699</v>
      </c>
      <c r="AK30">
        <f t="shared" si="18"/>
        <v>0.6820545291845358</v>
      </c>
    </row>
    <row r="31" spans="1:37" x14ac:dyDescent="0.25">
      <c r="A31" s="1">
        <v>45364</v>
      </c>
      <c r="B31">
        <v>13.75</v>
      </c>
      <c r="C31">
        <v>23053.544999999998</v>
      </c>
      <c r="D31">
        <v>1916.2095999999999</v>
      </c>
      <c r="E31">
        <v>4.21</v>
      </c>
      <c r="F31">
        <v>79.400000000000006</v>
      </c>
      <c r="G31">
        <v>5.33</v>
      </c>
      <c r="H31">
        <v>-68547</v>
      </c>
      <c r="I31">
        <v>120.3533</v>
      </c>
      <c r="J31">
        <v>5165.3100000000004</v>
      </c>
      <c r="K31">
        <v>16177.77</v>
      </c>
      <c r="L31">
        <v>3.9</v>
      </c>
      <c r="M31">
        <v>255.095</v>
      </c>
      <c r="N31">
        <v>312.10700000000003</v>
      </c>
      <c r="O31">
        <v>4120000</v>
      </c>
      <c r="P31">
        <v>157517</v>
      </c>
      <c r="Q31">
        <f t="shared" si="0"/>
        <v>0.39700000000000002</v>
      </c>
      <c r="R31">
        <f t="shared" si="1"/>
        <v>2.4630629965187236E-16</v>
      </c>
      <c r="S31">
        <f t="shared" si="2"/>
        <v>27.153907459562262</v>
      </c>
      <c r="T31">
        <f t="shared" si="3"/>
        <v>0.62499249116491573</v>
      </c>
      <c r="U31">
        <f t="shared" si="4"/>
        <v>2.304090500090302</v>
      </c>
      <c r="V31">
        <f t="shared" si="5"/>
        <v>9.3977088120121017</v>
      </c>
      <c r="W31">
        <f t="shared" si="6"/>
        <v>12.537654996301598</v>
      </c>
      <c r="X31">
        <f>((D31-D30))/D31*100</f>
        <v>0.12401566091725437</v>
      </c>
      <c r="Y31">
        <f t="shared" si="23"/>
        <v>-4.4083526682134568</v>
      </c>
      <c r="Z31">
        <f t="shared" si="24"/>
        <v>0.15641790285558049</v>
      </c>
      <c r="AA31">
        <f t="shared" si="10"/>
        <v>-0.2875205915668605</v>
      </c>
      <c r="AB31">
        <f t="shared" si="11"/>
        <v>-0.30483242048341913</v>
      </c>
      <c r="AC31">
        <f t="shared" si="12"/>
        <v>0.22757996664819127</v>
      </c>
      <c r="AD31" s="2">
        <v>0.42149999999999999</v>
      </c>
      <c r="AE31">
        <f t="shared" si="13"/>
        <v>5.5787067317174761E-2</v>
      </c>
      <c r="AF31">
        <f t="shared" si="14"/>
        <v>-0.34330765888403525</v>
      </c>
      <c r="AG31">
        <f>SUM($AF$2:AF31)</f>
        <v>0.44313340215394559</v>
      </c>
      <c r="AH31" s="3">
        <f t="shared" si="15"/>
        <v>3.7796415200909559</v>
      </c>
      <c r="AI31">
        <f t="shared" si="16"/>
        <v>0.57416832108119875</v>
      </c>
      <c r="AJ31">
        <f t="shared" si="17"/>
        <v>6.5828109655608111</v>
      </c>
      <c r="AK31">
        <f t="shared" si="18"/>
        <v>0.69587404685498833</v>
      </c>
    </row>
    <row r="32" spans="1:37" x14ac:dyDescent="0.25">
      <c r="A32" s="1">
        <v>45365</v>
      </c>
      <c r="B32">
        <v>14.4</v>
      </c>
      <c r="C32">
        <v>23053.544999999998</v>
      </c>
      <c r="D32">
        <v>1916.2095999999999</v>
      </c>
      <c r="E32">
        <v>4.21</v>
      </c>
      <c r="F32">
        <v>79.400000000000006</v>
      </c>
      <c r="G32">
        <v>5.33</v>
      </c>
      <c r="H32">
        <v>-68547</v>
      </c>
      <c r="I32">
        <v>120.6272</v>
      </c>
      <c r="J32">
        <v>5150.4799999999996</v>
      </c>
      <c r="K32">
        <v>16128.53</v>
      </c>
      <c r="L32">
        <v>3.9</v>
      </c>
      <c r="M32">
        <v>255.095</v>
      </c>
      <c r="N32">
        <v>312.10700000000003</v>
      </c>
      <c r="O32">
        <v>4120000</v>
      </c>
      <c r="P32">
        <v>157517</v>
      </c>
      <c r="Q32">
        <f t="shared" si="0"/>
        <v>0.39700000000000002</v>
      </c>
      <c r="R32">
        <f t="shared" si="1"/>
        <v>1.4328410410926704</v>
      </c>
      <c r="S32">
        <f t="shared" si="2"/>
        <v>27.671171223374994</v>
      </c>
      <c r="T32">
        <f t="shared" si="3"/>
        <v>0.64384070676430749</v>
      </c>
      <c r="U32">
        <f t="shared" si="4"/>
        <v>2.5752462508515501</v>
      </c>
      <c r="V32">
        <f t="shared" si="5"/>
        <v>9.0187867571929434</v>
      </c>
      <c r="W32">
        <f t="shared" si="6"/>
        <v>11.881885091993054</v>
      </c>
      <c r="X32">
        <f>X31</f>
        <v>0.12401566091725437</v>
      </c>
      <c r="Y32">
        <f t="shared" si="23"/>
        <v>-4.4083526682134568</v>
      </c>
      <c r="Z32">
        <f t="shared" si="24"/>
        <v>0.15641790285558049</v>
      </c>
      <c r="AA32">
        <f t="shared" si="10"/>
        <v>-0.65039961169264904</v>
      </c>
      <c r="AB32">
        <f t="shared" si="11"/>
        <v>-0.96793137410070129</v>
      </c>
      <c r="AC32">
        <f t="shared" si="12"/>
        <v>0.13363486842104746</v>
      </c>
      <c r="AD32" s="2">
        <v>0.71840000000000004</v>
      </c>
      <c r="AE32">
        <f t="shared" si="13"/>
        <v>8.4113493900870639E-2</v>
      </c>
      <c r="AF32">
        <f t="shared" si="14"/>
        <v>-0.73451310559351968</v>
      </c>
      <c r="AG32">
        <f>SUM($AF$2:AF32)</f>
        <v>-0.29137970343957409</v>
      </c>
      <c r="AH32" s="3">
        <f t="shared" si="15"/>
        <v>3.7796415200909559</v>
      </c>
      <c r="AI32">
        <f t="shared" si="16"/>
        <v>0.67614255739206053</v>
      </c>
      <c r="AJ32">
        <f t="shared" si="17"/>
        <v>5.5900068391928404</v>
      </c>
      <c r="AK32">
        <f t="shared" si="18"/>
        <v>0.63550539422607488</v>
      </c>
    </row>
    <row r="33" spans="1:37" x14ac:dyDescent="0.25">
      <c r="A33" s="1">
        <v>45366</v>
      </c>
      <c r="B33">
        <v>14.41</v>
      </c>
      <c r="C33">
        <v>23053.544999999998</v>
      </c>
      <c r="D33">
        <v>1916.2095999999999</v>
      </c>
      <c r="E33">
        <v>4.21</v>
      </c>
      <c r="F33">
        <v>79.400000000000006</v>
      </c>
      <c r="G33">
        <v>5.33</v>
      </c>
      <c r="H33">
        <v>-68547</v>
      </c>
      <c r="I33">
        <v>120.7884</v>
      </c>
      <c r="J33">
        <v>5117.09</v>
      </c>
      <c r="K33">
        <v>15973.17</v>
      </c>
      <c r="L33">
        <v>3.9</v>
      </c>
      <c r="M33">
        <v>255.095</v>
      </c>
      <c r="N33">
        <v>312.10700000000003</v>
      </c>
      <c r="O33">
        <v>4120000</v>
      </c>
      <c r="P33">
        <v>157517</v>
      </c>
      <c r="Q33">
        <f t="shared" si="0"/>
        <v>0.39700000000000002</v>
      </c>
      <c r="R33">
        <f t="shared" si="1"/>
        <v>1.7548647165976334</v>
      </c>
      <c r="S33">
        <f t="shared" si="2"/>
        <v>27.926210450914535</v>
      </c>
      <c r="T33">
        <f t="shared" si="3"/>
        <v>0.65610544132498616</v>
      </c>
      <c r="U33">
        <f t="shared" si="4"/>
        <v>3.0657055941825218</v>
      </c>
      <c r="V33">
        <f t="shared" si="5"/>
        <v>7.3764228520559092</v>
      </c>
      <c r="W33">
        <f t="shared" si="6"/>
        <v>8.4814241328054081</v>
      </c>
      <c r="X33">
        <f t="shared" ref="X33:X35" si="26">X32</f>
        <v>0.12401566091725437</v>
      </c>
      <c r="Y33">
        <f t="shared" si="23"/>
        <v>-4.4083526682134568</v>
      </c>
      <c r="Z33">
        <f t="shared" si="24"/>
        <v>0.15641790285558049</v>
      </c>
      <c r="AA33">
        <f t="shared" si="10"/>
        <v>0.62981688751588583</v>
      </c>
      <c r="AB33">
        <f t="shared" si="11"/>
        <v>0.81230950376200584</v>
      </c>
      <c r="AC33">
        <f t="shared" si="12"/>
        <v>0.13974851889751375</v>
      </c>
      <c r="AD33" s="2">
        <v>0.1027</v>
      </c>
      <c r="AE33">
        <f t="shared" si="13"/>
        <v>4.1920730039935128E-2</v>
      </c>
      <c r="AF33">
        <f t="shared" si="14"/>
        <v>0.5878961574759507</v>
      </c>
      <c r="AG33">
        <f>SUM($AF$2:AF33)</f>
        <v>0.29651645403637661</v>
      </c>
      <c r="AH33" s="3">
        <f t="shared" si="15"/>
        <v>3.3559476405329334</v>
      </c>
      <c r="AI33">
        <f t="shared" si="16"/>
        <v>0.69605809980985023</v>
      </c>
      <c r="AJ33">
        <f t="shared" si="17"/>
        <v>4.8213613798183141</v>
      </c>
      <c r="AK33">
        <f t="shared" si="18"/>
        <v>0.58088152556705985</v>
      </c>
    </row>
    <row r="34" spans="1:37" x14ac:dyDescent="0.25">
      <c r="A34" s="1">
        <v>45369</v>
      </c>
      <c r="B34">
        <v>14.33</v>
      </c>
      <c r="C34">
        <v>23053.544999999998</v>
      </c>
      <c r="D34">
        <v>1916.2095999999999</v>
      </c>
      <c r="E34">
        <v>4.21</v>
      </c>
      <c r="F34">
        <v>79.400000000000006</v>
      </c>
      <c r="G34">
        <v>5.33</v>
      </c>
      <c r="H34">
        <v>-68547</v>
      </c>
      <c r="I34">
        <v>120.9572</v>
      </c>
      <c r="J34">
        <v>5149.42</v>
      </c>
      <c r="K34">
        <v>16103.45</v>
      </c>
      <c r="L34">
        <v>3.9</v>
      </c>
      <c r="M34">
        <v>255.095</v>
      </c>
      <c r="N34">
        <v>312.10700000000003</v>
      </c>
      <c r="O34">
        <v>4120000</v>
      </c>
      <c r="P34">
        <v>157517</v>
      </c>
      <c r="Q34">
        <f t="shared" si="0"/>
        <v>0.39700000000000002</v>
      </c>
      <c r="R34">
        <f t="shared" si="1"/>
        <v>1.7548647165976332</v>
      </c>
      <c r="S34">
        <f t="shared" si="2"/>
        <v>27.926210450914535</v>
      </c>
      <c r="T34">
        <f t="shared" si="3"/>
        <v>0.66215262391762786</v>
      </c>
      <c r="U34">
        <f t="shared" si="4"/>
        <v>3.0468497292017629</v>
      </c>
      <c r="V34">
        <f t="shared" si="5"/>
        <v>7.8319371985304755</v>
      </c>
      <c r="W34">
        <f t="shared" si="6"/>
        <v>9.3533808871872761</v>
      </c>
      <c r="X34">
        <f t="shared" si="26"/>
        <v>0.12401566091725437</v>
      </c>
      <c r="Y34">
        <f t="shared" si="23"/>
        <v>-4.4083526682134568</v>
      </c>
      <c r="Z34">
        <f t="shared" si="24"/>
        <v>0.15641790285558049</v>
      </c>
      <c r="AA34">
        <f t="shared" si="10"/>
        <v>0.56332831318901011</v>
      </c>
      <c r="AB34">
        <f t="shared" si="11"/>
        <v>0.3925603363408855</v>
      </c>
      <c r="AC34">
        <f t="shared" si="12"/>
        <v>0.29258283095177129</v>
      </c>
      <c r="AD34" s="2">
        <v>-0.45879999999999999</v>
      </c>
      <c r="AE34">
        <f t="shared" si="13"/>
        <v>7.5777185000631991E-2</v>
      </c>
      <c r="AF34">
        <f t="shared" si="14"/>
        <v>0.48755112818837809</v>
      </c>
      <c r="AG34">
        <f>SUM($AF$2:AF34)</f>
        <v>0.7840675822247547</v>
      </c>
      <c r="AH34" s="3">
        <f t="shared" si="15"/>
        <v>3.0481891189577484</v>
      </c>
      <c r="AI34">
        <f t="shared" si="16"/>
        <v>0.67061031969798535</v>
      </c>
      <c r="AJ34">
        <f t="shared" si="17"/>
        <v>4.5453954844156357</v>
      </c>
      <c r="AK34">
        <f t="shared" si="18"/>
        <v>0.55911620046797372</v>
      </c>
    </row>
    <row r="35" spans="1:37" x14ac:dyDescent="0.25">
      <c r="A35" s="1">
        <v>45370</v>
      </c>
      <c r="B35">
        <v>13.82</v>
      </c>
      <c r="C35">
        <v>23053.544999999998</v>
      </c>
      <c r="D35">
        <v>1916.2095999999999</v>
      </c>
      <c r="E35">
        <v>4.21</v>
      </c>
      <c r="F35">
        <v>79.400000000000006</v>
      </c>
      <c r="G35">
        <v>5.33</v>
      </c>
      <c r="H35">
        <v>-68547</v>
      </c>
      <c r="I35">
        <v>121.3111</v>
      </c>
      <c r="J35">
        <v>5178.51</v>
      </c>
      <c r="K35">
        <v>16166.79</v>
      </c>
      <c r="L35">
        <v>3.9</v>
      </c>
      <c r="M35">
        <v>255.095</v>
      </c>
      <c r="N35">
        <v>312.10700000000003</v>
      </c>
      <c r="O35">
        <v>4120000</v>
      </c>
      <c r="P35">
        <v>157517</v>
      </c>
      <c r="Q35">
        <f t="shared" si="0"/>
        <v>0.39700000000000002</v>
      </c>
      <c r="R35">
        <f t="shared" si="1"/>
        <v>1.4328410410926706</v>
      </c>
      <c r="S35">
        <f t="shared" si="2"/>
        <v>27.671171223374991</v>
      </c>
      <c r="T35">
        <f t="shared" si="3"/>
        <v>0.66215262391762786</v>
      </c>
      <c r="U35">
        <f t="shared" si="4"/>
        <v>2.5470217753185844</v>
      </c>
      <c r="V35">
        <f t="shared" si="5"/>
        <v>8.7536229967112469</v>
      </c>
      <c r="W35">
        <f t="shared" si="6"/>
        <v>9.4971227694948368</v>
      </c>
      <c r="X35">
        <f t="shared" si="26"/>
        <v>0.12401566091725437</v>
      </c>
      <c r="Y35">
        <f t="shared" si="23"/>
        <v>-4.4083526682134568</v>
      </c>
      <c r="Z35">
        <f t="shared" si="24"/>
        <v>0.15641790285558049</v>
      </c>
      <c r="AA35">
        <f t="shared" si="10"/>
        <v>0.88646978273410681</v>
      </c>
      <c r="AB35">
        <f t="shared" si="11"/>
        <v>1.2455211081922599</v>
      </c>
      <c r="AC35">
        <f t="shared" si="12"/>
        <v>-1.5662210630288729E-3</v>
      </c>
      <c r="AD35" s="2">
        <v>0.78449999999999998</v>
      </c>
      <c r="AE35">
        <f t="shared" si="13"/>
        <v>3.2862609108205619E-2</v>
      </c>
      <c r="AF35">
        <f t="shared" si="14"/>
        <v>0.85360717362590122</v>
      </c>
      <c r="AG35">
        <f>SUM($AF$2:AF35)</f>
        <v>1.6376747558506559</v>
      </c>
      <c r="AH35" s="3">
        <f t="shared" si="15"/>
        <v>2.5743368253423489</v>
      </c>
      <c r="AI35">
        <f t="shared" si="16"/>
        <v>0.66856130952727211</v>
      </c>
      <c r="AJ35">
        <f t="shared" si="17"/>
        <v>3.8505620780876728</v>
      </c>
      <c r="AK35">
        <f t="shared" si="18"/>
        <v>0.49785603361536851</v>
      </c>
    </row>
    <row r="36" spans="1:37" x14ac:dyDescent="0.25">
      <c r="A36" s="1">
        <v>45371</v>
      </c>
      <c r="B36">
        <v>13.04</v>
      </c>
      <c r="C36">
        <v>23053.544999999998</v>
      </c>
      <c r="D36">
        <v>1914.7197000000001</v>
      </c>
      <c r="E36">
        <v>4.21</v>
      </c>
      <c r="F36">
        <v>79.400000000000006</v>
      </c>
      <c r="G36">
        <v>5.33</v>
      </c>
      <c r="H36">
        <v>-68547</v>
      </c>
      <c r="I36">
        <v>121.3092</v>
      </c>
      <c r="J36">
        <v>5224.62</v>
      </c>
      <c r="K36">
        <v>16369.41</v>
      </c>
      <c r="L36">
        <v>3.9</v>
      </c>
      <c r="M36">
        <v>255.095</v>
      </c>
      <c r="N36">
        <v>312.10700000000003</v>
      </c>
      <c r="O36">
        <v>4120000</v>
      </c>
      <c r="P36">
        <v>157517</v>
      </c>
      <c r="Q36">
        <f t="shared" si="0"/>
        <v>0.39700000000000002</v>
      </c>
      <c r="R36">
        <f t="shared" si="1"/>
        <v>0</v>
      </c>
      <c r="S36">
        <f t="shared" si="2"/>
        <v>27.153907459562273</v>
      </c>
      <c r="T36">
        <f t="shared" si="3"/>
        <v>0.65610544132498405</v>
      </c>
      <c r="U36">
        <f t="shared" si="4"/>
        <v>2.5482097216694068</v>
      </c>
      <c r="V36">
        <f t="shared" si="5"/>
        <v>7.0765921064108372</v>
      </c>
      <c r="W36">
        <f t="shared" si="6"/>
        <v>5.4673784451755871</v>
      </c>
      <c r="X36">
        <f>((D36-D35))/D36*100</f>
        <v>-7.7812956120930227E-2</v>
      </c>
      <c r="Y36">
        <f t="shared" si="23"/>
        <v>-4.4083526682134568</v>
      </c>
      <c r="Z36">
        <f t="shared" si="24"/>
        <v>0.15641790285558049</v>
      </c>
      <c r="AA36">
        <f t="shared" si="10"/>
        <v>0.32313725131378057</v>
      </c>
      <c r="AB36">
        <f t="shared" si="11"/>
        <v>0.19791744645717763</v>
      </c>
      <c r="AC36">
        <f t="shared" si="12"/>
        <v>-0.10081675586023965</v>
      </c>
      <c r="AD36" s="2">
        <v>-0.44040000000000001</v>
      </c>
      <c r="AE36">
        <f t="shared" si="13"/>
        <v>-2.0139191353501722E-2</v>
      </c>
      <c r="AF36">
        <f t="shared" si="14"/>
        <v>0.3432764426672823</v>
      </c>
      <c r="AG36">
        <f>SUM($AF$2:AF36)</f>
        <v>1.9809511985179382</v>
      </c>
      <c r="AH36" s="3">
        <f t="shared" si="15"/>
        <v>2.5743368253423489</v>
      </c>
      <c r="AI36">
        <f t="shared" si="16"/>
        <v>0.62221615670011876</v>
      </c>
      <c r="AJ36">
        <f t="shared" si="17"/>
        <v>4.1373673724500657</v>
      </c>
      <c r="AK36">
        <f t="shared" si="18"/>
        <v>0.52438454967137016</v>
      </c>
    </row>
    <row r="37" spans="1:37" x14ac:dyDescent="0.25">
      <c r="A37" s="1">
        <v>45372</v>
      </c>
      <c r="B37">
        <v>12.92</v>
      </c>
      <c r="C37">
        <v>23053.544999999998</v>
      </c>
      <c r="D37">
        <v>1914.7197000000001</v>
      </c>
      <c r="E37">
        <v>4.21</v>
      </c>
      <c r="F37">
        <v>79.400000000000006</v>
      </c>
      <c r="G37">
        <v>5.33</v>
      </c>
      <c r="H37">
        <v>-68547</v>
      </c>
      <c r="I37">
        <v>121.18689999999999</v>
      </c>
      <c r="J37">
        <v>5241.53</v>
      </c>
      <c r="K37">
        <v>16401.84</v>
      </c>
      <c r="L37">
        <v>3.9</v>
      </c>
      <c r="M37">
        <v>255.095</v>
      </c>
      <c r="N37">
        <v>312.10700000000003</v>
      </c>
      <c r="O37">
        <v>4120000</v>
      </c>
      <c r="P37">
        <v>157517</v>
      </c>
      <c r="Q37">
        <f t="shared" si="0"/>
        <v>0.39700000000000002</v>
      </c>
      <c r="R37">
        <f t="shared" si="1"/>
        <v>0.48467019048246474</v>
      </c>
      <c r="S37">
        <f t="shared" si="2"/>
        <v>26.358986143176587</v>
      </c>
      <c r="T37">
        <f t="shared" si="3"/>
        <v>0.6438407067643056</v>
      </c>
      <c r="U37">
        <f t="shared" si="4"/>
        <v>2.4256167807100426</v>
      </c>
      <c r="V37">
        <f t="shared" si="5"/>
        <v>6.8570235835489717</v>
      </c>
      <c r="W37">
        <f t="shared" si="6"/>
        <v>5.2719095457834966</v>
      </c>
      <c r="X37">
        <f>X36</f>
        <v>-7.7812956120930227E-2</v>
      </c>
      <c r="Y37">
        <f t="shared" si="23"/>
        <v>-4.4083526682134568</v>
      </c>
      <c r="Z37">
        <f t="shared" si="24"/>
        <v>0.15641790285558049</v>
      </c>
      <c r="AA37">
        <f t="shared" si="10"/>
        <v>-0.1403246406415159</v>
      </c>
      <c r="AB37">
        <f t="shared" si="11"/>
        <v>0.16435859695534519</v>
      </c>
      <c r="AC37">
        <f t="shared" si="12"/>
        <v>0.31562817433238033</v>
      </c>
      <c r="AD37" s="2">
        <v>0</v>
      </c>
      <c r="AE37">
        <f t="shared" si="13"/>
        <v>-0.11109169740368142</v>
      </c>
      <c r="AF37">
        <f t="shared" si="14"/>
        <v>-2.9232943237834472E-2</v>
      </c>
      <c r="AG37">
        <f>SUM($AF$2:AF37)</f>
        <v>1.9517182552801038</v>
      </c>
      <c r="AH37" s="3">
        <f t="shared" si="15"/>
        <v>2.6706235283113182</v>
      </c>
      <c r="AI37">
        <f t="shared" si="16"/>
        <v>0.75908689422434195</v>
      </c>
      <c r="AJ37">
        <f t="shared" si="17"/>
        <v>3.5182052919517766</v>
      </c>
      <c r="AK37">
        <f t="shared" si="18"/>
        <v>0.46452277687987509</v>
      </c>
    </row>
    <row r="38" spans="1:37" x14ac:dyDescent="0.25">
      <c r="A38" s="1">
        <v>45373</v>
      </c>
      <c r="B38">
        <v>13.06</v>
      </c>
      <c r="C38">
        <v>23053.544999999998</v>
      </c>
      <c r="D38">
        <v>1914.7197000000001</v>
      </c>
      <c r="E38">
        <v>4.21</v>
      </c>
      <c r="F38">
        <v>79.400000000000006</v>
      </c>
      <c r="G38">
        <v>5.33</v>
      </c>
      <c r="H38">
        <v>-68547</v>
      </c>
      <c r="I38">
        <v>121.5694</v>
      </c>
      <c r="J38">
        <v>5234.18</v>
      </c>
      <c r="K38">
        <v>16428.82</v>
      </c>
      <c r="L38">
        <v>3.9</v>
      </c>
      <c r="M38">
        <v>255.095</v>
      </c>
      <c r="N38">
        <v>312.10700000000003</v>
      </c>
      <c r="O38">
        <v>4120000</v>
      </c>
      <c r="P38">
        <v>157517</v>
      </c>
      <c r="Q38">
        <f t="shared" si="0"/>
        <v>0.39700000000000002</v>
      </c>
      <c r="R38">
        <f t="shared" si="1"/>
        <v>0.59359733010978311</v>
      </c>
      <c r="S38">
        <f t="shared" si="2"/>
        <v>25.260207786050493</v>
      </c>
      <c r="T38">
        <f t="shared" si="3"/>
        <v>0.62499249116491162</v>
      </c>
      <c r="U38">
        <f t="shared" si="4"/>
        <v>2.9170138721577201</v>
      </c>
      <c r="V38">
        <f t="shared" si="5"/>
        <v>6.9493690265880481</v>
      </c>
      <c r="W38">
        <f t="shared" si="6"/>
        <v>5.1802734732079587</v>
      </c>
      <c r="X38">
        <f t="shared" ref="X38:X40" si="27">X37</f>
        <v>-7.7812956120930227E-2</v>
      </c>
      <c r="Y38">
        <f t="shared" si="23"/>
        <v>-4.4083526682134568</v>
      </c>
      <c r="Z38">
        <f t="shared" si="24"/>
        <v>0.15641790285558049</v>
      </c>
      <c r="AA38">
        <f t="shared" si="10"/>
        <v>-0.3059595569942154</v>
      </c>
      <c r="AB38">
        <f t="shared" si="11"/>
        <v>-0.27031746591710359</v>
      </c>
      <c r="AC38">
        <f t="shared" si="12"/>
        <v>-0.12758144730499982</v>
      </c>
      <c r="AD38" s="2">
        <v>-0.20230000000000001</v>
      </c>
      <c r="AE38">
        <f t="shared" si="13"/>
        <v>-4.8088243030201518E-2</v>
      </c>
      <c r="AF38">
        <f t="shared" si="14"/>
        <v>-0.25787131396401386</v>
      </c>
      <c r="AG38">
        <f>SUM($AF$2:AF38)</f>
        <v>1.6938469413160899</v>
      </c>
      <c r="AH38" s="3">
        <f t="shared" si="15"/>
        <v>2.6706235283113182</v>
      </c>
      <c r="AI38">
        <f t="shared" si="16"/>
        <v>0.86183330385553569</v>
      </c>
      <c r="AJ38">
        <f t="shared" si="17"/>
        <v>3.0987703960428292</v>
      </c>
      <c r="AK38">
        <f t="shared" si="18"/>
        <v>0.41764564996171949</v>
      </c>
    </row>
    <row r="39" spans="1:37" x14ac:dyDescent="0.25">
      <c r="A39" s="1">
        <v>45376</v>
      </c>
      <c r="B39">
        <v>13.19</v>
      </c>
      <c r="C39">
        <v>23053.544999999998</v>
      </c>
      <c r="D39">
        <v>1914.7197000000001</v>
      </c>
      <c r="E39">
        <v>4.21</v>
      </c>
      <c r="F39">
        <v>79.400000000000006</v>
      </c>
      <c r="G39">
        <v>5.33</v>
      </c>
      <c r="H39">
        <v>-68547</v>
      </c>
      <c r="I39">
        <v>121.4143</v>
      </c>
      <c r="J39">
        <v>5218.1899999999996</v>
      </c>
      <c r="K39">
        <v>16384.47</v>
      </c>
      <c r="L39">
        <v>3.9</v>
      </c>
      <c r="M39">
        <v>255.095</v>
      </c>
      <c r="N39">
        <v>312.10700000000003</v>
      </c>
      <c r="O39">
        <v>4120000</v>
      </c>
      <c r="P39">
        <v>157517</v>
      </c>
      <c r="Q39">
        <f t="shared" si="0"/>
        <v>0.39700000000000002</v>
      </c>
      <c r="R39">
        <f t="shared" si="1"/>
        <v>0.59359733010978311</v>
      </c>
      <c r="S39">
        <f t="shared" si="2"/>
        <v>23.815552292930033</v>
      </c>
      <c r="T39">
        <f t="shared" si="3"/>
        <v>0.59893958385929114</v>
      </c>
      <c r="U39">
        <f t="shared" si="4"/>
        <v>3.033255689730197</v>
      </c>
      <c r="V39">
        <f t="shared" si="5"/>
        <v>8.3658467203631446</v>
      </c>
      <c r="W39">
        <f t="shared" si="6"/>
        <v>7.9503383739986706</v>
      </c>
      <c r="X39">
        <f t="shared" si="27"/>
        <v>-7.7812956120930227E-2</v>
      </c>
      <c r="Y39">
        <f t="shared" si="23"/>
        <v>-4.4083526682134568</v>
      </c>
      <c r="Z39">
        <f t="shared" si="24"/>
        <v>0.15641790285558049</v>
      </c>
      <c r="AA39">
        <f t="shared" si="10"/>
        <v>-0.28037482252575452</v>
      </c>
      <c r="AB39">
        <f t="shared" si="11"/>
        <v>-0.42061005423370851</v>
      </c>
      <c r="AC39">
        <f t="shared" si="12"/>
        <v>3.8710431967237009E-2</v>
      </c>
      <c r="AD39" s="2">
        <v>0.70030000000000003</v>
      </c>
      <c r="AE39">
        <f t="shared" si="13"/>
        <v>-0.13093118202667586</v>
      </c>
      <c r="AF39">
        <f t="shared" si="14"/>
        <v>-0.14944364049907866</v>
      </c>
      <c r="AG39">
        <f>SUM($AF$2:AF39)</f>
        <v>1.5444033008170113</v>
      </c>
      <c r="AH39" s="3">
        <f t="shared" si="15"/>
        <v>2.6706235283113182</v>
      </c>
      <c r="AI39">
        <f t="shared" si="16"/>
        <v>0.96143938332687173</v>
      </c>
      <c r="AJ39">
        <f t="shared" si="17"/>
        <v>2.7777346909486389</v>
      </c>
      <c r="AK39">
        <f t="shared" si="18"/>
        <v>0.37725878779402688</v>
      </c>
    </row>
    <row r="40" spans="1:37" x14ac:dyDescent="0.25">
      <c r="A40" s="1">
        <v>45377</v>
      </c>
      <c r="B40">
        <v>13.24</v>
      </c>
      <c r="C40">
        <v>23053.544999999998</v>
      </c>
      <c r="D40">
        <v>1914.7197000000001</v>
      </c>
      <c r="E40">
        <v>4.21</v>
      </c>
      <c r="F40">
        <v>79.400000000000006</v>
      </c>
      <c r="G40">
        <v>5.33</v>
      </c>
      <c r="H40">
        <v>-68547</v>
      </c>
      <c r="I40">
        <v>121.46129999999999</v>
      </c>
      <c r="J40">
        <v>5203.58</v>
      </c>
      <c r="K40">
        <v>16315.7</v>
      </c>
      <c r="L40">
        <v>3.9</v>
      </c>
      <c r="M40">
        <v>255.095</v>
      </c>
      <c r="N40">
        <v>312.10700000000003</v>
      </c>
      <c r="O40">
        <v>4120000</v>
      </c>
      <c r="P40">
        <v>157517</v>
      </c>
      <c r="Q40">
        <f t="shared" si="0"/>
        <v>0.39700000000000002</v>
      </c>
      <c r="R40">
        <f t="shared" si="1"/>
        <v>0.4846701904824644</v>
      </c>
      <c r="S40">
        <f t="shared" si="2"/>
        <v>21.956854313965199</v>
      </c>
      <c r="T40">
        <f t="shared" si="3"/>
        <v>0.56468565502393797</v>
      </c>
      <c r="U40">
        <f t="shared" si="4"/>
        <v>3.481391704586791</v>
      </c>
      <c r="V40">
        <f t="shared" si="5"/>
        <v>8.1795422719149453</v>
      </c>
      <c r="W40">
        <f t="shared" si="6"/>
        <v>7.9365085782023579</v>
      </c>
      <c r="X40">
        <f t="shared" si="27"/>
        <v>-7.7812956120930227E-2</v>
      </c>
      <c r="Y40">
        <f t="shared" si="23"/>
        <v>-4.4083526682134568</v>
      </c>
      <c r="Z40">
        <f t="shared" si="24"/>
        <v>0.15641790285558049</v>
      </c>
      <c r="AA40">
        <f t="shared" si="10"/>
        <v>0.85935659407079557</v>
      </c>
      <c r="AB40">
        <f t="shared" si="11"/>
        <v>0.51242316823976652</v>
      </c>
      <c r="AC40">
        <f t="shared" si="12"/>
        <v>-4.6516874098992661E-2</v>
      </c>
      <c r="AD40" s="2">
        <v>0.52669999999999995</v>
      </c>
      <c r="AE40">
        <f t="shared" si="13"/>
        <v>-0.19729105586987825</v>
      </c>
      <c r="AF40">
        <f t="shared" si="14"/>
        <v>1.0566476499406738</v>
      </c>
      <c r="AG40">
        <f>SUM($AF$2:AF40)</f>
        <v>2.6010509507576849</v>
      </c>
      <c r="AH40" s="3">
        <f t="shared" si="15"/>
        <v>2.6378708877709824</v>
      </c>
      <c r="AI40">
        <f t="shared" si="16"/>
        <v>0.95987662620692282</v>
      </c>
      <c r="AJ40">
        <f t="shared" si="17"/>
        <v>2.7481353496384968</v>
      </c>
      <c r="AK40">
        <f t="shared" si="18"/>
        <v>0.37330276470025281</v>
      </c>
    </row>
    <row r="41" spans="1:37" x14ac:dyDescent="0.25">
      <c r="A41" s="1">
        <v>45378</v>
      </c>
      <c r="B41">
        <v>12.78</v>
      </c>
      <c r="C41">
        <v>23053.544999999998</v>
      </c>
      <c r="D41">
        <v>1914.537</v>
      </c>
      <c r="E41">
        <v>4.21</v>
      </c>
      <c r="F41">
        <v>79.400000000000006</v>
      </c>
      <c r="G41">
        <v>5.33</v>
      </c>
      <c r="H41">
        <v>-68547</v>
      </c>
      <c r="I41">
        <v>121.40479999999999</v>
      </c>
      <c r="J41">
        <v>5248.49</v>
      </c>
      <c r="K41">
        <v>16399.52</v>
      </c>
      <c r="L41">
        <v>3.9</v>
      </c>
      <c r="M41">
        <v>255.095</v>
      </c>
      <c r="N41">
        <v>312.10700000000003</v>
      </c>
      <c r="O41">
        <v>4120000</v>
      </c>
      <c r="P41">
        <v>157517</v>
      </c>
      <c r="Q41">
        <f t="shared" si="0"/>
        <v>0.39700000000000002</v>
      </c>
      <c r="R41">
        <f t="shared" si="1"/>
        <v>0</v>
      </c>
      <c r="S41">
        <f t="shared" si="2"/>
        <v>19.566472815422479</v>
      </c>
      <c r="T41">
        <f t="shared" si="3"/>
        <v>0.5206144500888753</v>
      </c>
      <c r="U41">
        <f t="shared" si="4"/>
        <v>3.7157339575721253</v>
      </c>
      <c r="V41">
        <f t="shared" si="5"/>
        <v>8.6958141390405075</v>
      </c>
      <c r="W41">
        <f t="shared" si="6"/>
        <v>10.566363168221688</v>
      </c>
      <c r="X41">
        <f>((D41-D40))/D41*100</f>
        <v>-9.5427771832076388E-3</v>
      </c>
      <c r="Y41">
        <f t="shared" si="23"/>
        <v>-4.4083526682134568</v>
      </c>
      <c r="Z41">
        <f t="shared" si="24"/>
        <v>0.15641790285558049</v>
      </c>
      <c r="AA41">
        <f t="shared" si="10"/>
        <v>0.11158887706710922</v>
      </c>
      <c r="AB41">
        <f t="shared" si="11"/>
        <v>-0.12239552606133071</v>
      </c>
      <c r="AC41">
        <f t="shared" si="12"/>
        <v>3.7066079759615525E-2</v>
      </c>
      <c r="AD41" s="2">
        <v>0.71840000000000004</v>
      </c>
      <c r="AE41">
        <f t="shared" si="13"/>
        <v>-0.27337859963456729</v>
      </c>
      <c r="AF41">
        <f t="shared" si="14"/>
        <v>0.38496747670167653</v>
      </c>
      <c r="AG41">
        <f>SUM($AF$2:AF41)</f>
        <v>2.9860184274593613</v>
      </c>
      <c r="AH41" s="3">
        <f t="shared" si="15"/>
        <v>3.3981794599117583</v>
      </c>
      <c r="AI41">
        <f t="shared" si="16"/>
        <v>0.96887328887986768</v>
      </c>
      <c r="AJ41">
        <f t="shared" si="17"/>
        <v>3.5073517857432694</v>
      </c>
      <c r="AK41">
        <f t="shared" si="18"/>
        <v>0.46338183657370985</v>
      </c>
    </row>
    <row r="42" spans="1:37" x14ac:dyDescent="0.25">
      <c r="A42" s="1">
        <v>45379</v>
      </c>
      <c r="B42">
        <v>13.01</v>
      </c>
      <c r="C42">
        <v>23053.544999999998</v>
      </c>
      <c r="D42">
        <v>1914.537</v>
      </c>
      <c r="E42">
        <v>4.21</v>
      </c>
      <c r="F42">
        <v>79.400000000000006</v>
      </c>
      <c r="G42">
        <v>5.33</v>
      </c>
      <c r="H42">
        <v>-68547</v>
      </c>
      <c r="I42">
        <v>121.4498</v>
      </c>
      <c r="J42">
        <v>5254.35</v>
      </c>
      <c r="K42">
        <v>16379.46</v>
      </c>
      <c r="L42">
        <v>3.9</v>
      </c>
      <c r="M42">
        <v>255.095</v>
      </c>
      <c r="N42">
        <v>312.10700000000003</v>
      </c>
      <c r="O42">
        <v>4120000</v>
      </c>
      <c r="P42">
        <v>157517</v>
      </c>
      <c r="Q42">
        <f t="shared" si="0"/>
        <v>0.39700000000000002</v>
      </c>
      <c r="R42">
        <f t="shared" si="1"/>
        <v>0.69415745232177561</v>
      </c>
      <c r="S42">
        <f t="shared" si="2"/>
        <v>16.41373669318509</v>
      </c>
      <c r="T42">
        <f t="shared" si="3"/>
        <v>0.46393660673428722</v>
      </c>
      <c r="U42">
        <f t="shared" si="4"/>
        <v>3.9284576927367527</v>
      </c>
      <c r="V42">
        <f t="shared" si="5"/>
        <v>12.673111856445402</v>
      </c>
      <c r="W42">
        <f t="shared" si="6"/>
        <v>14.884545722010367</v>
      </c>
      <c r="X42">
        <f>X41</f>
        <v>-9.5427771832076388E-3</v>
      </c>
      <c r="Y42">
        <f t="shared" si="23"/>
        <v>-4.4083526682134568</v>
      </c>
      <c r="Z42">
        <f t="shared" si="24"/>
        <v>0.15641790285558049</v>
      </c>
      <c r="AA42">
        <f t="shared" si="10"/>
        <v>0</v>
      </c>
      <c r="AB42">
        <f t="shared" si="11"/>
        <v>0</v>
      </c>
      <c r="AC42">
        <f t="shared" si="12"/>
        <v>-3.5899606257069061E-2</v>
      </c>
      <c r="AD42" s="2">
        <v>-0.91690000000000005</v>
      </c>
      <c r="AE42">
        <f t="shared" si="13"/>
        <v>-0.32275877918290796</v>
      </c>
      <c r="AF42">
        <f t="shared" si="14"/>
        <v>0.32275877918290796</v>
      </c>
      <c r="AG42">
        <f>SUM($AF$2:AF42)</f>
        <v>3.3087772066422692</v>
      </c>
      <c r="AH42" s="3">
        <f t="shared" si="15"/>
        <v>3.85081676887439</v>
      </c>
      <c r="AI42">
        <f t="shared" si="16"/>
        <v>0.96920018426010246</v>
      </c>
      <c r="AJ42">
        <f t="shared" si="17"/>
        <v>3.9731902979508238</v>
      </c>
      <c r="AK42">
        <f t="shared" si="18"/>
        <v>0.50943271765114928</v>
      </c>
    </row>
    <row r="43" spans="1:37" x14ac:dyDescent="0.25">
      <c r="A43" s="1">
        <v>45380</v>
      </c>
      <c r="B43">
        <v>13.01</v>
      </c>
      <c r="C43">
        <v>23053.544999999998</v>
      </c>
      <c r="D43">
        <v>1914.537</v>
      </c>
      <c r="E43">
        <v>4.21</v>
      </c>
      <c r="F43">
        <v>79.400000000000006</v>
      </c>
      <c r="G43">
        <v>5.33</v>
      </c>
      <c r="H43">
        <v>-68547</v>
      </c>
      <c r="I43">
        <v>121.4062</v>
      </c>
      <c r="J43">
        <v>5254.35</v>
      </c>
      <c r="K43">
        <v>16379.46</v>
      </c>
      <c r="L43">
        <v>3.9</v>
      </c>
      <c r="M43">
        <v>255.095</v>
      </c>
      <c r="N43">
        <v>312.10700000000003</v>
      </c>
      <c r="O43">
        <v>4120000</v>
      </c>
      <c r="P43">
        <v>157517</v>
      </c>
      <c r="Q43">
        <f t="shared" si="0"/>
        <v>0.39700000000000002</v>
      </c>
      <c r="R43">
        <f t="shared" si="1"/>
        <v>0.85016577966934614</v>
      </c>
      <c r="S43">
        <f t="shared" si="2"/>
        <v>11.907776146465011</v>
      </c>
      <c r="T43">
        <f t="shared" si="3"/>
        <v>0.38918272992279818</v>
      </c>
      <c r="U43">
        <f t="shared" si="4"/>
        <v>4.0822097717395041</v>
      </c>
      <c r="V43">
        <f t="shared" si="5"/>
        <v>12.65166569762235</v>
      </c>
      <c r="W43">
        <f t="shared" si="6"/>
        <v>14.901279722094921</v>
      </c>
      <c r="X43">
        <f t="shared" ref="X43:X45" si="28">X42</f>
        <v>-9.5427771832076388E-3</v>
      </c>
      <c r="Y43">
        <f t="shared" si="23"/>
        <v>-4.4083526682134568</v>
      </c>
      <c r="Z43">
        <f t="shared" si="24"/>
        <v>0.15641790285558049</v>
      </c>
      <c r="AA43">
        <f t="shared" si="10"/>
        <v>-0.20155996658250933</v>
      </c>
      <c r="AB43">
        <f t="shared" si="11"/>
        <v>0.10599126152560572</v>
      </c>
      <c r="AC43">
        <f t="shared" si="12"/>
        <v>0.39717905675328441</v>
      </c>
      <c r="AD43" s="2">
        <v>0.72689999999999999</v>
      </c>
      <c r="AE43">
        <f t="shared" si="13"/>
        <v>-0.33854901392523712</v>
      </c>
      <c r="AF43">
        <f t="shared" si="14"/>
        <v>0.13698904734272779</v>
      </c>
      <c r="AG43">
        <f>SUM($AF$2:AF43)</f>
        <v>3.4457662539849969</v>
      </c>
      <c r="AH43" s="3">
        <f t="shared" si="15"/>
        <v>4.9778499532249638</v>
      </c>
      <c r="AI43">
        <f t="shared" si="16"/>
        <v>1.0565180180837233</v>
      </c>
      <c r="AJ43">
        <f t="shared" si="17"/>
        <v>4.7115618172358484</v>
      </c>
      <c r="AK43">
        <f t="shared" si="18"/>
        <v>0.57237471020579467</v>
      </c>
    </row>
    <row r="44" spans="1:37" x14ac:dyDescent="0.25">
      <c r="A44" s="1">
        <v>45383</v>
      </c>
      <c r="B44">
        <v>13.65</v>
      </c>
      <c r="C44">
        <v>23223.905999999999</v>
      </c>
      <c r="D44">
        <v>1914.537</v>
      </c>
      <c r="E44">
        <v>4.54</v>
      </c>
      <c r="F44">
        <v>77.2</v>
      </c>
      <c r="G44">
        <v>5.33</v>
      </c>
      <c r="H44">
        <v>-75905</v>
      </c>
      <c r="I44">
        <v>121.8884</v>
      </c>
      <c r="J44">
        <v>5243.77</v>
      </c>
      <c r="K44">
        <v>16396.830000000002</v>
      </c>
      <c r="L44">
        <v>3.9</v>
      </c>
      <c r="M44">
        <v>256.97800000000001</v>
      </c>
      <c r="N44">
        <v>313.01600000000002</v>
      </c>
      <c r="O44">
        <v>4080000</v>
      </c>
      <c r="P44">
        <v>157635</v>
      </c>
      <c r="Q44">
        <f>((C44-C43)/C43)*100</f>
        <v>0.73897962330739508</v>
      </c>
      <c r="R44">
        <f t="shared" si="1"/>
        <v>0.85016577966934592</v>
      </c>
      <c r="S44">
        <f t="shared" si="2"/>
        <v>1.8059476196786888E-15</v>
      </c>
      <c r="T44">
        <f t="shared" si="3"/>
        <v>0.28234282751196899</v>
      </c>
      <c r="U44">
        <f t="shared" si="4"/>
        <v>2.4031432034651306</v>
      </c>
      <c r="V44">
        <f t="shared" si="5"/>
        <v>12.799997073305303</v>
      </c>
      <c r="W44">
        <f t="shared" si="6"/>
        <v>15.138461670131598</v>
      </c>
      <c r="X44">
        <f t="shared" si="28"/>
        <v>-9.5427771832076388E-3</v>
      </c>
      <c r="Y44">
        <f>((O44-O43)/O43)*100</f>
        <v>-0.97087378640776689</v>
      </c>
      <c r="Z44">
        <f t="shared" si="24"/>
        <v>0.15641790285558049</v>
      </c>
      <c r="AA44">
        <f t="shared" si="10"/>
        <v>-0.72653957344673648</v>
      </c>
      <c r="AB44">
        <f t="shared" si="11"/>
        <v>-0.9582979754547164</v>
      </c>
      <c r="AC44">
        <f t="shared" si="12"/>
        <v>-0.16433065000442912</v>
      </c>
      <c r="AD44" s="2">
        <v>-0.45760000000000001</v>
      </c>
      <c r="AE44">
        <f t="shared" si="13"/>
        <v>-0.38698831871610223</v>
      </c>
      <c r="AF44">
        <f t="shared" si="14"/>
        <v>-0.33955125473063424</v>
      </c>
      <c r="AG44">
        <f>SUM($AF$2:AF44)</f>
        <v>3.1062149992543628</v>
      </c>
      <c r="AH44" s="3">
        <f t="shared" si="15"/>
        <v>4.9778499532249638</v>
      </c>
      <c r="AI44">
        <f t="shared" si="16"/>
        <v>1.1195454744143345</v>
      </c>
      <c r="AJ44">
        <f t="shared" si="17"/>
        <v>4.4463133182053332</v>
      </c>
      <c r="AK44">
        <f t="shared" si="18"/>
        <v>0.55097770505979016</v>
      </c>
    </row>
    <row r="45" spans="1:37" x14ac:dyDescent="0.25">
      <c r="A45" s="1">
        <v>45384</v>
      </c>
      <c r="B45">
        <v>14.61</v>
      </c>
      <c r="C45">
        <v>23223.905999999999</v>
      </c>
      <c r="D45">
        <v>1914.537</v>
      </c>
      <c r="E45">
        <v>4.54</v>
      </c>
      <c r="F45">
        <v>77.2</v>
      </c>
      <c r="G45">
        <v>5.33</v>
      </c>
      <c r="H45">
        <v>-75905</v>
      </c>
      <c r="I45">
        <v>121.68810000000001</v>
      </c>
      <c r="J45">
        <v>5205.8100000000004</v>
      </c>
      <c r="K45">
        <v>16240.45</v>
      </c>
      <c r="L45">
        <v>3.9</v>
      </c>
      <c r="M45">
        <v>256.97800000000001</v>
      </c>
      <c r="N45">
        <v>313.01600000000002</v>
      </c>
      <c r="O45">
        <v>4080000</v>
      </c>
      <c r="P45">
        <v>157635</v>
      </c>
      <c r="Q45">
        <f>Q44</f>
        <v>0.73897962330739508</v>
      </c>
      <c r="R45">
        <f t="shared" si="1"/>
        <v>0.69415745232177528</v>
      </c>
      <c r="S45">
        <f t="shared" si="2"/>
        <v>1.8059476196786888E-15</v>
      </c>
      <c r="T45">
        <f t="shared" si="3"/>
        <v>4.514869049196722E-16</v>
      </c>
      <c r="U45">
        <f t="shared" si="4"/>
        <v>5.6238346378362252</v>
      </c>
      <c r="V45">
        <f t="shared" si="5"/>
        <v>13.4121742571034</v>
      </c>
      <c r="W45">
        <f t="shared" si="6"/>
        <v>14.811191630372166</v>
      </c>
      <c r="X45">
        <f t="shared" si="28"/>
        <v>-9.5427771832076388E-3</v>
      </c>
      <c r="Y45">
        <f>Y44</f>
        <v>-0.97087378640776689</v>
      </c>
      <c r="Z45">
        <f>((P44-P43))/P43*100</f>
        <v>7.4912549121682104E-2</v>
      </c>
      <c r="AA45">
        <f t="shared" si="10"/>
        <v>0.10904938060488178</v>
      </c>
      <c r="AB45">
        <f t="shared" si="11"/>
        <v>0.22762850368012047</v>
      </c>
      <c r="AC45">
        <f t="shared" si="12"/>
        <v>-0.2261519409046672</v>
      </c>
      <c r="AD45" s="2">
        <v>0.20230000000000001</v>
      </c>
      <c r="AE45">
        <f t="shared" si="13"/>
        <v>-0.27299743679213695</v>
      </c>
      <c r="AF45">
        <f t="shared" si="14"/>
        <v>0.38204681739701873</v>
      </c>
      <c r="AG45">
        <f>SUM($AF$2:AF45)</f>
        <v>3.4882618166513817</v>
      </c>
      <c r="AH45" s="3">
        <f t="shared" si="15"/>
        <v>4.9778499532249638</v>
      </c>
      <c r="AI45">
        <f t="shared" si="16"/>
        <v>1.2094736891226352</v>
      </c>
      <c r="AJ45">
        <f t="shared" si="17"/>
        <v>4.1157157844714654</v>
      </c>
      <c r="AK45">
        <f t="shared" si="18"/>
        <v>0.5224470224444242</v>
      </c>
    </row>
    <row r="46" spans="1:37" x14ac:dyDescent="0.25">
      <c r="A46" s="1">
        <v>45385</v>
      </c>
      <c r="B46">
        <v>14.33</v>
      </c>
      <c r="C46">
        <v>23223.905999999999</v>
      </c>
      <c r="D46">
        <v>1912.4845</v>
      </c>
      <c r="E46">
        <v>4.54</v>
      </c>
      <c r="F46">
        <v>77.2</v>
      </c>
      <c r="G46">
        <v>5.33</v>
      </c>
      <c r="H46">
        <v>-75905</v>
      </c>
      <c r="I46">
        <v>121.41289999999999</v>
      </c>
      <c r="J46">
        <v>5211.49</v>
      </c>
      <c r="K46">
        <v>16277.46</v>
      </c>
      <c r="L46">
        <v>3.9</v>
      </c>
      <c r="M46">
        <v>256.97800000000001</v>
      </c>
      <c r="N46">
        <v>313.01600000000002</v>
      </c>
      <c r="O46">
        <v>4080000</v>
      </c>
      <c r="P46">
        <v>157635</v>
      </c>
      <c r="Q46">
        <f t="shared" ref="Q46:Q109" si="29">Q45</f>
        <v>0.73897962330739508</v>
      </c>
      <c r="R46">
        <f t="shared" si="1"/>
        <v>2.4630629965187236E-16</v>
      </c>
      <c r="S46">
        <f t="shared" si="2"/>
        <v>1.6651164245617387</v>
      </c>
      <c r="T46">
        <f t="shared" si="3"/>
        <v>4.514869049196722E-16</v>
      </c>
      <c r="U46">
        <f t="shared" si="4"/>
        <v>5.2483558927720919</v>
      </c>
      <c r="V46">
        <f t="shared" si="5"/>
        <v>14.591617912266091</v>
      </c>
      <c r="W46">
        <f t="shared" si="6"/>
        <v>18.705366428741911</v>
      </c>
      <c r="X46">
        <f>((D46-D45))/D46*100</f>
        <v>-0.10732113123008363</v>
      </c>
      <c r="Y46">
        <f t="shared" ref="Y46:Y65" si="30">Y45</f>
        <v>-0.97087378640776689</v>
      </c>
      <c r="Z46">
        <f>Z45</f>
        <v>7.4912549121682104E-2</v>
      </c>
      <c r="AA46">
        <f t="shared" si="10"/>
        <v>-1.2410983057457463</v>
      </c>
      <c r="AB46">
        <f t="shared" si="11"/>
        <v>-1.4129801685195187</v>
      </c>
      <c r="AC46">
        <f t="shared" si="12"/>
        <v>-0.2045087465994144</v>
      </c>
      <c r="AD46" s="2">
        <v>-0.59940000000000004</v>
      </c>
      <c r="AE46">
        <f t="shared" si="13"/>
        <v>-0.19583221700212253</v>
      </c>
      <c r="AF46">
        <f t="shared" si="14"/>
        <v>-1.0452660887436238</v>
      </c>
      <c r="AG46">
        <f>SUM($AF$2:AF46)</f>
        <v>2.4429957279077579</v>
      </c>
      <c r="AH46" s="3">
        <f t="shared" si="15"/>
        <v>4.9778499532249638</v>
      </c>
      <c r="AI46">
        <f t="shared" si="16"/>
        <v>1.2067388307290396</v>
      </c>
      <c r="AJ46">
        <f t="shared" si="17"/>
        <v>4.1250433204487535</v>
      </c>
      <c r="AK46">
        <f t="shared" si="18"/>
        <v>0.52328295874341701</v>
      </c>
    </row>
    <row r="47" spans="1:37" x14ac:dyDescent="0.25">
      <c r="A47" s="1">
        <v>45386</v>
      </c>
      <c r="B47">
        <v>16.350000000000001</v>
      </c>
      <c r="C47">
        <v>23223.905999999999</v>
      </c>
      <c r="D47">
        <v>1912.4845</v>
      </c>
      <c r="E47">
        <v>4.54</v>
      </c>
      <c r="F47">
        <v>77.2</v>
      </c>
      <c r="G47">
        <v>5.33</v>
      </c>
      <c r="H47">
        <v>-75905</v>
      </c>
      <c r="I47">
        <v>121.16459999999999</v>
      </c>
      <c r="J47">
        <v>5147.21</v>
      </c>
      <c r="K47">
        <v>16049.08</v>
      </c>
      <c r="L47">
        <v>3.9</v>
      </c>
      <c r="M47">
        <v>256.97800000000001</v>
      </c>
      <c r="N47">
        <v>313.01600000000002</v>
      </c>
      <c r="O47">
        <v>4080000</v>
      </c>
      <c r="P47">
        <v>157635</v>
      </c>
      <c r="Q47">
        <f t="shared" si="29"/>
        <v>0.73897962330739508</v>
      </c>
      <c r="R47">
        <f t="shared" si="1"/>
        <v>5.5349913800480453E-2</v>
      </c>
      <c r="S47">
        <f t="shared" si="2"/>
        <v>2.2952045974065429</v>
      </c>
      <c r="T47">
        <f t="shared" si="3"/>
        <v>0.16462169290455075</v>
      </c>
      <c r="U47">
        <f t="shared" si="4"/>
        <v>5.4068054763509537</v>
      </c>
      <c r="V47">
        <f t="shared" si="5"/>
        <v>15.5640536552554</v>
      </c>
      <c r="W47">
        <f t="shared" si="6"/>
        <v>19.693954949254106</v>
      </c>
      <c r="X47">
        <f>X46</f>
        <v>-0.10732113123008363</v>
      </c>
      <c r="Y47">
        <f t="shared" si="30"/>
        <v>-0.97087378640776689</v>
      </c>
      <c r="Z47">
        <f t="shared" ref="Z47:Z66" si="31">Z46</f>
        <v>7.4912549121682104E-2</v>
      </c>
      <c r="AA47">
        <f t="shared" si="10"/>
        <v>1.1038072569656416</v>
      </c>
      <c r="AB47">
        <f t="shared" si="11"/>
        <v>1.2350300644068122</v>
      </c>
      <c r="AC47">
        <f t="shared" si="12"/>
        <v>0.16712802254123779</v>
      </c>
      <c r="AD47" s="2">
        <v>-0.1779</v>
      </c>
      <c r="AE47">
        <f t="shared" si="13"/>
        <v>-0.10566110969591005</v>
      </c>
      <c r="AF47">
        <f t="shared" si="14"/>
        <v>1.2094683666615518</v>
      </c>
      <c r="AG47">
        <f>SUM($AF$2:AF47)</f>
        <v>3.6524640945693099</v>
      </c>
      <c r="AH47" s="3">
        <f t="shared" si="15"/>
        <v>4.9778499532249638</v>
      </c>
      <c r="AI47">
        <f t="shared" si="16"/>
        <v>1.1714618008330806</v>
      </c>
      <c r="AJ47">
        <f t="shared" si="17"/>
        <v>4.2492635694010552</v>
      </c>
      <c r="AK47">
        <f t="shared" si="18"/>
        <v>0.53423887398585324</v>
      </c>
    </row>
    <row r="48" spans="1:37" x14ac:dyDescent="0.25">
      <c r="A48" s="1">
        <v>45387</v>
      </c>
      <c r="B48">
        <v>16.03</v>
      </c>
      <c r="C48">
        <v>23223.905999999999</v>
      </c>
      <c r="D48">
        <v>1912.4845</v>
      </c>
      <c r="E48">
        <v>4.54</v>
      </c>
      <c r="F48">
        <v>77.2</v>
      </c>
      <c r="G48">
        <v>5.33</v>
      </c>
      <c r="H48">
        <v>-75905</v>
      </c>
      <c r="I48">
        <v>121.36709999999999</v>
      </c>
      <c r="J48">
        <v>5204.34</v>
      </c>
      <c r="K48">
        <v>16248.52</v>
      </c>
      <c r="L48">
        <v>3.9</v>
      </c>
      <c r="M48">
        <v>256.97800000000001</v>
      </c>
      <c r="N48">
        <v>313.01600000000002</v>
      </c>
      <c r="O48">
        <v>4080000</v>
      </c>
      <c r="P48">
        <v>157635</v>
      </c>
      <c r="Q48">
        <f t="shared" si="29"/>
        <v>0.73897962330739508</v>
      </c>
      <c r="R48">
        <f t="shared" si="1"/>
        <v>6.7789523059104975E-2</v>
      </c>
      <c r="S48">
        <f t="shared" si="2"/>
        <v>2.7360654798144819</v>
      </c>
      <c r="T48">
        <f t="shared" si="3"/>
        <v>0.2269153440647961</v>
      </c>
      <c r="U48">
        <f t="shared" si="4"/>
        <v>5.4383017418102622</v>
      </c>
      <c r="V48">
        <f t="shared" si="5"/>
        <v>13.841700574471007</v>
      </c>
      <c r="W48">
        <f t="shared" si="6"/>
        <v>20.932152677795646</v>
      </c>
      <c r="X48">
        <f t="shared" ref="X48:X50" si="32">X47</f>
        <v>-0.10732113123008363</v>
      </c>
      <c r="Y48">
        <f t="shared" si="30"/>
        <v>-0.97087378640776689</v>
      </c>
      <c r="Z48">
        <f t="shared" si="31"/>
        <v>7.4912549121682104E-2</v>
      </c>
      <c r="AA48">
        <f t="shared" si="10"/>
        <v>-3.7475749304958728E-2</v>
      </c>
      <c r="AB48">
        <f t="shared" si="11"/>
        <v>3.3474369037669142E-2</v>
      </c>
      <c r="AC48">
        <f t="shared" si="12"/>
        <v>-0.17994992053034833</v>
      </c>
      <c r="AD48" s="2">
        <v>0.20230000000000001</v>
      </c>
      <c r="AE48">
        <f t="shared" si="13"/>
        <v>-0.21726835591815191</v>
      </c>
      <c r="AF48">
        <f t="shared" si="14"/>
        <v>0.17979260661319318</v>
      </c>
      <c r="AG48">
        <f>SUM($AF$2:AF48)</f>
        <v>3.8322567011825033</v>
      </c>
      <c r="AH48" s="3">
        <f t="shared" si="15"/>
        <v>4.9778499532249638</v>
      </c>
      <c r="AI48">
        <f t="shared" si="16"/>
        <v>1.2469358343206505</v>
      </c>
      <c r="AJ48">
        <f t="shared" si="17"/>
        <v>3.9920658434978509</v>
      </c>
      <c r="AK48">
        <f t="shared" si="18"/>
        <v>0.51118286197646978</v>
      </c>
    </row>
    <row r="49" spans="1:37" x14ac:dyDescent="0.25">
      <c r="A49" s="1">
        <v>45390</v>
      </c>
      <c r="B49">
        <v>15.19</v>
      </c>
      <c r="C49">
        <v>23223.905999999999</v>
      </c>
      <c r="D49">
        <v>1912.4845</v>
      </c>
      <c r="E49">
        <v>4.54</v>
      </c>
      <c r="F49">
        <v>77.2</v>
      </c>
      <c r="G49">
        <v>5.33</v>
      </c>
      <c r="H49">
        <v>-75905</v>
      </c>
      <c r="I49">
        <v>121.14870000000001</v>
      </c>
      <c r="J49">
        <v>5202.3900000000003</v>
      </c>
      <c r="K49">
        <v>16253.96</v>
      </c>
      <c r="L49">
        <v>3.9</v>
      </c>
      <c r="M49">
        <v>256.97800000000001</v>
      </c>
      <c r="N49">
        <v>313.01600000000002</v>
      </c>
      <c r="O49">
        <v>4080000</v>
      </c>
      <c r="P49">
        <v>157635</v>
      </c>
      <c r="Q49">
        <f t="shared" si="29"/>
        <v>0.73897962330739508</v>
      </c>
      <c r="R49">
        <f t="shared" si="1"/>
        <v>6.7789523059104975E-2</v>
      </c>
      <c r="S49">
        <f t="shared" si="2"/>
        <v>3.0703229805631507</v>
      </c>
      <c r="T49">
        <f t="shared" si="3"/>
        <v>0.27050104397553393</v>
      </c>
      <c r="U49">
        <f t="shared" si="4"/>
        <v>4.9423888460635261</v>
      </c>
      <c r="V49">
        <f t="shared" si="5"/>
        <v>13.622206494735014</v>
      </c>
      <c r="W49">
        <f t="shared" si="6"/>
        <v>20.800588246837062</v>
      </c>
      <c r="X49">
        <f t="shared" si="32"/>
        <v>-0.10732113123008363</v>
      </c>
      <c r="Y49">
        <f t="shared" si="30"/>
        <v>-0.97087378640776689</v>
      </c>
      <c r="Z49">
        <f t="shared" si="31"/>
        <v>7.4912549121682104E-2</v>
      </c>
      <c r="AA49">
        <f t="shared" si="10"/>
        <v>0.14444457627020377</v>
      </c>
      <c r="AB49">
        <f t="shared" si="11"/>
        <v>0.32358154312570203</v>
      </c>
      <c r="AC49">
        <f t="shared" si="12"/>
        <v>-2.2451747315495471E-2</v>
      </c>
      <c r="AD49" s="2">
        <v>0</v>
      </c>
      <c r="AE49">
        <f t="shared" si="13"/>
        <v>-0.14203884870665309</v>
      </c>
      <c r="AF49">
        <f t="shared" si="14"/>
        <v>0.28648342497685686</v>
      </c>
      <c r="AG49">
        <f>SUM($AF$2:AF49)</f>
        <v>4.1187401261593601</v>
      </c>
      <c r="AH49" s="3">
        <f t="shared" si="15"/>
        <v>4.9778499532249638</v>
      </c>
      <c r="AI49">
        <f t="shared" si="16"/>
        <v>1.2521372729727269</v>
      </c>
      <c r="AJ49">
        <f t="shared" si="17"/>
        <v>3.9754826093523592</v>
      </c>
      <c r="AK49">
        <f t="shared" si="18"/>
        <v>0.5096457042534317</v>
      </c>
    </row>
    <row r="50" spans="1:37" x14ac:dyDescent="0.25">
      <c r="A50" s="1">
        <v>45391</v>
      </c>
      <c r="B50">
        <v>14.98</v>
      </c>
      <c r="C50">
        <v>23223.905999999999</v>
      </c>
      <c r="D50">
        <v>1912.4845</v>
      </c>
      <c r="E50">
        <v>4.54</v>
      </c>
      <c r="F50">
        <v>77.2</v>
      </c>
      <c r="G50">
        <v>5.33</v>
      </c>
      <c r="H50">
        <v>-75905</v>
      </c>
      <c r="I50">
        <v>121.1215</v>
      </c>
      <c r="J50">
        <v>5209.91</v>
      </c>
      <c r="K50">
        <v>16306.64</v>
      </c>
      <c r="L50">
        <v>3.9</v>
      </c>
      <c r="M50">
        <v>256.97800000000001</v>
      </c>
      <c r="N50">
        <v>313.01600000000002</v>
      </c>
      <c r="O50">
        <v>4080000</v>
      </c>
      <c r="P50">
        <v>157635</v>
      </c>
      <c r="Q50">
        <f t="shared" si="29"/>
        <v>0.73897962330739508</v>
      </c>
      <c r="R50">
        <f t="shared" si="1"/>
        <v>5.5349913800480453E-2</v>
      </c>
      <c r="S50">
        <f t="shared" si="2"/>
        <v>3.3302328491235142</v>
      </c>
      <c r="T50">
        <f t="shared" si="3"/>
        <v>0.30354740327366775</v>
      </c>
      <c r="U50">
        <f t="shared" si="4"/>
        <v>5.1498480123938055</v>
      </c>
      <c r="V50">
        <f t="shared" si="5"/>
        <v>12.697101080924336</v>
      </c>
      <c r="W50">
        <f t="shared" si="6"/>
        <v>20.396842458357977</v>
      </c>
      <c r="X50">
        <f t="shared" si="32"/>
        <v>-0.10732113123008363</v>
      </c>
      <c r="Y50">
        <f t="shared" si="30"/>
        <v>-0.97087378640776689</v>
      </c>
      <c r="Z50">
        <f t="shared" si="31"/>
        <v>7.4912549121682104E-2</v>
      </c>
      <c r="AA50">
        <f t="shared" si="10"/>
        <v>-0.95019783338873542</v>
      </c>
      <c r="AB50">
        <f t="shared" si="11"/>
        <v>-0.83924500345249642</v>
      </c>
      <c r="AC50">
        <f t="shared" si="12"/>
        <v>0.69459179419013461</v>
      </c>
      <c r="AD50" s="2">
        <v>0.52669999999999995</v>
      </c>
      <c r="AE50">
        <f t="shared" si="13"/>
        <v>-0.12968906352968526</v>
      </c>
      <c r="AF50">
        <f t="shared" si="14"/>
        <v>-0.82050876985905019</v>
      </c>
      <c r="AG50">
        <f>SUM($AF$2:AF50)</f>
        <v>3.2982313563003101</v>
      </c>
      <c r="AH50" s="3">
        <f t="shared" si="15"/>
        <v>5.589178405209962</v>
      </c>
      <c r="AI50">
        <f t="shared" si="16"/>
        <v>1.334903428645779</v>
      </c>
      <c r="AJ50">
        <f t="shared" si="17"/>
        <v>4.186953367016236</v>
      </c>
      <c r="AK50">
        <f t="shared" si="18"/>
        <v>0.52878390098801153</v>
      </c>
    </row>
    <row r="51" spans="1:37" x14ac:dyDescent="0.25">
      <c r="A51" s="1">
        <v>45392</v>
      </c>
      <c r="B51">
        <v>15.8</v>
      </c>
      <c r="C51">
        <v>23223.905999999999</v>
      </c>
      <c r="D51">
        <v>1910.5830000000001</v>
      </c>
      <c r="E51">
        <v>4.54</v>
      </c>
      <c r="F51">
        <v>77.2</v>
      </c>
      <c r="G51">
        <v>5.33</v>
      </c>
      <c r="H51">
        <v>-75905</v>
      </c>
      <c r="I51">
        <v>121.9628</v>
      </c>
      <c r="J51">
        <v>5160.6400000000003</v>
      </c>
      <c r="K51">
        <v>16170.36</v>
      </c>
      <c r="L51">
        <v>3.9</v>
      </c>
      <c r="M51">
        <v>256.97800000000001</v>
      </c>
      <c r="N51">
        <v>313.01600000000002</v>
      </c>
      <c r="O51">
        <v>4080000</v>
      </c>
      <c r="P51">
        <v>157635</v>
      </c>
      <c r="Q51">
        <f t="shared" si="29"/>
        <v>0.73897962330739508</v>
      </c>
      <c r="R51">
        <f t="shared" si="1"/>
        <v>0</v>
      </c>
      <c r="S51">
        <f t="shared" si="2"/>
        <v>3.5322453458181493</v>
      </c>
      <c r="T51">
        <f t="shared" si="3"/>
        <v>0.32924338580910523</v>
      </c>
      <c r="U51">
        <f t="shared" si="4"/>
        <v>4.4911205910966752</v>
      </c>
      <c r="V51">
        <f t="shared" si="5"/>
        <v>12.595833136366473</v>
      </c>
      <c r="W51">
        <f t="shared" si="6"/>
        <v>20.351436472782812</v>
      </c>
      <c r="X51">
        <f>((D51-D50))/D51*100</f>
        <v>-9.9524595372194852E-2</v>
      </c>
      <c r="Y51">
        <f t="shared" si="30"/>
        <v>-0.97087378640776689</v>
      </c>
      <c r="Z51">
        <f t="shared" si="31"/>
        <v>7.4912549121682104E-2</v>
      </c>
      <c r="AA51">
        <f t="shared" si="10"/>
        <v>0.74172372058720282</v>
      </c>
      <c r="AB51">
        <f t="shared" si="11"/>
        <v>1.6671263834257593</v>
      </c>
      <c r="AC51">
        <f t="shared" si="12"/>
        <v>3.2960870035780319E-2</v>
      </c>
      <c r="AD51" s="2">
        <v>0.70030000000000003</v>
      </c>
      <c r="AE51">
        <f t="shared" si="13"/>
        <v>-0.17507175224081634</v>
      </c>
      <c r="AF51">
        <f t="shared" si="14"/>
        <v>0.91679547282801921</v>
      </c>
      <c r="AG51">
        <f>SUM($AF$2:AF51)</f>
        <v>4.2150268291283295</v>
      </c>
      <c r="AH51" s="3">
        <f t="shared" si="15"/>
        <v>6.3096679988944215</v>
      </c>
      <c r="AI51">
        <f t="shared" si="16"/>
        <v>1.3264839334090759</v>
      </c>
      <c r="AJ51">
        <f t="shared" si="17"/>
        <v>4.756686334434912</v>
      </c>
      <c r="AK51">
        <f t="shared" si="18"/>
        <v>0.57589452254501028</v>
      </c>
    </row>
    <row r="52" spans="1:37" x14ac:dyDescent="0.25">
      <c r="A52" s="1">
        <v>45393</v>
      </c>
      <c r="B52">
        <v>14.91</v>
      </c>
      <c r="C52">
        <v>23223.905999999999</v>
      </c>
      <c r="D52">
        <v>1910.5830000000001</v>
      </c>
      <c r="E52">
        <v>4.54</v>
      </c>
      <c r="F52">
        <v>77.2</v>
      </c>
      <c r="G52">
        <v>5.33</v>
      </c>
      <c r="H52">
        <v>-75905</v>
      </c>
      <c r="I52">
        <v>122.003</v>
      </c>
      <c r="J52">
        <v>5199.0600000000004</v>
      </c>
      <c r="K52">
        <v>16442.2</v>
      </c>
      <c r="L52">
        <v>3.9</v>
      </c>
      <c r="M52">
        <v>256.97800000000001</v>
      </c>
      <c r="N52">
        <v>313.01600000000002</v>
      </c>
      <c r="O52">
        <v>4080000</v>
      </c>
      <c r="P52">
        <v>157635</v>
      </c>
      <c r="Q52">
        <f t="shared" si="29"/>
        <v>0.73897962330739508</v>
      </c>
      <c r="R52">
        <f t="shared" si="1"/>
        <v>0.82889390686594278</v>
      </c>
      <c r="S52">
        <f t="shared" si="2"/>
        <v>3.6858923296797483</v>
      </c>
      <c r="T52">
        <f t="shared" si="3"/>
        <v>0.34921534614965527</v>
      </c>
      <c r="U52">
        <f t="shared" si="4"/>
        <v>4.4195939620147193</v>
      </c>
      <c r="V52">
        <f t="shared" si="5"/>
        <v>8.2315416981598339</v>
      </c>
      <c r="W52">
        <f t="shared" si="6"/>
        <v>12.158185779783253</v>
      </c>
      <c r="X52">
        <f>X51</f>
        <v>-9.9524595372194852E-2</v>
      </c>
      <c r="Y52">
        <f t="shared" si="30"/>
        <v>-0.97087378640776689</v>
      </c>
      <c r="Z52">
        <f t="shared" si="31"/>
        <v>7.4912549121682104E-2</v>
      </c>
      <c r="AA52">
        <f t="shared" si="10"/>
        <v>-1.4657607029448561</v>
      </c>
      <c r="AB52">
        <f t="shared" si="11"/>
        <v>-1.6378796112601881</v>
      </c>
      <c r="AC52">
        <f t="shared" si="12"/>
        <v>0.53572453136398057</v>
      </c>
      <c r="AD52" s="2">
        <v>0.52669999999999995</v>
      </c>
      <c r="AE52">
        <f t="shared" si="13"/>
        <v>-0.25263339203185881</v>
      </c>
      <c r="AF52">
        <f t="shared" si="14"/>
        <v>-1.2131273109129972</v>
      </c>
      <c r="AG52">
        <f>SUM($AF$2:AF52)</f>
        <v>3.0018995182153323</v>
      </c>
      <c r="AH52" s="3">
        <f t="shared" si="15"/>
        <v>5.0965406879814239</v>
      </c>
      <c r="AI52">
        <f t="shared" si="16"/>
        <v>1.3108495867962191</v>
      </c>
      <c r="AJ52">
        <f t="shared" si="17"/>
        <v>3.8879675740964457</v>
      </c>
      <c r="AK52">
        <f t="shared" si="18"/>
        <v>0.50142591374966672</v>
      </c>
    </row>
    <row r="53" spans="1:37" x14ac:dyDescent="0.25">
      <c r="A53" s="1">
        <v>45394</v>
      </c>
      <c r="B53">
        <v>17.309999999999999</v>
      </c>
      <c r="C53">
        <v>23223.905999999999</v>
      </c>
      <c r="D53">
        <v>1910.5830000000001</v>
      </c>
      <c r="E53">
        <v>4.54</v>
      </c>
      <c r="F53">
        <v>77.2</v>
      </c>
      <c r="G53">
        <v>5.33</v>
      </c>
      <c r="H53">
        <v>-75905</v>
      </c>
      <c r="I53">
        <v>122.6566</v>
      </c>
      <c r="J53">
        <v>5123.41</v>
      </c>
      <c r="K53">
        <v>16175.09</v>
      </c>
      <c r="L53">
        <v>3.9</v>
      </c>
      <c r="M53">
        <v>256.97800000000001</v>
      </c>
      <c r="N53">
        <v>313.01600000000002</v>
      </c>
      <c r="O53">
        <v>4080000</v>
      </c>
      <c r="P53">
        <v>157635</v>
      </c>
      <c r="Q53">
        <f t="shared" si="29"/>
        <v>0.73897962330739508</v>
      </c>
      <c r="R53">
        <f t="shared" si="1"/>
        <v>1.0151835613618008</v>
      </c>
      <c r="S53">
        <f t="shared" si="2"/>
        <v>3.7970496544284984</v>
      </c>
      <c r="T53">
        <f t="shared" si="3"/>
        <v>0.36440565129581554</v>
      </c>
      <c r="U53">
        <f t="shared" si="4"/>
        <v>3.7032651559839698</v>
      </c>
      <c r="V53">
        <f t="shared" si="5"/>
        <v>11.432879415212103</v>
      </c>
      <c r="W53">
        <f t="shared" si="6"/>
        <v>18.642420845934666</v>
      </c>
      <c r="X53">
        <f t="shared" ref="X53:X55" si="33">X52</f>
        <v>-9.9524595372194852E-2</v>
      </c>
      <c r="Y53">
        <f t="shared" si="30"/>
        <v>-0.97087378640776689</v>
      </c>
      <c r="Z53">
        <f t="shared" si="31"/>
        <v>7.4912549121682104E-2</v>
      </c>
      <c r="AA53">
        <f t="shared" si="10"/>
        <v>-1.2094130563305876</v>
      </c>
      <c r="AB53">
        <f t="shared" si="11"/>
        <v>-1.8095877743574609</v>
      </c>
      <c r="AC53">
        <f t="shared" si="12"/>
        <v>0.11136783507777111</v>
      </c>
      <c r="AD53" s="2">
        <v>0.38179999999999997</v>
      </c>
      <c r="AE53">
        <f t="shared" si="13"/>
        <v>-8.302896038338746E-2</v>
      </c>
      <c r="AF53">
        <f t="shared" si="14"/>
        <v>-1.1263840959472002</v>
      </c>
      <c r="AG53">
        <f>SUM($AF$2:AF53)</f>
        <v>1.8755154222681321</v>
      </c>
      <c r="AH53" s="3">
        <f t="shared" si="15"/>
        <v>3.9701565920342241</v>
      </c>
      <c r="AI53">
        <f t="shared" si="16"/>
        <v>1.3638792898276344</v>
      </c>
      <c r="AJ53">
        <f t="shared" si="17"/>
        <v>2.9109295973956524</v>
      </c>
      <c r="AK53">
        <f t="shared" si="18"/>
        <v>0.3945541626267931</v>
      </c>
    </row>
    <row r="54" spans="1:37" x14ac:dyDescent="0.25">
      <c r="A54" s="1">
        <v>45397</v>
      </c>
      <c r="B54">
        <v>19.23</v>
      </c>
      <c r="C54">
        <v>23223.905999999999</v>
      </c>
      <c r="D54">
        <v>1910.5830000000001</v>
      </c>
      <c r="E54">
        <v>4.54</v>
      </c>
      <c r="F54">
        <v>77.2</v>
      </c>
      <c r="G54">
        <v>5.33</v>
      </c>
      <c r="H54">
        <v>-75905</v>
      </c>
      <c r="I54">
        <v>122.7932</v>
      </c>
      <c r="J54">
        <v>5061.82</v>
      </c>
      <c r="K54">
        <v>15885.02</v>
      </c>
      <c r="L54">
        <v>3.9</v>
      </c>
      <c r="M54">
        <v>256.97800000000001</v>
      </c>
      <c r="N54">
        <v>313.01600000000002</v>
      </c>
      <c r="O54">
        <v>4080000</v>
      </c>
      <c r="P54">
        <v>157635</v>
      </c>
      <c r="Q54">
        <f t="shared" si="29"/>
        <v>0.73897962330739508</v>
      </c>
      <c r="R54">
        <f t="shared" si="1"/>
        <v>1.015183561361801</v>
      </c>
      <c r="S54">
        <f t="shared" si="2"/>
        <v>3.8693809090944473</v>
      </c>
      <c r="T54">
        <f t="shared" si="3"/>
        <v>0.37539521737597586</v>
      </c>
      <c r="U54">
        <f t="shared" si="4"/>
        <v>4.3796409312448157</v>
      </c>
      <c r="V54">
        <f t="shared" si="5"/>
        <v>13.026009770360838</v>
      </c>
      <c r="W54">
        <f t="shared" si="6"/>
        <v>21.717532616595495</v>
      </c>
      <c r="X54">
        <f t="shared" si="33"/>
        <v>-9.9524595372194852E-2</v>
      </c>
      <c r="Y54">
        <f t="shared" si="30"/>
        <v>-0.97087378640776689</v>
      </c>
      <c r="Z54">
        <f t="shared" si="31"/>
        <v>7.4912549121682104E-2</v>
      </c>
      <c r="AA54">
        <f t="shared" si="10"/>
        <v>-0.20586901863485071</v>
      </c>
      <c r="AB54">
        <f t="shared" si="11"/>
        <v>-0.12453439013323331</v>
      </c>
      <c r="AC54">
        <f t="shared" si="12"/>
        <v>0.55377659349215336</v>
      </c>
      <c r="AD54" s="2">
        <v>0.63690000000000002</v>
      </c>
      <c r="AE54">
        <f t="shared" si="13"/>
        <v>9.2490462275934049E-2</v>
      </c>
      <c r="AF54">
        <f t="shared" si="14"/>
        <v>-0.29835948091078479</v>
      </c>
      <c r="AG54">
        <f>SUM($AF$2:AF54)</f>
        <v>1.5771559413573473</v>
      </c>
      <c r="AH54" s="3">
        <f t="shared" si="15"/>
        <v>3.6717971111234391</v>
      </c>
      <c r="AI54">
        <f t="shared" si="16"/>
        <v>1.3034470347170077</v>
      </c>
      <c r="AJ54">
        <f t="shared" si="17"/>
        <v>2.8169898839968019</v>
      </c>
      <c r="AK54">
        <f t="shared" si="18"/>
        <v>0.38244080460946001</v>
      </c>
    </row>
    <row r="55" spans="1:37" x14ac:dyDescent="0.25">
      <c r="A55" s="1">
        <v>45398</v>
      </c>
      <c r="B55">
        <v>18.399999999999999</v>
      </c>
      <c r="C55">
        <v>23223.905999999999</v>
      </c>
      <c r="D55">
        <v>1910.5830000000001</v>
      </c>
      <c r="E55">
        <v>4.54</v>
      </c>
      <c r="F55">
        <v>77.2</v>
      </c>
      <c r="G55">
        <v>5.33</v>
      </c>
      <c r="H55">
        <v>-75905</v>
      </c>
      <c r="I55">
        <v>123.47320000000001</v>
      </c>
      <c r="J55">
        <v>5051.41</v>
      </c>
      <c r="K55">
        <v>15865.25</v>
      </c>
      <c r="L55">
        <v>3.9</v>
      </c>
      <c r="M55">
        <v>256.97800000000001</v>
      </c>
      <c r="N55">
        <v>313.01600000000002</v>
      </c>
      <c r="O55">
        <v>4080000</v>
      </c>
      <c r="P55">
        <v>157635</v>
      </c>
      <c r="Q55">
        <f t="shared" si="29"/>
        <v>0.73897962330739508</v>
      </c>
      <c r="R55">
        <f t="shared" si="1"/>
        <v>0.82889390686594266</v>
      </c>
      <c r="S55">
        <f t="shared" si="2"/>
        <v>3.9050441598526242</v>
      </c>
      <c r="T55">
        <f t="shared" si="3"/>
        <v>0.38254624502628154</v>
      </c>
      <c r="U55">
        <f t="shared" si="4"/>
        <v>2.1808786803643643</v>
      </c>
      <c r="V55">
        <f t="shared" si="5"/>
        <v>12.902426910622879</v>
      </c>
      <c r="W55">
        <f t="shared" si="6"/>
        <v>21.806387185429195</v>
      </c>
      <c r="X55">
        <f t="shared" si="33"/>
        <v>-9.9524595372194852E-2</v>
      </c>
      <c r="Y55">
        <f t="shared" si="30"/>
        <v>-0.97087378640776689</v>
      </c>
      <c r="Z55">
        <f t="shared" si="31"/>
        <v>7.4912549121682104E-2</v>
      </c>
      <c r="AA55">
        <f t="shared" si="10"/>
        <v>-0.57973363660966148</v>
      </c>
      <c r="AB55">
        <f t="shared" si="11"/>
        <v>-1.1530267569862831</v>
      </c>
      <c r="AC55">
        <f t="shared" si="12"/>
        <v>-7.9531428682504068E-2</v>
      </c>
      <c r="AD55" s="2">
        <v>0.81259999999999999</v>
      </c>
      <c r="AE55">
        <f t="shared" si="13"/>
        <v>0.18057493553111487</v>
      </c>
      <c r="AF55">
        <f t="shared" si="14"/>
        <v>-0.7603085721407763</v>
      </c>
      <c r="AG55">
        <f>SUM($AF$2:AF55)</f>
        <v>0.81684736921657097</v>
      </c>
      <c r="AH55" s="3">
        <f t="shared" si="15"/>
        <v>2.9114885389826632</v>
      </c>
      <c r="AI55">
        <f t="shared" si="16"/>
        <v>1.3030963039690187</v>
      </c>
      <c r="AJ55">
        <f t="shared" si="17"/>
        <v>2.2342850103363383</v>
      </c>
      <c r="AK55">
        <f t="shared" si="18"/>
        <v>0.29686350373702075</v>
      </c>
    </row>
    <row r="56" spans="1:37" x14ac:dyDescent="0.25">
      <c r="A56" s="1">
        <v>45399</v>
      </c>
      <c r="B56">
        <v>18.21</v>
      </c>
      <c r="C56">
        <v>23223.905999999999</v>
      </c>
      <c r="D56">
        <v>1910.9123</v>
      </c>
      <c r="E56">
        <v>4.54</v>
      </c>
      <c r="F56">
        <v>77.2</v>
      </c>
      <c r="G56">
        <v>5.33</v>
      </c>
      <c r="H56">
        <v>-75905</v>
      </c>
      <c r="I56">
        <v>123.375</v>
      </c>
      <c r="J56">
        <v>5022.21</v>
      </c>
      <c r="K56">
        <v>15683.37</v>
      </c>
      <c r="L56">
        <v>3.9</v>
      </c>
      <c r="M56">
        <v>256.97800000000001</v>
      </c>
      <c r="N56">
        <v>313.01600000000002</v>
      </c>
      <c r="O56">
        <v>4080000</v>
      </c>
      <c r="P56">
        <v>157635</v>
      </c>
      <c r="Q56">
        <f t="shared" si="29"/>
        <v>0.73897962330739508</v>
      </c>
      <c r="R56">
        <f t="shared" si="1"/>
        <v>0</v>
      </c>
      <c r="S56">
        <f t="shared" si="2"/>
        <v>3.9050441598526269</v>
      </c>
      <c r="T56">
        <f t="shared" si="3"/>
        <v>0.38607209140416265</v>
      </c>
      <c r="U56">
        <f t="shared" si="4"/>
        <v>2.1515002700162076</v>
      </c>
      <c r="V56">
        <f t="shared" si="5"/>
        <v>12.617543517940915</v>
      </c>
      <c r="W56">
        <f t="shared" si="6"/>
        <v>20.869715631715245</v>
      </c>
      <c r="X56">
        <f>((D56-D55))/D56*100</f>
        <v>1.7232606645520863E-2</v>
      </c>
      <c r="Y56">
        <f t="shared" si="30"/>
        <v>-0.97087378640776689</v>
      </c>
      <c r="Z56">
        <f t="shared" si="31"/>
        <v>7.4912549121682104E-2</v>
      </c>
      <c r="AA56">
        <f t="shared" si="10"/>
        <v>-0.2210632863926085</v>
      </c>
      <c r="AB56">
        <f t="shared" si="11"/>
        <v>-0.52338518197490635</v>
      </c>
      <c r="AC56">
        <f t="shared" si="12"/>
        <v>-2.1803444782166326E-2</v>
      </c>
      <c r="AD56" s="2">
        <v>0.36120000000000002</v>
      </c>
      <c r="AE56">
        <f t="shared" si="13"/>
        <v>0.23157402257002299</v>
      </c>
      <c r="AF56">
        <f t="shared" si="14"/>
        <v>-0.45263730896263149</v>
      </c>
      <c r="AG56">
        <f>SUM($AF$2:AF56)</f>
        <v>0.36421006025393948</v>
      </c>
      <c r="AH56" s="3">
        <f t="shared" si="15"/>
        <v>2.7479752073147399</v>
      </c>
      <c r="AI56">
        <f t="shared" si="16"/>
        <v>1.2579453657011255</v>
      </c>
      <c r="AJ56">
        <f t="shared" si="17"/>
        <v>2.1844948773137971</v>
      </c>
      <c r="AK56">
        <f t="shared" si="18"/>
        <v>0.28854141037457226</v>
      </c>
    </row>
    <row r="57" spans="1:37" x14ac:dyDescent="0.25">
      <c r="A57" s="1">
        <v>45400</v>
      </c>
      <c r="B57">
        <v>18</v>
      </c>
      <c r="C57">
        <v>23223.905999999999</v>
      </c>
      <c r="D57">
        <v>1910.9123</v>
      </c>
      <c r="E57">
        <v>4.54</v>
      </c>
      <c r="F57">
        <v>77.2</v>
      </c>
      <c r="G57">
        <v>5.33</v>
      </c>
      <c r="H57">
        <v>-75905</v>
      </c>
      <c r="I57">
        <v>123.3481</v>
      </c>
      <c r="J57">
        <v>5011.12</v>
      </c>
      <c r="K57">
        <v>15601.5</v>
      </c>
      <c r="L57">
        <v>3.9</v>
      </c>
      <c r="M57">
        <v>256.97800000000001</v>
      </c>
      <c r="N57">
        <v>313.01600000000002</v>
      </c>
      <c r="O57">
        <v>4080000</v>
      </c>
      <c r="P57">
        <v>157635</v>
      </c>
      <c r="Q57">
        <f t="shared" si="29"/>
        <v>0.73897962330739508</v>
      </c>
      <c r="R57">
        <f t="shared" si="1"/>
        <v>0.74706834693132784</v>
      </c>
      <c r="S57">
        <f t="shared" si="2"/>
        <v>3.8693809090944473</v>
      </c>
      <c r="T57">
        <f t="shared" si="3"/>
        <v>0.38607209140416265</v>
      </c>
      <c r="U57">
        <f t="shared" si="4"/>
        <v>2.2738916358761916</v>
      </c>
      <c r="V57">
        <f t="shared" si="5"/>
        <v>13.604166471052215</v>
      </c>
      <c r="W57">
        <f t="shared" si="6"/>
        <v>24.290982787462848</v>
      </c>
      <c r="X57">
        <f>X56</f>
        <v>1.7232606645520863E-2</v>
      </c>
      <c r="Y57">
        <f t="shared" si="30"/>
        <v>-0.97087378640776689</v>
      </c>
      <c r="Z57">
        <f t="shared" si="31"/>
        <v>7.4912549121682104E-2</v>
      </c>
      <c r="AA57">
        <f t="shared" si="10"/>
        <v>-0.87971023365461909</v>
      </c>
      <c r="AB57">
        <f t="shared" si="11"/>
        <v>-2.0690743889387622</v>
      </c>
      <c r="AC57">
        <f t="shared" si="12"/>
        <v>7.9287804189924552E-2</v>
      </c>
      <c r="AD57" s="2">
        <v>0.72689999999999999</v>
      </c>
      <c r="AE57">
        <f t="shared" si="13"/>
        <v>0.24732295069595486</v>
      </c>
      <c r="AF57">
        <f t="shared" si="14"/>
        <v>-1.1270331843505739</v>
      </c>
      <c r="AG57">
        <f>SUM($AF$2:AF57)</f>
        <v>-0.76282312409663433</v>
      </c>
      <c r="AH57" s="3">
        <f t="shared" si="15"/>
        <v>2.7479752073147399</v>
      </c>
      <c r="AI57">
        <f t="shared" si="16"/>
        <v>1.2405365177235397</v>
      </c>
      <c r="AJ57">
        <f t="shared" si="17"/>
        <v>2.2151505965801332</v>
      </c>
      <c r="AK57">
        <f t="shared" si="18"/>
        <v>0.29368746203039886</v>
      </c>
    </row>
    <row r="58" spans="1:37" x14ac:dyDescent="0.25">
      <c r="A58" s="1">
        <v>45401</v>
      </c>
      <c r="B58">
        <v>18.71</v>
      </c>
      <c r="C58">
        <v>23223.905999999999</v>
      </c>
      <c r="D58">
        <v>1910.9123</v>
      </c>
      <c r="E58">
        <v>4.54</v>
      </c>
      <c r="F58">
        <v>77.2</v>
      </c>
      <c r="G58">
        <v>5.33</v>
      </c>
      <c r="H58">
        <v>-75905</v>
      </c>
      <c r="I58">
        <v>123.44589999999999</v>
      </c>
      <c r="J58">
        <v>4967.2299999999996</v>
      </c>
      <c r="K58">
        <v>15282.01</v>
      </c>
      <c r="L58">
        <v>3.9</v>
      </c>
      <c r="M58">
        <v>256.97800000000001</v>
      </c>
      <c r="N58">
        <v>313.01600000000002</v>
      </c>
      <c r="O58">
        <v>4080000</v>
      </c>
      <c r="P58">
        <v>157635</v>
      </c>
      <c r="Q58">
        <f t="shared" si="29"/>
        <v>0.73897962330739508</v>
      </c>
      <c r="R58">
        <f t="shared" si="1"/>
        <v>0.91496812648313608</v>
      </c>
      <c r="S58">
        <f t="shared" si="2"/>
        <v>3.7970496544284869</v>
      </c>
      <c r="T58">
        <f t="shared" si="3"/>
        <v>0.38254624502628198</v>
      </c>
      <c r="U58">
        <f t="shared" si="4"/>
        <v>2.8962056560664187</v>
      </c>
      <c r="V58">
        <f t="shared" si="5"/>
        <v>10.186637017269119</v>
      </c>
      <c r="W58">
        <f t="shared" si="6"/>
        <v>15.726560659286056</v>
      </c>
      <c r="X58">
        <f t="shared" ref="X58:X60" si="34">X57</f>
        <v>1.7232606645520863E-2</v>
      </c>
      <c r="Y58">
        <f t="shared" si="30"/>
        <v>-0.97087378640776689</v>
      </c>
      <c r="Z58">
        <f t="shared" si="31"/>
        <v>7.4912549121682104E-2</v>
      </c>
      <c r="AA58">
        <f t="shared" si="10"/>
        <v>0.86933277348877658</v>
      </c>
      <c r="AB58">
        <f t="shared" si="11"/>
        <v>1.101746980355595</v>
      </c>
      <c r="AC58">
        <f t="shared" si="12"/>
        <v>-3.6291201246857988E-2</v>
      </c>
      <c r="AD58" s="2">
        <v>-0.52669999999999995</v>
      </c>
      <c r="AE58">
        <f t="shared" si="13"/>
        <v>0.34643084307050875</v>
      </c>
      <c r="AF58">
        <f t="shared" si="14"/>
        <v>0.52290193041826782</v>
      </c>
      <c r="AG58">
        <f>SUM($AF$2:AF58)</f>
        <v>-0.23992119367836651</v>
      </c>
      <c r="AH58" s="3">
        <f t="shared" si="15"/>
        <v>2.7479752073147399</v>
      </c>
      <c r="AI58">
        <f t="shared" si="16"/>
        <v>1.0727422365252</v>
      </c>
      <c r="AJ58">
        <f t="shared" si="17"/>
        <v>2.5616360703908825</v>
      </c>
      <c r="AK58">
        <f t="shared" si="18"/>
        <v>0.34735181200629534</v>
      </c>
    </row>
    <row r="59" spans="1:37" x14ac:dyDescent="0.25">
      <c r="A59" s="1">
        <v>45404</v>
      </c>
      <c r="B59">
        <v>16.940000000000001</v>
      </c>
      <c r="C59">
        <v>23223.905999999999</v>
      </c>
      <c r="D59">
        <v>1910.9123</v>
      </c>
      <c r="E59">
        <v>4.54</v>
      </c>
      <c r="F59">
        <v>77.2</v>
      </c>
      <c r="G59">
        <v>5.33</v>
      </c>
      <c r="H59">
        <v>-75905</v>
      </c>
      <c r="I59">
        <v>123.4011</v>
      </c>
      <c r="J59">
        <v>5010.6000000000004</v>
      </c>
      <c r="K59">
        <v>15451.31</v>
      </c>
      <c r="L59">
        <v>3.9</v>
      </c>
      <c r="M59">
        <v>256.97800000000001</v>
      </c>
      <c r="N59">
        <v>313.01600000000002</v>
      </c>
      <c r="O59">
        <v>4080000</v>
      </c>
      <c r="P59">
        <v>157635</v>
      </c>
      <c r="Q59">
        <f t="shared" si="29"/>
        <v>0.73897962330739508</v>
      </c>
      <c r="R59">
        <f t="shared" si="1"/>
        <v>0.91496812648313619</v>
      </c>
      <c r="S59">
        <f t="shared" si="2"/>
        <v>3.6858923296797359</v>
      </c>
      <c r="T59">
        <f t="shared" si="3"/>
        <v>0.37539521737597403</v>
      </c>
      <c r="U59">
        <f t="shared" si="4"/>
        <v>4.0349308790747891</v>
      </c>
      <c r="V59">
        <f t="shared" si="5"/>
        <v>16.235935173966929</v>
      </c>
      <c r="W59">
        <f t="shared" si="6"/>
        <v>23.524292810893108</v>
      </c>
      <c r="X59">
        <f t="shared" si="34"/>
        <v>1.7232606645520863E-2</v>
      </c>
      <c r="Y59">
        <f t="shared" si="30"/>
        <v>-0.97087378640776689</v>
      </c>
      <c r="Z59">
        <f t="shared" si="31"/>
        <v>7.4912549121682104E-2</v>
      </c>
      <c r="AA59">
        <f t="shared" si="10"/>
        <v>1.1893624576650832</v>
      </c>
      <c r="AB59">
        <f t="shared" si="11"/>
        <v>1.5752887318086102</v>
      </c>
      <c r="AC59">
        <f t="shared" si="12"/>
        <v>-0.26191014504732935</v>
      </c>
      <c r="AD59" s="2">
        <v>0.55630000000000002</v>
      </c>
      <c r="AE59">
        <f t="shared" si="13"/>
        <v>0.29610722643806875</v>
      </c>
      <c r="AF59">
        <f t="shared" si="14"/>
        <v>0.89325523122701445</v>
      </c>
      <c r="AG59">
        <f>SUM($AF$2:AF59)</f>
        <v>0.65333403754864794</v>
      </c>
      <c r="AH59" s="3">
        <f t="shared" si="15"/>
        <v>2.7479752073147399</v>
      </c>
      <c r="AI59">
        <f t="shared" si="16"/>
        <v>1.0587148744959258</v>
      </c>
      <c r="AJ59">
        <f t="shared" si="17"/>
        <v>2.5955762722452564</v>
      </c>
      <c r="AK59">
        <f t="shared" si="18"/>
        <v>0.35221228978882385</v>
      </c>
    </row>
    <row r="60" spans="1:37" x14ac:dyDescent="0.25">
      <c r="A60" s="1">
        <v>45405</v>
      </c>
      <c r="B60">
        <v>15.69</v>
      </c>
      <c r="C60">
        <v>23223.905999999999</v>
      </c>
      <c r="D60">
        <v>1910.9123</v>
      </c>
      <c r="E60">
        <v>4.54</v>
      </c>
      <c r="F60">
        <v>77.2</v>
      </c>
      <c r="G60">
        <v>5.33</v>
      </c>
      <c r="H60">
        <v>-75905</v>
      </c>
      <c r="I60">
        <v>123.0779</v>
      </c>
      <c r="J60">
        <v>5070.55</v>
      </c>
      <c r="K60">
        <v>15696.64</v>
      </c>
      <c r="L60">
        <v>3.9</v>
      </c>
      <c r="M60">
        <v>256.97800000000001</v>
      </c>
      <c r="N60">
        <v>313.01600000000002</v>
      </c>
      <c r="O60">
        <v>4080000</v>
      </c>
      <c r="P60">
        <v>157635</v>
      </c>
      <c r="Q60">
        <f t="shared" si="29"/>
        <v>0.73897962330739508</v>
      </c>
      <c r="R60">
        <f t="shared" si="1"/>
        <v>0.74706834693132773</v>
      </c>
      <c r="S60">
        <f t="shared" si="2"/>
        <v>3.532245345818124</v>
      </c>
      <c r="T60">
        <f t="shared" si="3"/>
        <v>0.36440565129581459</v>
      </c>
      <c r="U60">
        <f t="shared" si="4"/>
        <v>3.5176355933752377</v>
      </c>
      <c r="V60">
        <f t="shared" si="5"/>
        <v>13.834527275408833</v>
      </c>
      <c r="W60">
        <f t="shared" si="6"/>
        <v>21.117067051039413</v>
      </c>
      <c r="X60">
        <f t="shared" si="34"/>
        <v>1.7232606645520863E-2</v>
      </c>
      <c r="Y60">
        <f t="shared" si="30"/>
        <v>-0.97087378640776689</v>
      </c>
      <c r="Z60">
        <f t="shared" si="31"/>
        <v>7.4912549121682104E-2</v>
      </c>
      <c r="AA60">
        <f t="shared" si="10"/>
        <v>2.1297196541228136E-2</v>
      </c>
      <c r="AB60">
        <f t="shared" si="11"/>
        <v>0.10258079773398036</v>
      </c>
      <c r="AC60">
        <f t="shared" si="12"/>
        <v>0.13154270587977437</v>
      </c>
      <c r="AD60" s="2">
        <v>-0.7964</v>
      </c>
      <c r="AE60">
        <f t="shared" si="13"/>
        <v>0.2094293040750497</v>
      </c>
      <c r="AF60">
        <f t="shared" si="14"/>
        <v>-0.18813210753382156</v>
      </c>
      <c r="AG60">
        <f>SUM($AF$2:AF60)</f>
        <v>0.46520193001482635</v>
      </c>
      <c r="AH60" s="3">
        <f t="shared" si="15"/>
        <v>2.8475929744528927</v>
      </c>
      <c r="AI60">
        <f t="shared" si="16"/>
        <v>1.0163448802366886</v>
      </c>
      <c r="AJ60">
        <f t="shared" si="17"/>
        <v>2.801797922954794</v>
      </c>
      <c r="AK60">
        <f t="shared" si="18"/>
        <v>0.38044395411686954</v>
      </c>
    </row>
    <row r="61" spans="1:37" x14ac:dyDescent="0.25">
      <c r="A61" s="1">
        <v>45406</v>
      </c>
      <c r="B61">
        <v>15.97</v>
      </c>
      <c r="C61">
        <v>23223.905999999999</v>
      </c>
      <c r="D61">
        <v>1909.2321999999999</v>
      </c>
      <c r="E61">
        <v>4.54</v>
      </c>
      <c r="F61">
        <v>77.2</v>
      </c>
      <c r="G61">
        <v>5.33</v>
      </c>
      <c r="H61">
        <v>-75905</v>
      </c>
      <c r="I61">
        <v>123.2398</v>
      </c>
      <c r="J61">
        <v>5071.63</v>
      </c>
      <c r="K61">
        <v>15712.75</v>
      </c>
      <c r="L61">
        <v>3.9</v>
      </c>
      <c r="M61">
        <v>256.97800000000001</v>
      </c>
      <c r="N61">
        <v>313.01600000000002</v>
      </c>
      <c r="O61">
        <v>4080000</v>
      </c>
      <c r="P61">
        <v>157635</v>
      </c>
      <c r="Q61">
        <f t="shared" si="29"/>
        <v>0.73897962330739508</v>
      </c>
      <c r="R61">
        <f t="shared" si="1"/>
        <v>0</v>
      </c>
      <c r="S61">
        <f t="shared" si="2"/>
        <v>3.3302328491234907</v>
      </c>
      <c r="T61">
        <f t="shared" si="3"/>
        <v>0.34921534614965283</v>
      </c>
      <c r="U61">
        <f t="shared" si="4"/>
        <v>4.6726470673261717</v>
      </c>
      <c r="V61">
        <f t="shared" si="5"/>
        <v>15.549568116520664</v>
      </c>
      <c r="W61">
        <f t="shared" si="6"/>
        <v>23.574411113637904</v>
      </c>
      <c r="X61">
        <f>((D61-D60))/D61*100</f>
        <v>-8.7998725351481011E-2</v>
      </c>
      <c r="Y61">
        <f t="shared" si="30"/>
        <v>-0.97087378640776689</v>
      </c>
      <c r="Z61">
        <f t="shared" si="31"/>
        <v>7.4912549121682104E-2</v>
      </c>
      <c r="AA61">
        <f t="shared" si="10"/>
        <v>-0.45869419014574458</v>
      </c>
      <c r="AB61">
        <f t="shared" si="11"/>
        <v>-0.64480082787099546</v>
      </c>
      <c r="AC61">
        <f t="shared" si="12"/>
        <v>-3.9110741822048115E-2</v>
      </c>
      <c r="AD61" s="2">
        <v>0</v>
      </c>
      <c r="AE61">
        <f t="shared" si="13"/>
        <v>0.24238021904867504</v>
      </c>
      <c r="AF61">
        <f t="shared" si="14"/>
        <v>-0.70107440919441966</v>
      </c>
      <c r="AG61">
        <f>SUM($AF$2:AF61)</f>
        <v>-0.23587247917959331</v>
      </c>
      <c r="AH61" s="3">
        <f t="shared" si="15"/>
        <v>3.9705316578208105</v>
      </c>
      <c r="AI61">
        <f t="shared" si="16"/>
        <v>1.0468425232586065</v>
      </c>
      <c r="AJ61">
        <f t="shared" si="17"/>
        <v>3.7928643225739038</v>
      </c>
      <c r="AK61">
        <f t="shared" si="18"/>
        <v>0.49228093742338447</v>
      </c>
    </row>
    <row r="62" spans="1:37" x14ac:dyDescent="0.25">
      <c r="A62" s="1">
        <v>45407</v>
      </c>
      <c r="B62">
        <v>15.37</v>
      </c>
      <c r="C62">
        <v>23223.905999999999</v>
      </c>
      <c r="D62">
        <v>1909.2321999999999</v>
      </c>
      <c r="E62">
        <v>4.54</v>
      </c>
      <c r="F62">
        <v>77.2</v>
      </c>
      <c r="G62">
        <v>5.33</v>
      </c>
      <c r="H62">
        <v>-75905</v>
      </c>
      <c r="I62">
        <v>123.19159999999999</v>
      </c>
      <c r="J62">
        <v>5048.42</v>
      </c>
      <c r="K62">
        <v>15611.76</v>
      </c>
      <c r="L62">
        <v>3.9</v>
      </c>
      <c r="M62">
        <v>256.97800000000001</v>
      </c>
      <c r="N62">
        <v>313.01600000000002</v>
      </c>
      <c r="O62">
        <v>4080000</v>
      </c>
      <c r="P62">
        <v>157635</v>
      </c>
      <c r="Q62">
        <f t="shared" si="29"/>
        <v>0.73897962330739508</v>
      </c>
      <c r="R62">
        <f t="shared" si="1"/>
        <v>1.282796416224623</v>
      </c>
      <c r="S62">
        <f t="shared" si="2"/>
        <v>3.0703229805631271</v>
      </c>
      <c r="T62">
        <f t="shared" si="3"/>
        <v>0.32924338580910256</v>
      </c>
      <c r="U62">
        <f t="shared" si="4"/>
        <v>4.8154126168927318</v>
      </c>
      <c r="V62">
        <f t="shared" si="5"/>
        <v>17.011910688343754</v>
      </c>
      <c r="W62">
        <f t="shared" si="6"/>
        <v>25.24771147755386</v>
      </c>
      <c r="X62">
        <f>X61</f>
        <v>-8.7998725351481011E-2</v>
      </c>
      <c r="Y62">
        <f t="shared" si="30"/>
        <v>-0.97087378640776689</v>
      </c>
      <c r="Z62">
        <f t="shared" si="31"/>
        <v>7.4912549121682104E-2</v>
      </c>
      <c r="AA62">
        <f t="shared" si="10"/>
        <v>1.0157373516560253</v>
      </c>
      <c r="AB62">
        <f t="shared" si="11"/>
        <v>2.004781208000761</v>
      </c>
      <c r="AC62">
        <f t="shared" si="12"/>
        <v>8.8317709973733796E-2</v>
      </c>
      <c r="AD62" s="2">
        <v>0</v>
      </c>
      <c r="AE62">
        <f t="shared" si="13"/>
        <v>0.35834323040227056</v>
      </c>
      <c r="AF62">
        <f t="shared" si="14"/>
        <v>0.65739412125375474</v>
      </c>
      <c r="AG62">
        <f>SUM($AF$2:AF62)</f>
        <v>0.42152164207416143</v>
      </c>
      <c r="AH62" s="3">
        <f t="shared" si="15"/>
        <v>3.9705316578208105</v>
      </c>
      <c r="AI62">
        <f t="shared" si="16"/>
        <v>1.0250064310319278</v>
      </c>
      <c r="AJ62">
        <f t="shared" si="17"/>
        <v>3.873665118201715</v>
      </c>
      <c r="AK62">
        <f t="shared" si="18"/>
        <v>0.50006499779064895</v>
      </c>
    </row>
    <row r="63" spans="1:37" x14ac:dyDescent="0.25">
      <c r="A63" s="1">
        <v>45408</v>
      </c>
      <c r="B63">
        <v>15.03</v>
      </c>
      <c r="C63">
        <v>23223.905999999999</v>
      </c>
      <c r="D63">
        <v>1909.2321999999999</v>
      </c>
      <c r="E63">
        <v>4.54</v>
      </c>
      <c r="F63">
        <v>77.2</v>
      </c>
      <c r="G63">
        <v>5.33</v>
      </c>
      <c r="H63">
        <v>-75905</v>
      </c>
      <c r="I63">
        <v>123.3004</v>
      </c>
      <c r="J63">
        <v>5099.96</v>
      </c>
      <c r="K63">
        <v>15927.9</v>
      </c>
      <c r="L63">
        <v>3.9</v>
      </c>
      <c r="M63">
        <v>256.97800000000001</v>
      </c>
      <c r="N63">
        <v>313.01600000000002</v>
      </c>
      <c r="O63">
        <v>4080000</v>
      </c>
      <c r="P63">
        <v>157635</v>
      </c>
      <c r="Q63">
        <f t="shared" si="29"/>
        <v>0.73897962330739508</v>
      </c>
      <c r="R63">
        <f t="shared" si="1"/>
        <v>1.5710983318106173</v>
      </c>
      <c r="S63">
        <f t="shared" si="2"/>
        <v>2.7360654798144579</v>
      </c>
      <c r="T63">
        <f t="shared" si="3"/>
        <v>0.30354740327366603</v>
      </c>
      <c r="U63">
        <f t="shared" si="4"/>
        <v>4.6324493734548291</v>
      </c>
      <c r="V63">
        <f t="shared" si="5"/>
        <v>17.037975355774044</v>
      </c>
      <c r="W63">
        <f t="shared" si="6"/>
        <v>23.396231318698128</v>
      </c>
      <c r="X63">
        <f t="shared" ref="X63:X65" si="35">X62</f>
        <v>-8.7998725351481011E-2</v>
      </c>
      <c r="Y63">
        <f t="shared" si="30"/>
        <v>-0.97087378640776689</v>
      </c>
      <c r="Z63">
        <f t="shared" si="31"/>
        <v>7.4912549121682104E-2</v>
      </c>
      <c r="AA63">
        <f t="shared" si="10"/>
        <v>0.31734156874775382</v>
      </c>
      <c r="AB63">
        <f t="shared" si="11"/>
        <v>0.34583742020880615</v>
      </c>
      <c r="AC63">
        <f t="shared" si="12"/>
        <v>-0.31873375917677532</v>
      </c>
      <c r="AD63" s="2">
        <v>0.49390000000000001</v>
      </c>
      <c r="AE63">
        <f t="shared" si="13"/>
        <v>0.27090574594612477</v>
      </c>
      <c r="AF63">
        <f t="shared" si="14"/>
        <v>4.6435822801629056E-2</v>
      </c>
      <c r="AG63">
        <f>SUM($AF$2:AF63)</f>
        <v>0.46795746487579049</v>
      </c>
      <c r="AH63" s="3">
        <f t="shared" si="15"/>
        <v>3.9705316578208105</v>
      </c>
      <c r="AI63">
        <f t="shared" si="16"/>
        <v>0.94243332016101988</v>
      </c>
      <c r="AJ63">
        <f t="shared" si="17"/>
        <v>4.2130637498496162</v>
      </c>
      <c r="AK63">
        <f t="shared" si="18"/>
        <v>0.53107956196544859</v>
      </c>
    </row>
    <row r="64" spans="1:37" x14ac:dyDescent="0.25">
      <c r="A64" s="1">
        <v>45411</v>
      </c>
      <c r="B64">
        <v>14.67</v>
      </c>
      <c r="C64">
        <v>23223.905999999999</v>
      </c>
      <c r="D64">
        <v>1909.2321999999999</v>
      </c>
      <c r="E64">
        <v>4.54</v>
      </c>
      <c r="F64">
        <v>77.2</v>
      </c>
      <c r="G64">
        <v>5.33</v>
      </c>
      <c r="H64">
        <v>-75905</v>
      </c>
      <c r="I64">
        <v>122.9074</v>
      </c>
      <c r="J64">
        <v>5116.17</v>
      </c>
      <c r="K64">
        <v>15983.08</v>
      </c>
      <c r="L64">
        <v>3.9</v>
      </c>
      <c r="M64">
        <v>256.97800000000001</v>
      </c>
      <c r="N64">
        <v>313.01600000000002</v>
      </c>
      <c r="O64">
        <v>4080000</v>
      </c>
      <c r="P64">
        <v>157635</v>
      </c>
      <c r="Q64">
        <f t="shared" si="29"/>
        <v>0.73897962330739508</v>
      </c>
      <c r="R64">
        <f t="shared" si="1"/>
        <v>1.5710983318106175</v>
      </c>
      <c r="S64">
        <f t="shared" si="2"/>
        <v>2.2952045974065305</v>
      </c>
      <c r="T64">
        <f t="shared" si="3"/>
        <v>0.27050104397552999</v>
      </c>
      <c r="U64">
        <f t="shared" si="4"/>
        <v>4.7682022985353525</v>
      </c>
      <c r="V64">
        <f t="shared" si="5"/>
        <v>17.049272042053573</v>
      </c>
      <c r="W64">
        <f t="shared" si="6"/>
        <v>23.661059809697171</v>
      </c>
      <c r="X64">
        <f t="shared" si="35"/>
        <v>-8.7998725351481011E-2</v>
      </c>
      <c r="Y64">
        <f t="shared" si="30"/>
        <v>-0.97087378640776689</v>
      </c>
      <c r="Z64">
        <f t="shared" si="31"/>
        <v>7.4912549121682104E-2</v>
      </c>
      <c r="AA64">
        <f t="shared" si="10"/>
        <v>-1.5855554753445709</v>
      </c>
      <c r="AB64">
        <f t="shared" si="11"/>
        <v>-2.056018999353141</v>
      </c>
      <c r="AC64">
        <f t="shared" si="12"/>
        <v>0.35571495288323096</v>
      </c>
      <c r="AD64" s="2">
        <v>0.81259999999999999</v>
      </c>
      <c r="AE64">
        <f t="shared" si="13"/>
        <v>0.25655356561285242</v>
      </c>
      <c r="AF64">
        <f t="shared" si="14"/>
        <v>-1.8421090409574232</v>
      </c>
      <c r="AG64">
        <f>SUM($AF$2:AF64)</f>
        <v>-1.3741515760816327</v>
      </c>
      <c r="AH64" s="3">
        <f t="shared" si="15"/>
        <v>3.9705316578208105</v>
      </c>
      <c r="AI64">
        <f t="shared" si="16"/>
        <v>0.9462631050379231</v>
      </c>
      <c r="AJ64">
        <f t="shared" si="17"/>
        <v>4.1960123317517324</v>
      </c>
      <c r="AK64">
        <f t="shared" si="18"/>
        <v>0.52958199551705787</v>
      </c>
    </row>
    <row r="65" spans="1:37" x14ac:dyDescent="0.25">
      <c r="A65" s="1">
        <v>45412</v>
      </c>
      <c r="B65">
        <v>15.65</v>
      </c>
      <c r="C65">
        <v>23223.905999999999</v>
      </c>
      <c r="D65">
        <v>1909.2321999999999</v>
      </c>
      <c r="E65">
        <v>4.54</v>
      </c>
      <c r="F65">
        <v>77.2</v>
      </c>
      <c r="G65">
        <v>5.33</v>
      </c>
      <c r="H65">
        <v>-75905</v>
      </c>
      <c r="I65">
        <v>123.3446</v>
      </c>
      <c r="J65">
        <v>5035.6899999999996</v>
      </c>
      <c r="K65">
        <v>15657.82</v>
      </c>
      <c r="L65">
        <v>3.9</v>
      </c>
      <c r="M65">
        <v>256.97800000000001</v>
      </c>
      <c r="N65">
        <v>313.01600000000002</v>
      </c>
      <c r="O65">
        <v>4080000</v>
      </c>
      <c r="P65">
        <v>157635</v>
      </c>
      <c r="Q65">
        <f t="shared" si="29"/>
        <v>0.73897962330739508</v>
      </c>
      <c r="R65">
        <f t="shared" si="1"/>
        <v>1.2827964162246233</v>
      </c>
      <c r="S65">
        <f t="shared" si="2"/>
        <v>1.665116424561752</v>
      </c>
      <c r="T65">
        <f t="shared" si="3"/>
        <v>0.22691534406479377</v>
      </c>
      <c r="U65">
        <f t="shared" si="4"/>
        <v>3.7882749452126703</v>
      </c>
      <c r="V65">
        <f t="shared" si="5"/>
        <v>10.290775273704307</v>
      </c>
      <c r="W65">
        <f t="shared" si="6"/>
        <v>15.840398136904859</v>
      </c>
      <c r="X65">
        <f t="shared" si="35"/>
        <v>-8.7998725351481011E-2</v>
      </c>
      <c r="Y65">
        <f t="shared" si="30"/>
        <v>-0.97087378640776689</v>
      </c>
      <c r="Z65">
        <f t="shared" si="31"/>
        <v>7.4912549121682104E-2</v>
      </c>
      <c r="AA65">
        <f t="shared" si="10"/>
        <v>-0.34413923648739225</v>
      </c>
      <c r="AB65">
        <f t="shared" si="11"/>
        <v>-0.33483380769298143</v>
      </c>
      <c r="AC65">
        <f t="shared" si="12"/>
        <v>2.675431271413686E-2</v>
      </c>
      <c r="AD65" s="2">
        <v>0</v>
      </c>
      <c r="AE65">
        <f t="shared" si="13"/>
        <v>0.37635035719706705</v>
      </c>
      <c r="AF65">
        <f t="shared" si="14"/>
        <v>-0.72048959368445931</v>
      </c>
      <c r="AG65">
        <f>SUM($AF$2:AF65)</f>
        <v>-2.094641169766092</v>
      </c>
      <c r="AH65" s="3">
        <f t="shared" si="15"/>
        <v>4.1330641117085509</v>
      </c>
      <c r="AI65">
        <f t="shared" si="16"/>
        <v>0.70243491001626301</v>
      </c>
      <c r="AJ65">
        <f t="shared" si="17"/>
        <v>5.8839104560063236</v>
      </c>
      <c r="AK65">
        <f t="shared" si="18"/>
        <v>0.65442715341253743</v>
      </c>
    </row>
    <row r="66" spans="1:37" x14ac:dyDescent="0.25">
      <c r="A66" s="1">
        <v>45413</v>
      </c>
      <c r="B66">
        <v>15.39</v>
      </c>
      <c r="C66">
        <v>23223.905999999999</v>
      </c>
      <c r="D66">
        <v>1911.0036</v>
      </c>
      <c r="E66">
        <v>4.4800000000000004</v>
      </c>
      <c r="F66">
        <v>69.099999999999994</v>
      </c>
      <c r="G66">
        <v>5.33</v>
      </c>
      <c r="H66">
        <v>-76632</v>
      </c>
      <c r="I66">
        <v>123.3776</v>
      </c>
      <c r="J66">
        <v>5018.3900000000003</v>
      </c>
      <c r="K66">
        <v>15605.48</v>
      </c>
      <c r="L66">
        <v>4</v>
      </c>
      <c r="M66">
        <v>255.31299999999999</v>
      </c>
      <c r="N66">
        <v>313.14</v>
      </c>
      <c r="O66">
        <v>4060000</v>
      </c>
      <c r="P66">
        <v>157828</v>
      </c>
      <c r="Q66">
        <f t="shared" si="29"/>
        <v>0.73897962330739508</v>
      </c>
      <c r="R66">
        <f t="shared" si="1"/>
        <v>0</v>
      </c>
      <c r="S66">
        <f t="shared" si="2"/>
        <v>9.029738098393444E-16</v>
      </c>
      <c r="T66">
        <f t="shared" si="3"/>
        <v>0.16462169290455295</v>
      </c>
      <c r="U66">
        <f t="shared" si="4"/>
        <v>3.7173162280355072</v>
      </c>
      <c r="V66">
        <f t="shared" si="5"/>
        <v>8.0170684986298415</v>
      </c>
      <c r="W66">
        <f t="shared" si="6"/>
        <v>14.319006234473036</v>
      </c>
      <c r="X66">
        <f>((D66-D65))/D66*100</f>
        <v>9.2694749502307855E-2</v>
      </c>
      <c r="Y66">
        <f>((O66-O65)/O65)*100</f>
        <v>-0.49019607843137253</v>
      </c>
      <c r="Z66">
        <f t="shared" si="31"/>
        <v>7.4912549121682104E-2</v>
      </c>
      <c r="AA66">
        <f t="shared" si="10"/>
        <v>0.90870134013374315</v>
      </c>
      <c r="AB66">
        <f t="shared" si="11"/>
        <v>1.4976855988733631</v>
      </c>
      <c r="AC66">
        <f t="shared" si="12"/>
        <v>-0.46434685064388037</v>
      </c>
      <c r="AD66" s="2">
        <v>0.88600000000000001</v>
      </c>
      <c r="AE66">
        <f t="shared" si="13"/>
        <v>0.41877957642752733</v>
      </c>
      <c r="AF66">
        <f t="shared" si="14"/>
        <v>0.48992176370621582</v>
      </c>
      <c r="AG66">
        <f>SUM($AF$2:AF66)</f>
        <v>-1.6047194060598762</v>
      </c>
      <c r="AH66" s="3">
        <f t="shared" si="15"/>
        <v>3.6431423480023351</v>
      </c>
      <c r="AI66">
        <f t="shared" si="16"/>
        <v>0.69171507561131729</v>
      </c>
      <c r="AJ66">
        <f t="shared" si="17"/>
        <v>5.2668251371890857</v>
      </c>
      <c r="AK66">
        <f t="shared" si="18"/>
        <v>0.6135143800420001</v>
      </c>
    </row>
    <row r="67" spans="1:37" x14ac:dyDescent="0.25">
      <c r="A67" s="1">
        <v>45414</v>
      </c>
      <c r="B67">
        <v>14.68</v>
      </c>
      <c r="C67">
        <v>23223.905999999999</v>
      </c>
      <c r="D67">
        <v>1911.0036</v>
      </c>
      <c r="E67">
        <v>4.4800000000000004</v>
      </c>
      <c r="F67">
        <v>69.099999999999994</v>
      </c>
      <c r="G67">
        <v>5.33</v>
      </c>
      <c r="H67">
        <v>-76632</v>
      </c>
      <c r="I67">
        <v>122.8047</v>
      </c>
      <c r="J67">
        <v>5064.2</v>
      </c>
      <c r="K67">
        <v>15840.96</v>
      </c>
      <c r="L67">
        <v>4</v>
      </c>
      <c r="M67">
        <v>255.31299999999999</v>
      </c>
      <c r="N67">
        <v>313.14</v>
      </c>
      <c r="O67">
        <v>4060000</v>
      </c>
      <c r="P67">
        <v>157828</v>
      </c>
      <c r="Q67">
        <f t="shared" si="29"/>
        <v>0.73897962330739508</v>
      </c>
      <c r="R67">
        <f t="shared" ref="R67:R130" si="36">STDEVA(X67:X71)*SQRT(252)</f>
        <v>0.45111754049302399</v>
      </c>
      <c r="S67">
        <f t="shared" ref="S67:S130" si="37">STDEVA(Y67:Y87)*SQRT(252)</f>
        <v>9.029738098393444E-16</v>
      </c>
      <c r="T67">
        <f t="shared" ref="T67:T130" si="38">STDEVA(Z67:Z87)*SQRT(252)</f>
        <v>4.514869049196722E-16</v>
      </c>
      <c r="U67">
        <f t="shared" ref="U67:U130" si="39">STDEVA(AC67:AC72)*SQRT(252)</f>
        <v>2.5738984462173549</v>
      </c>
      <c r="V67">
        <f t="shared" ref="V67:V130" si="40">STDEVA(AA67:AA72)*SQRT(252)</f>
        <v>8.1965799605305882</v>
      </c>
      <c r="W67">
        <f t="shared" ref="W67:W130" si="41">STDEVA(AB67:AB72)*SQRT(252)</f>
        <v>13.84257896356179</v>
      </c>
      <c r="X67">
        <f>X66</f>
        <v>9.2694749502307855E-2</v>
      </c>
      <c r="Y67">
        <f>Y66</f>
        <v>-0.49019607843137253</v>
      </c>
      <c r="Z67">
        <f>((P66-P65))/P65*100</f>
        <v>0.12243473847812986</v>
      </c>
      <c r="AA67">
        <f t="shared" ref="AA67:AA130" si="42">LN(J68/J67)*100</f>
        <v>1.2478588608999139</v>
      </c>
      <c r="AB67">
        <f t="shared" ref="AB67:AB130" si="43">LN(K68/K67)*100</f>
        <v>1.9712932730131156</v>
      </c>
      <c r="AC67">
        <f t="shared" ref="AC67:AC130" si="44">((I68-I67)/I67)*100</f>
        <v>-0.2435574534199389</v>
      </c>
      <c r="AD67" s="2">
        <v>-0.29599999999999999</v>
      </c>
      <c r="AE67">
        <f t="shared" ref="AE67:AE130" si="45">AVERAGE(AA67:AA80)</f>
        <v>0.33451721153549541</v>
      </c>
      <c r="AF67">
        <f t="shared" ref="AF67:AF130" si="46">AA67-AE67</f>
        <v>0.91334164936441853</v>
      </c>
      <c r="AG67">
        <f>SUM($AF$2:AF67)</f>
        <v>-0.69137775669545765</v>
      </c>
      <c r="AH67" s="3">
        <f t="shared" ref="AH67:AH130" si="47">MAX(AG67:AG81)-MIN(AG67:AG81)</f>
        <v>2.7298006986379164</v>
      </c>
      <c r="AI67">
        <f t="shared" ref="AI67:AI130" si="48">_xlfn.STDEV.P(AB67:AB81)</f>
        <v>0.66874197325263218</v>
      </c>
      <c r="AJ67">
        <f t="shared" ref="AJ67:AJ130" si="49">AH67/AI67</f>
        <v>4.0819939645192171</v>
      </c>
      <c r="AK67">
        <f t="shared" ref="AK67:AK130" si="50">LOG(AJ67)/LOG(15)</f>
        <v>0.51940897744596481</v>
      </c>
    </row>
    <row r="68" spans="1:37" x14ac:dyDescent="0.25">
      <c r="A68" s="1">
        <v>45415</v>
      </c>
      <c r="B68">
        <v>13.49</v>
      </c>
      <c r="C68">
        <v>23223.905999999999</v>
      </c>
      <c r="D68">
        <v>1911.0036</v>
      </c>
      <c r="E68">
        <v>4.4800000000000004</v>
      </c>
      <c r="F68">
        <v>69.099999999999994</v>
      </c>
      <c r="G68">
        <v>5.33</v>
      </c>
      <c r="H68">
        <v>-76632</v>
      </c>
      <c r="I68">
        <v>122.5056</v>
      </c>
      <c r="J68">
        <v>5127.79</v>
      </c>
      <c r="K68">
        <v>16156.33</v>
      </c>
      <c r="L68">
        <v>4</v>
      </c>
      <c r="M68">
        <v>255.31299999999999</v>
      </c>
      <c r="N68">
        <v>313.14</v>
      </c>
      <c r="O68">
        <v>4060000</v>
      </c>
      <c r="P68">
        <v>157828</v>
      </c>
      <c r="Q68">
        <f t="shared" si="29"/>
        <v>0.73897962330739508</v>
      </c>
      <c r="R68">
        <f t="shared" si="36"/>
        <v>0.552503894113618</v>
      </c>
      <c r="S68">
        <f t="shared" si="37"/>
        <v>9.029738098393444E-16</v>
      </c>
      <c r="T68">
        <f t="shared" si="38"/>
        <v>4.514869049196722E-16</v>
      </c>
      <c r="U68">
        <f t="shared" si="39"/>
        <v>2.1327601457781613</v>
      </c>
      <c r="V68">
        <f t="shared" si="40"/>
        <v>6.4023998330777303</v>
      </c>
      <c r="W68">
        <f t="shared" si="41"/>
        <v>8.0008959487991795</v>
      </c>
      <c r="X68">
        <f t="shared" ref="X68:X70" si="51">X67</f>
        <v>9.2694749502307855E-2</v>
      </c>
      <c r="Y68">
        <f t="shared" ref="Y68:Y88" si="52">Y67</f>
        <v>-0.49019607843137253</v>
      </c>
      <c r="Z68">
        <f>Z67</f>
        <v>0.12243473847812986</v>
      </c>
      <c r="AA68">
        <f t="shared" si="42"/>
        <v>1.0273136069376811</v>
      </c>
      <c r="AB68">
        <f t="shared" si="43"/>
        <v>1.1870101390953414</v>
      </c>
      <c r="AC68">
        <f t="shared" si="44"/>
        <v>-0.20627628451271154</v>
      </c>
      <c r="AD68" s="2">
        <v>0</v>
      </c>
      <c r="AE68">
        <f t="shared" si="45"/>
        <v>0.19246888728803777</v>
      </c>
      <c r="AF68">
        <f t="shared" si="46"/>
        <v>0.83484471964964335</v>
      </c>
      <c r="AG68">
        <f>SUM($AF$2:AF68)</f>
        <v>0.14346696295418571</v>
      </c>
      <c r="AH68" s="3">
        <f t="shared" si="47"/>
        <v>2.0895352490591432</v>
      </c>
      <c r="AI68">
        <f t="shared" si="48"/>
        <v>0.55478978178685545</v>
      </c>
      <c r="AJ68">
        <f t="shared" si="49"/>
        <v>3.7663549648106556</v>
      </c>
      <c r="AK68">
        <f t="shared" si="50"/>
        <v>0.48969095195543755</v>
      </c>
    </row>
    <row r="69" spans="1:37" x14ac:dyDescent="0.25">
      <c r="A69" s="1">
        <v>45418</v>
      </c>
      <c r="B69">
        <v>13.49</v>
      </c>
      <c r="C69">
        <v>23223.905999999999</v>
      </c>
      <c r="D69">
        <v>1911.0036</v>
      </c>
      <c r="E69">
        <v>4.4800000000000004</v>
      </c>
      <c r="F69">
        <v>69.099999999999994</v>
      </c>
      <c r="G69">
        <v>5.33</v>
      </c>
      <c r="H69">
        <v>-76632</v>
      </c>
      <c r="I69">
        <v>122.2529</v>
      </c>
      <c r="J69">
        <v>5180.74</v>
      </c>
      <c r="K69">
        <v>16349.25</v>
      </c>
      <c r="L69">
        <v>4</v>
      </c>
      <c r="M69">
        <v>255.31299999999999</v>
      </c>
      <c r="N69">
        <v>313.14</v>
      </c>
      <c r="O69">
        <v>4060000</v>
      </c>
      <c r="P69">
        <v>157828</v>
      </c>
      <c r="Q69">
        <f t="shared" si="29"/>
        <v>0.73897962330739508</v>
      </c>
      <c r="R69">
        <f t="shared" si="36"/>
        <v>0.55250389411361966</v>
      </c>
      <c r="S69">
        <f t="shared" si="37"/>
        <v>9.3938619574029261</v>
      </c>
      <c r="T69">
        <f t="shared" si="38"/>
        <v>4.514869049196722E-16</v>
      </c>
      <c r="U69">
        <f t="shared" si="39"/>
        <v>1.6610760797802973</v>
      </c>
      <c r="V69">
        <f t="shared" si="40"/>
        <v>3.6884729193620767</v>
      </c>
      <c r="W69">
        <f t="shared" si="41"/>
        <v>5.4823061510813309</v>
      </c>
      <c r="X69">
        <f t="shared" si="51"/>
        <v>9.2694749502307855E-2</v>
      </c>
      <c r="Y69">
        <f t="shared" si="52"/>
        <v>-0.49019607843137253</v>
      </c>
      <c r="Z69">
        <f t="shared" ref="Z69:Z89" si="53">Z68</f>
        <v>0.12243473847812986</v>
      </c>
      <c r="AA69">
        <f t="shared" si="42"/>
        <v>0.13425358193505205</v>
      </c>
      <c r="AB69">
        <f t="shared" si="43"/>
        <v>-0.10213633486575176</v>
      </c>
      <c r="AC69">
        <f t="shared" si="44"/>
        <v>0.16842136260162316</v>
      </c>
      <c r="AD69" s="2">
        <v>0.31819999999999998</v>
      </c>
      <c r="AE69">
        <f t="shared" si="45"/>
        <v>0.16892205047157469</v>
      </c>
      <c r="AF69">
        <f t="shared" si="46"/>
        <v>-3.466846853652264E-2</v>
      </c>
      <c r="AG69">
        <f>SUM($AF$2:AF69)</f>
        <v>0.10879849441766307</v>
      </c>
      <c r="AH69" s="3">
        <f t="shared" si="47"/>
        <v>2.0895352490591432</v>
      </c>
      <c r="AI69">
        <f t="shared" si="48"/>
        <v>0.50633588091848725</v>
      </c>
      <c r="AJ69">
        <f t="shared" si="49"/>
        <v>4.1267769632852236</v>
      </c>
      <c r="AK69">
        <f t="shared" si="50"/>
        <v>0.52343811995409661</v>
      </c>
    </row>
    <row r="70" spans="1:37" x14ac:dyDescent="0.25">
      <c r="A70" s="1">
        <v>45419</v>
      </c>
      <c r="B70">
        <v>13.23</v>
      </c>
      <c r="C70">
        <v>23223.905999999999</v>
      </c>
      <c r="D70">
        <v>1911.0036</v>
      </c>
      <c r="E70">
        <v>4.4800000000000004</v>
      </c>
      <c r="F70">
        <v>69.099999999999994</v>
      </c>
      <c r="G70">
        <v>5.33</v>
      </c>
      <c r="H70">
        <v>-76632</v>
      </c>
      <c r="I70">
        <v>122.4588</v>
      </c>
      <c r="J70">
        <v>5187.7</v>
      </c>
      <c r="K70">
        <v>16332.56</v>
      </c>
      <c r="L70">
        <v>4</v>
      </c>
      <c r="M70">
        <v>255.31299999999999</v>
      </c>
      <c r="N70">
        <v>313.14</v>
      </c>
      <c r="O70">
        <v>4060000</v>
      </c>
      <c r="P70">
        <v>157828</v>
      </c>
      <c r="Q70">
        <f t="shared" si="29"/>
        <v>0.73897962330739508</v>
      </c>
      <c r="R70">
        <f t="shared" si="36"/>
        <v>0.45111754049302544</v>
      </c>
      <c r="S70">
        <f t="shared" si="37"/>
        <v>12.948545119124759</v>
      </c>
      <c r="T70">
        <f t="shared" si="38"/>
        <v>0.23317366697223843</v>
      </c>
      <c r="U70">
        <f t="shared" si="39"/>
        <v>3.0262114277931635</v>
      </c>
      <c r="V70">
        <f t="shared" si="40"/>
        <v>7.0892952203457478</v>
      </c>
      <c r="W70">
        <f t="shared" si="41"/>
        <v>9.1410787929465034</v>
      </c>
      <c r="X70">
        <f t="shared" si="51"/>
        <v>9.2694749502307855E-2</v>
      </c>
      <c r="Y70">
        <f t="shared" si="52"/>
        <v>-0.49019607843137253</v>
      </c>
      <c r="Z70">
        <f t="shared" si="53"/>
        <v>0.12243473847812986</v>
      </c>
      <c r="AA70">
        <f t="shared" si="42"/>
        <v>-5.7829262956225703E-4</v>
      </c>
      <c r="AB70">
        <f t="shared" si="43"/>
        <v>-0.18262427506345569</v>
      </c>
      <c r="AC70">
        <f t="shared" si="44"/>
        <v>7.9536954469590984E-2</v>
      </c>
      <c r="AD70" s="2">
        <v>0.61240000000000006</v>
      </c>
      <c r="AE70">
        <f t="shared" si="45"/>
        <v>0.15933250890478529</v>
      </c>
      <c r="AF70">
        <f t="shared" si="46"/>
        <v>-0.15991080153434753</v>
      </c>
      <c r="AG70">
        <f>SUM($AF$2:AF70)</f>
        <v>-5.1112307116684463E-2</v>
      </c>
      <c r="AH70" s="3">
        <f t="shared" si="47"/>
        <v>2.0895352490591432</v>
      </c>
      <c r="AI70">
        <f t="shared" si="48"/>
        <v>0.50533604183126268</v>
      </c>
      <c r="AJ70">
        <f t="shared" si="49"/>
        <v>4.134942050614435</v>
      </c>
      <c r="AK70">
        <f t="shared" si="50"/>
        <v>0.52416802075457269</v>
      </c>
    </row>
    <row r="71" spans="1:37" x14ac:dyDescent="0.25">
      <c r="A71" s="1">
        <v>45420</v>
      </c>
      <c r="B71">
        <v>13</v>
      </c>
      <c r="C71">
        <v>23223.905999999999</v>
      </c>
      <c r="D71">
        <v>1913.9939999999999</v>
      </c>
      <c r="E71">
        <v>4.4800000000000004</v>
      </c>
      <c r="F71">
        <v>69.099999999999994</v>
      </c>
      <c r="G71">
        <v>5.33</v>
      </c>
      <c r="H71">
        <v>-76632</v>
      </c>
      <c r="I71">
        <v>122.5562</v>
      </c>
      <c r="J71">
        <v>5187.67</v>
      </c>
      <c r="K71">
        <v>16302.76</v>
      </c>
      <c r="L71">
        <v>4</v>
      </c>
      <c r="M71">
        <v>255.31299999999999</v>
      </c>
      <c r="N71">
        <v>313.14</v>
      </c>
      <c r="O71">
        <v>4060000</v>
      </c>
      <c r="P71">
        <v>157828</v>
      </c>
      <c r="Q71">
        <f t="shared" si="29"/>
        <v>0.73897962330739508</v>
      </c>
      <c r="R71">
        <f t="shared" si="36"/>
        <v>0</v>
      </c>
      <c r="S71">
        <f t="shared" si="37"/>
        <v>15.435690288477648</v>
      </c>
      <c r="T71">
        <f t="shared" si="38"/>
        <v>0.32140771932490175</v>
      </c>
      <c r="U71">
        <f t="shared" si="39"/>
        <v>2.7027239460122274</v>
      </c>
      <c r="V71">
        <f t="shared" si="40"/>
        <v>7.7522441485545714</v>
      </c>
      <c r="W71">
        <f t="shared" si="41"/>
        <v>9.4177977010337717</v>
      </c>
      <c r="X71">
        <f>((D71-D70))/D71*100</f>
        <v>0.15623873429069834</v>
      </c>
      <c r="Y71">
        <f t="shared" si="52"/>
        <v>-0.49019607843137253</v>
      </c>
      <c r="Z71">
        <f t="shared" si="53"/>
        <v>0.12243473847812986</v>
      </c>
      <c r="AA71">
        <f t="shared" si="42"/>
        <v>0.50780025958913488</v>
      </c>
      <c r="AB71">
        <f t="shared" si="43"/>
        <v>0.26647063672899801</v>
      </c>
      <c r="AC71">
        <f t="shared" si="44"/>
        <v>-1.9582852601501114E-2</v>
      </c>
      <c r="AD71" s="2">
        <v>0.89570000000000005</v>
      </c>
      <c r="AE71">
        <f t="shared" si="45"/>
        <v>0.16115098727461216</v>
      </c>
      <c r="AF71">
        <f t="shared" si="46"/>
        <v>0.34664927231452269</v>
      </c>
      <c r="AG71">
        <f>SUM($AF$2:AF71)</f>
        <v>0.29553696519783823</v>
      </c>
      <c r="AH71" s="3">
        <f t="shared" si="47"/>
        <v>1.7728530734829584</v>
      </c>
      <c r="AI71">
        <f t="shared" si="48"/>
        <v>0.53851280076296792</v>
      </c>
      <c r="AJ71">
        <f t="shared" si="49"/>
        <v>3.2921280069316277</v>
      </c>
      <c r="AK71">
        <f t="shared" si="50"/>
        <v>0.43999707458081716</v>
      </c>
    </row>
    <row r="72" spans="1:37" x14ac:dyDescent="0.25">
      <c r="A72" s="1">
        <v>45421</v>
      </c>
      <c r="B72">
        <v>12.69</v>
      </c>
      <c r="C72">
        <v>23223.905999999999</v>
      </c>
      <c r="D72">
        <v>1913.9939999999999</v>
      </c>
      <c r="E72">
        <v>4.4800000000000004</v>
      </c>
      <c r="F72">
        <v>69.099999999999994</v>
      </c>
      <c r="G72">
        <v>5.33</v>
      </c>
      <c r="H72">
        <v>-76632</v>
      </c>
      <c r="I72">
        <v>122.5322</v>
      </c>
      <c r="J72">
        <v>5214.08</v>
      </c>
      <c r="K72">
        <v>16346.26</v>
      </c>
      <c r="L72">
        <v>4</v>
      </c>
      <c r="M72">
        <v>255.31299999999999</v>
      </c>
      <c r="N72">
        <v>313.14</v>
      </c>
      <c r="O72">
        <v>4060000</v>
      </c>
      <c r="P72">
        <v>157828</v>
      </c>
      <c r="Q72">
        <f t="shared" si="29"/>
        <v>0.73897962330739508</v>
      </c>
      <c r="R72">
        <f t="shared" si="36"/>
        <v>1.3983941002673477</v>
      </c>
      <c r="S72">
        <f t="shared" si="37"/>
        <v>17.321425588389726</v>
      </c>
      <c r="T72">
        <f t="shared" si="38"/>
        <v>0.38314343165068271</v>
      </c>
      <c r="U72">
        <f t="shared" si="39"/>
        <v>2.7824043757863568</v>
      </c>
      <c r="V72">
        <f t="shared" si="40"/>
        <v>7.7603638016440222</v>
      </c>
      <c r="W72">
        <f t="shared" si="41"/>
        <v>9.9060901319228165</v>
      </c>
      <c r="X72">
        <f>X71</f>
        <v>0.15623873429069834</v>
      </c>
      <c r="Y72">
        <f t="shared" si="52"/>
        <v>-0.49019607843137253</v>
      </c>
      <c r="Z72">
        <f t="shared" si="53"/>
        <v>0.12243473847812986</v>
      </c>
      <c r="AA72">
        <f t="shared" si="42"/>
        <v>0.16480214063461682</v>
      </c>
      <c r="AB72">
        <f t="shared" si="43"/>
        <v>-3.2979341097566492E-2</v>
      </c>
      <c r="AC72">
        <f t="shared" si="44"/>
        <v>-0.11621435018714196</v>
      </c>
      <c r="AD72" s="2">
        <v>0.89790000000000003</v>
      </c>
      <c r="AE72">
        <f t="shared" si="45"/>
        <v>7.2062776328920011E-2</v>
      </c>
      <c r="AF72">
        <f t="shared" si="46"/>
        <v>9.2739364305696806E-2</v>
      </c>
      <c r="AG72">
        <f>SUM($AF$2:AF72)</f>
        <v>0.38827632950353502</v>
      </c>
      <c r="AH72" s="3">
        <f t="shared" si="47"/>
        <v>2.6465553769977084</v>
      </c>
      <c r="AI72">
        <f t="shared" si="48"/>
        <v>0.63340926108170836</v>
      </c>
      <c r="AJ72">
        <f t="shared" si="49"/>
        <v>4.1782707320667178</v>
      </c>
      <c r="AK72">
        <f t="shared" si="50"/>
        <v>0.52801733878290957</v>
      </c>
    </row>
    <row r="73" spans="1:37" x14ac:dyDescent="0.25">
      <c r="A73" s="1">
        <v>45422</v>
      </c>
      <c r="B73">
        <v>12.55</v>
      </c>
      <c r="C73">
        <v>23223.905999999999</v>
      </c>
      <c r="D73">
        <v>1913.9939999999999</v>
      </c>
      <c r="E73">
        <v>4.4800000000000004</v>
      </c>
      <c r="F73">
        <v>69.099999999999994</v>
      </c>
      <c r="G73">
        <v>5.33</v>
      </c>
      <c r="H73">
        <v>-76632</v>
      </c>
      <c r="I73">
        <v>122.38979999999999</v>
      </c>
      <c r="J73">
        <v>5222.68</v>
      </c>
      <c r="K73">
        <v>16340.87</v>
      </c>
      <c r="L73">
        <v>4</v>
      </c>
      <c r="M73">
        <v>255.31299999999999</v>
      </c>
      <c r="N73">
        <v>313.14</v>
      </c>
      <c r="O73">
        <v>4060000</v>
      </c>
      <c r="P73">
        <v>157828</v>
      </c>
      <c r="Q73">
        <f t="shared" si="29"/>
        <v>0.73897962330739508</v>
      </c>
      <c r="R73">
        <f t="shared" si="36"/>
        <v>1.7126760024866892</v>
      </c>
      <c r="S73">
        <f t="shared" si="37"/>
        <v>18.787723914805849</v>
      </c>
      <c r="T73">
        <f t="shared" si="38"/>
        <v>0.42995099778411866</v>
      </c>
      <c r="U73">
        <f t="shared" si="39"/>
        <v>2.8935679845379449</v>
      </c>
      <c r="V73">
        <f t="shared" si="40"/>
        <v>7.8305891056962906</v>
      </c>
      <c r="W73">
        <f t="shared" si="41"/>
        <v>9.5843952242335</v>
      </c>
      <c r="X73">
        <f t="shared" ref="X73:X75" si="54">X72</f>
        <v>0.15623873429069834</v>
      </c>
      <c r="Y73">
        <f t="shared" si="52"/>
        <v>-0.49019607843137253</v>
      </c>
      <c r="Z73">
        <f t="shared" si="53"/>
        <v>0.12243473847812986</v>
      </c>
      <c r="AA73">
        <f t="shared" si="42"/>
        <v>-2.4128455417182781E-2</v>
      </c>
      <c r="AB73">
        <f t="shared" si="43"/>
        <v>0.28946728509644032</v>
      </c>
      <c r="AC73">
        <f t="shared" si="44"/>
        <v>1.3890046392763219E-2</v>
      </c>
      <c r="AD73" s="2">
        <v>0.84019999999999995</v>
      </c>
      <c r="AE73">
        <f t="shared" si="45"/>
        <v>1.7484646836859557E-2</v>
      </c>
      <c r="AF73">
        <f t="shared" si="46"/>
        <v>-4.1613102254042342E-2</v>
      </c>
      <c r="AG73">
        <f>SUM($AF$2:AF73)</f>
        <v>0.34666322724949267</v>
      </c>
      <c r="AH73" s="3">
        <f t="shared" si="47"/>
        <v>2.6465553769977084</v>
      </c>
      <c r="AI73">
        <f t="shared" si="48"/>
        <v>0.63301568404557929</v>
      </c>
      <c r="AJ73">
        <f t="shared" si="49"/>
        <v>4.1808685688222971</v>
      </c>
      <c r="AK73">
        <f t="shared" si="50"/>
        <v>0.52824686039905255</v>
      </c>
    </row>
    <row r="74" spans="1:37" x14ac:dyDescent="0.25">
      <c r="A74" s="1">
        <v>45425</v>
      </c>
      <c r="B74">
        <v>13.6</v>
      </c>
      <c r="C74">
        <v>23223.905999999999</v>
      </c>
      <c r="D74">
        <v>1913.9939999999999</v>
      </c>
      <c r="E74">
        <v>4.4800000000000004</v>
      </c>
      <c r="F74">
        <v>69.099999999999994</v>
      </c>
      <c r="G74">
        <v>5.33</v>
      </c>
      <c r="H74">
        <v>-76632</v>
      </c>
      <c r="I74">
        <v>122.4068</v>
      </c>
      <c r="J74">
        <v>5221.42</v>
      </c>
      <c r="K74">
        <v>16388.240000000002</v>
      </c>
      <c r="L74">
        <v>4</v>
      </c>
      <c r="M74">
        <v>255.31299999999999</v>
      </c>
      <c r="N74">
        <v>313.14</v>
      </c>
      <c r="O74">
        <v>4060000</v>
      </c>
      <c r="P74">
        <v>157828</v>
      </c>
      <c r="Q74">
        <f t="shared" si="29"/>
        <v>0.73897962330739508</v>
      </c>
      <c r="R74">
        <f t="shared" si="36"/>
        <v>1.7126760024866894</v>
      </c>
      <c r="S74">
        <f t="shared" si="37"/>
        <v>19.927390474829828</v>
      </c>
      <c r="T74">
        <f t="shared" si="38"/>
        <v>0.46634733394448291</v>
      </c>
      <c r="U74">
        <f t="shared" si="39"/>
        <v>3.1839631053633646</v>
      </c>
      <c r="V74">
        <f t="shared" si="40"/>
        <v>7.5056259354773704</v>
      </c>
      <c r="W74">
        <f t="shared" si="41"/>
        <v>9.6505376053772309</v>
      </c>
      <c r="X74">
        <f t="shared" si="54"/>
        <v>0.15623873429069834</v>
      </c>
      <c r="Y74">
        <f t="shared" si="52"/>
        <v>-0.49019607843137253</v>
      </c>
      <c r="Z74">
        <f t="shared" si="53"/>
        <v>0.12243473847812986</v>
      </c>
      <c r="AA74">
        <f t="shared" si="42"/>
        <v>0.48261000617198219</v>
      </c>
      <c r="AB74">
        <f t="shared" si="43"/>
        <v>0.74737227738140821</v>
      </c>
      <c r="AC74">
        <f t="shared" si="44"/>
        <v>-7.9570742801876593E-2</v>
      </c>
      <c r="AD74" s="2">
        <v>0.95589999999999997</v>
      </c>
      <c r="AE74">
        <f t="shared" si="45"/>
        <v>7.6321428734674263E-2</v>
      </c>
      <c r="AF74">
        <f t="shared" si="46"/>
        <v>0.40628857743730795</v>
      </c>
      <c r="AG74">
        <f>SUM($AF$2:AF74)</f>
        <v>0.75295180468680067</v>
      </c>
      <c r="AH74" s="3">
        <f t="shared" si="47"/>
        <v>2.6465553769977084</v>
      </c>
      <c r="AI74">
        <f t="shared" si="48"/>
        <v>0.6331532229407465</v>
      </c>
      <c r="AJ74">
        <f t="shared" si="49"/>
        <v>4.1799603652106585</v>
      </c>
      <c r="AK74">
        <f t="shared" si="50"/>
        <v>0.52816663587053891</v>
      </c>
    </row>
    <row r="75" spans="1:37" x14ac:dyDescent="0.25">
      <c r="A75" s="1">
        <v>45426</v>
      </c>
      <c r="B75">
        <v>13.42</v>
      </c>
      <c r="C75">
        <v>23223.905999999999</v>
      </c>
      <c r="D75">
        <v>1913.9939999999999</v>
      </c>
      <c r="E75">
        <v>4.4800000000000004</v>
      </c>
      <c r="F75">
        <v>69.099999999999994</v>
      </c>
      <c r="G75">
        <v>5.33</v>
      </c>
      <c r="H75">
        <v>-76632</v>
      </c>
      <c r="I75">
        <v>122.3094</v>
      </c>
      <c r="J75">
        <v>5246.68</v>
      </c>
      <c r="K75">
        <v>16511.18</v>
      </c>
      <c r="L75">
        <v>4</v>
      </c>
      <c r="M75">
        <v>255.31299999999999</v>
      </c>
      <c r="N75">
        <v>313.14</v>
      </c>
      <c r="O75">
        <v>4060000</v>
      </c>
      <c r="P75">
        <v>157828</v>
      </c>
      <c r="Q75">
        <f t="shared" si="29"/>
        <v>0.73897962330739508</v>
      </c>
      <c r="R75">
        <f t="shared" si="36"/>
        <v>1.3983941002673477</v>
      </c>
      <c r="S75">
        <f t="shared" si="37"/>
        <v>20.794199867420609</v>
      </c>
      <c r="T75">
        <f t="shared" si="38"/>
        <v>0.49463604333061828</v>
      </c>
      <c r="U75">
        <f t="shared" si="39"/>
        <v>3.4909220867029163</v>
      </c>
      <c r="V75">
        <f t="shared" si="40"/>
        <v>8.2183345056883503</v>
      </c>
      <c r="W75">
        <f t="shared" si="41"/>
        <v>10.064937608933947</v>
      </c>
      <c r="X75">
        <f t="shared" si="54"/>
        <v>0.15623873429069834</v>
      </c>
      <c r="Y75">
        <f t="shared" si="52"/>
        <v>-0.49019607843137253</v>
      </c>
      <c r="Z75">
        <f t="shared" si="53"/>
        <v>0.12243473847812986</v>
      </c>
      <c r="AA75">
        <f t="shared" si="42"/>
        <v>1.1647879688045932</v>
      </c>
      <c r="AB75">
        <f t="shared" si="43"/>
        <v>1.3906099461169135</v>
      </c>
      <c r="AC75">
        <f t="shared" si="44"/>
        <v>-0.45973571941322039</v>
      </c>
      <c r="AD75" s="2">
        <v>0.77170000000000005</v>
      </c>
      <c r="AE75">
        <f t="shared" si="45"/>
        <v>4.1849285436675536E-2</v>
      </c>
      <c r="AF75">
        <f t="shared" si="46"/>
        <v>1.1229386833679178</v>
      </c>
      <c r="AG75">
        <f>SUM($AF$2:AF75)</f>
        <v>1.8758904880547185</v>
      </c>
      <c r="AH75" s="3">
        <f t="shared" si="47"/>
        <v>2.6465553769977084</v>
      </c>
      <c r="AI75">
        <f t="shared" si="48"/>
        <v>0.62271252114517839</v>
      </c>
      <c r="AJ75">
        <f t="shared" si="49"/>
        <v>4.2500436190533799</v>
      </c>
      <c r="AK75">
        <f t="shared" si="50"/>
        <v>0.53430665561569624</v>
      </c>
    </row>
    <row r="76" spans="1:37" x14ac:dyDescent="0.25">
      <c r="A76" s="1">
        <v>45427</v>
      </c>
      <c r="B76">
        <v>12.45</v>
      </c>
      <c r="C76">
        <v>23223.905999999999</v>
      </c>
      <c r="D76">
        <v>1913.2146</v>
      </c>
      <c r="E76">
        <v>4.4800000000000004</v>
      </c>
      <c r="F76">
        <v>69.099999999999994</v>
      </c>
      <c r="G76">
        <v>5.33</v>
      </c>
      <c r="H76">
        <v>-76632</v>
      </c>
      <c r="I76">
        <v>121.7471</v>
      </c>
      <c r="J76">
        <v>5308.15</v>
      </c>
      <c r="K76">
        <v>16742.39</v>
      </c>
      <c r="L76">
        <v>4</v>
      </c>
      <c r="M76">
        <v>255.31299999999999</v>
      </c>
      <c r="N76">
        <v>313.14</v>
      </c>
      <c r="O76">
        <v>4060000</v>
      </c>
      <c r="P76">
        <v>157828</v>
      </c>
      <c r="Q76">
        <f t="shared" si="29"/>
        <v>0.73897962330739508</v>
      </c>
      <c r="R76">
        <f t="shared" si="36"/>
        <v>0</v>
      </c>
      <c r="S76">
        <f t="shared" si="37"/>
        <v>21.421301101208996</v>
      </c>
      <c r="T76">
        <f t="shared" si="38"/>
        <v>0.51615191460410426</v>
      </c>
      <c r="U76">
        <f t="shared" si="39"/>
        <v>1.6313070792006477</v>
      </c>
      <c r="V76">
        <f t="shared" si="40"/>
        <v>5.7376607742877752</v>
      </c>
      <c r="W76">
        <f t="shared" si="41"/>
        <v>6.0866637477822962</v>
      </c>
      <c r="X76">
        <f>((D76-D75))/D76*100</f>
        <v>-4.0737719647335746E-2</v>
      </c>
      <c r="Y76">
        <f t="shared" si="52"/>
        <v>-0.49019607843137253</v>
      </c>
      <c r="Z76">
        <f t="shared" si="53"/>
        <v>0.12243473847812986</v>
      </c>
      <c r="AA76">
        <f t="shared" si="42"/>
        <v>-0.208387430730016</v>
      </c>
      <c r="AB76">
        <f t="shared" si="43"/>
        <v>-0.26357111145519629</v>
      </c>
      <c r="AC76">
        <f t="shared" si="44"/>
        <v>-0.1053002494515325</v>
      </c>
      <c r="AD76" s="2">
        <v>-0.2732</v>
      </c>
      <c r="AE76">
        <f t="shared" si="45"/>
        <v>-3.3382467356609866E-2</v>
      </c>
      <c r="AF76">
        <f t="shared" si="46"/>
        <v>-0.17500496337340615</v>
      </c>
      <c r="AG76">
        <f>SUM($AF$2:AF76)</f>
        <v>1.7008855246813124</v>
      </c>
      <c r="AH76" s="3">
        <f t="shared" si="47"/>
        <v>2.6994680972331078</v>
      </c>
      <c r="AI76">
        <f t="shared" si="48"/>
        <v>0.52421012673937273</v>
      </c>
      <c r="AJ76">
        <f t="shared" si="49"/>
        <v>5.1495916609318613</v>
      </c>
      <c r="AK76">
        <f t="shared" si="50"/>
        <v>0.60520200907855781</v>
      </c>
    </row>
    <row r="77" spans="1:37" x14ac:dyDescent="0.25">
      <c r="A77" s="1">
        <v>45428</v>
      </c>
      <c r="B77">
        <v>12.42</v>
      </c>
      <c r="C77">
        <v>23223.905999999999</v>
      </c>
      <c r="D77">
        <v>1913.2146</v>
      </c>
      <c r="E77">
        <v>4.4800000000000004</v>
      </c>
      <c r="F77">
        <v>69.099999999999994</v>
      </c>
      <c r="G77">
        <v>5.33</v>
      </c>
      <c r="H77">
        <v>-76632</v>
      </c>
      <c r="I77">
        <v>121.6189</v>
      </c>
      <c r="J77">
        <v>5297.1</v>
      </c>
      <c r="K77">
        <v>16698.32</v>
      </c>
      <c r="L77">
        <v>4</v>
      </c>
      <c r="M77">
        <v>255.31299999999999</v>
      </c>
      <c r="N77">
        <v>313.14</v>
      </c>
      <c r="O77">
        <v>4060000</v>
      </c>
      <c r="P77">
        <v>157828</v>
      </c>
      <c r="Q77">
        <f t="shared" si="29"/>
        <v>0.73897962330739508</v>
      </c>
      <c r="R77">
        <f t="shared" si="36"/>
        <v>1.2979277674351222</v>
      </c>
      <c r="S77">
        <f t="shared" si="37"/>
        <v>21.829362550555757</v>
      </c>
      <c r="T77">
        <f t="shared" si="38"/>
        <v>0.53171776972400364</v>
      </c>
      <c r="U77">
        <f t="shared" si="39"/>
        <v>1.6279699794651628</v>
      </c>
      <c r="V77">
        <f t="shared" si="40"/>
        <v>7.7440791175638095</v>
      </c>
      <c r="W77">
        <f t="shared" si="41"/>
        <v>8.9217591722193585</v>
      </c>
      <c r="X77">
        <f>X76</f>
        <v>-4.0737719647335746E-2</v>
      </c>
      <c r="Y77">
        <f t="shared" si="52"/>
        <v>-0.49019607843137253</v>
      </c>
      <c r="Z77">
        <f t="shared" si="53"/>
        <v>0.12243473847812986</v>
      </c>
      <c r="AA77">
        <f t="shared" si="42"/>
        <v>0.11641104408194052</v>
      </c>
      <c r="AB77">
        <f t="shared" si="43"/>
        <v>-7.3986899606796955E-2</v>
      </c>
      <c r="AC77">
        <f t="shared" si="44"/>
        <v>1.5704795882883975E-2</v>
      </c>
      <c r="AD77" s="2">
        <v>0.5423</v>
      </c>
      <c r="AE77">
        <f t="shared" si="45"/>
        <v>-7.7712790932833193E-3</v>
      </c>
      <c r="AF77">
        <f t="shared" si="46"/>
        <v>0.12418232317522383</v>
      </c>
      <c r="AG77">
        <f>SUM($AF$2:AF77)</f>
        <v>1.8250678478565363</v>
      </c>
      <c r="AH77" s="3">
        <f t="shared" si="47"/>
        <v>2.6994680972331078</v>
      </c>
      <c r="AI77">
        <f t="shared" si="48"/>
        <v>0.69783776699276168</v>
      </c>
      <c r="AJ77">
        <f t="shared" si="49"/>
        <v>3.8683319030812902</v>
      </c>
      <c r="AK77">
        <f t="shared" si="50"/>
        <v>0.49955624189470504</v>
      </c>
    </row>
    <row r="78" spans="1:37" x14ac:dyDescent="0.25">
      <c r="A78" s="1">
        <v>45429</v>
      </c>
      <c r="B78">
        <v>11.99</v>
      </c>
      <c r="C78">
        <v>23223.905999999999</v>
      </c>
      <c r="D78">
        <v>1913.2146</v>
      </c>
      <c r="E78">
        <v>4.4800000000000004</v>
      </c>
      <c r="F78">
        <v>69.099999999999994</v>
      </c>
      <c r="G78">
        <v>5.33</v>
      </c>
      <c r="H78">
        <v>-76632</v>
      </c>
      <c r="I78">
        <v>121.63800000000001</v>
      </c>
      <c r="J78">
        <v>5303.27</v>
      </c>
      <c r="K78">
        <v>16685.97</v>
      </c>
      <c r="L78">
        <v>4</v>
      </c>
      <c r="M78">
        <v>255.31299999999999</v>
      </c>
      <c r="N78">
        <v>313.14</v>
      </c>
      <c r="O78">
        <v>4060000</v>
      </c>
      <c r="P78">
        <v>157828</v>
      </c>
      <c r="Q78">
        <f t="shared" si="29"/>
        <v>0.73897962330739508</v>
      </c>
      <c r="R78">
        <f t="shared" si="36"/>
        <v>1.589630376602901</v>
      </c>
      <c r="S78">
        <f t="shared" si="37"/>
        <v>22.030559085304226</v>
      </c>
      <c r="T78">
        <f t="shared" si="38"/>
        <v>0.5418466373745674</v>
      </c>
      <c r="U78">
        <f t="shared" si="39"/>
        <v>1.6501736669636766</v>
      </c>
      <c r="V78">
        <f t="shared" si="40"/>
        <v>7.7107108570398166</v>
      </c>
      <c r="W78">
        <f t="shared" si="41"/>
        <v>8.8108363380766512</v>
      </c>
      <c r="X78">
        <f t="shared" ref="X78:X80" si="55">X77</f>
        <v>-4.0737719647335746E-2</v>
      </c>
      <c r="Y78">
        <f t="shared" si="52"/>
        <v>-0.49019607843137253</v>
      </c>
      <c r="Z78">
        <f t="shared" si="53"/>
        <v>0.12243473847812986</v>
      </c>
      <c r="AA78">
        <f t="shared" si="42"/>
        <v>9.1599606834435368E-2</v>
      </c>
      <c r="AB78">
        <f t="shared" si="43"/>
        <v>0.65052360715234625</v>
      </c>
      <c r="AC78">
        <f t="shared" si="44"/>
        <v>-2.4663345336980134E-4</v>
      </c>
      <c r="AD78" s="2">
        <v>0.31819999999999998</v>
      </c>
      <c r="AE78">
        <f t="shared" si="45"/>
        <v>6.8042406672713968E-2</v>
      </c>
      <c r="AF78">
        <f t="shared" si="46"/>
        <v>2.3557200161721401E-2</v>
      </c>
      <c r="AG78">
        <f>SUM($AF$2:AF78)</f>
        <v>1.8486250480182578</v>
      </c>
      <c r="AH78" s="3">
        <f t="shared" si="47"/>
        <v>2.6994680972331078</v>
      </c>
      <c r="AI78">
        <f t="shared" si="48"/>
        <v>0.69815087244198981</v>
      </c>
      <c r="AJ78">
        <f t="shared" si="49"/>
        <v>3.8665970405378385</v>
      </c>
      <c r="AK78">
        <f t="shared" si="50"/>
        <v>0.49939059548238679</v>
      </c>
    </row>
    <row r="79" spans="1:37" x14ac:dyDescent="0.25">
      <c r="A79" s="1">
        <v>45432</v>
      </c>
      <c r="B79">
        <v>12.15</v>
      </c>
      <c r="C79">
        <v>23223.905999999999</v>
      </c>
      <c r="D79">
        <v>1913.2146</v>
      </c>
      <c r="E79">
        <v>4.4800000000000004</v>
      </c>
      <c r="F79">
        <v>69.099999999999994</v>
      </c>
      <c r="G79">
        <v>5.33</v>
      </c>
      <c r="H79">
        <v>-76632</v>
      </c>
      <c r="I79">
        <v>121.6377</v>
      </c>
      <c r="J79">
        <v>5308.13</v>
      </c>
      <c r="K79">
        <v>16794.87</v>
      </c>
      <c r="L79">
        <v>4</v>
      </c>
      <c r="M79">
        <v>255.31299999999999</v>
      </c>
      <c r="N79">
        <v>313.14</v>
      </c>
      <c r="O79">
        <v>4060000</v>
      </c>
      <c r="P79">
        <v>157828</v>
      </c>
      <c r="Q79">
        <f t="shared" si="29"/>
        <v>0.73897962330739508</v>
      </c>
      <c r="R79">
        <f t="shared" si="36"/>
        <v>1.589630376602901</v>
      </c>
      <c r="S79">
        <f t="shared" si="37"/>
        <v>22.03055908530423</v>
      </c>
      <c r="T79">
        <f t="shared" si="38"/>
        <v>0.54684072117121474</v>
      </c>
      <c r="U79">
        <f t="shared" si="39"/>
        <v>2.1131631845110022</v>
      </c>
      <c r="V79">
        <f t="shared" si="40"/>
        <v>7.6848312297427928</v>
      </c>
      <c r="W79">
        <f t="shared" si="41"/>
        <v>8.6609953441125338</v>
      </c>
      <c r="X79">
        <f t="shared" si="55"/>
        <v>-4.0737719647335746E-2</v>
      </c>
      <c r="Y79">
        <f t="shared" si="52"/>
        <v>-0.49019607843137253</v>
      </c>
      <c r="Z79">
        <f t="shared" si="53"/>
        <v>0.12243473847812986</v>
      </c>
      <c r="AA79">
        <f t="shared" si="42"/>
        <v>0.2498698327390512</v>
      </c>
      <c r="AB79">
        <f t="shared" si="43"/>
        <v>0.22451878423117386</v>
      </c>
      <c r="AC79">
        <f t="shared" si="44"/>
        <v>0.12224828322140682</v>
      </c>
      <c r="AD79" s="2">
        <v>0</v>
      </c>
      <c r="AE79">
        <f t="shared" si="45"/>
        <v>6.0071938814850012E-2</v>
      </c>
      <c r="AF79">
        <f t="shared" si="46"/>
        <v>0.18979789392420118</v>
      </c>
      <c r="AG79">
        <f>SUM($AF$2:AF79)</f>
        <v>2.0384229419424589</v>
      </c>
      <c r="AH79" s="3">
        <f t="shared" si="47"/>
        <v>2.6994680972331078</v>
      </c>
      <c r="AI79">
        <f t="shared" si="48"/>
        <v>0.69423288410522188</v>
      </c>
      <c r="AJ79">
        <f t="shared" si="49"/>
        <v>3.8884186546599269</v>
      </c>
      <c r="AK79">
        <f t="shared" si="50"/>
        <v>0.50146875376099509</v>
      </c>
    </row>
    <row r="80" spans="1:37" x14ac:dyDescent="0.25">
      <c r="A80" s="1">
        <v>45433</v>
      </c>
      <c r="B80">
        <v>11.86</v>
      </c>
      <c r="C80">
        <v>23223.905999999999</v>
      </c>
      <c r="D80">
        <v>1913.2146</v>
      </c>
      <c r="E80">
        <v>4.4800000000000004</v>
      </c>
      <c r="F80">
        <v>69.099999999999994</v>
      </c>
      <c r="G80">
        <v>5.33</v>
      </c>
      <c r="H80">
        <v>-76632</v>
      </c>
      <c r="I80">
        <v>121.7864</v>
      </c>
      <c r="J80">
        <v>5321.41</v>
      </c>
      <c r="K80">
        <v>16832.62</v>
      </c>
      <c r="L80">
        <v>4</v>
      </c>
      <c r="M80">
        <v>255.31299999999999</v>
      </c>
      <c r="N80">
        <v>313.14</v>
      </c>
      <c r="O80">
        <v>4060000</v>
      </c>
      <c r="P80">
        <v>157828</v>
      </c>
      <c r="Q80">
        <f t="shared" si="29"/>
        <v>0.73897962330739508</v>
      </c>
      <c r="R80">
        <f t="shared" si="36"/>
        <v>1.2979277674351219</v>
      </c>
      <c r="S80">
        <f t="shared" si="37"/>
        <v>21.829362550555768</v>
      </c>
      <c r="T80">
        <f t="shared" si="38"/>
        <v>0.54684072117121474</v>
      </c>
      <c r="U80">
        <f t="shared" si="39"/>
        <v>4.2401631261464861</v>
      </c>
      <c r="V80">
        <f t="shared" si="40"/>
        <v>8.6366076827961429</v>
      </c>
      <c r="W80">
        <f t="shared" si="41"/>
        <v>10.115582674437691</v>
      </c>
      <c r="X80">
        <f t="shared" si="55"/>
        <v>-4.0737719647335746E-2</v>
      </c>
      <c r="Y80">
        <f t="shared" si="52"/>
        <v>-0.49019607843137253</v>
      </c>
      <c r="Z80">
        <f t="shared" si="53"/>
        <v>0.12243473847812986</v>
      </c>
      <c r="AA80">
        <f t="shared" si="42"/>
        <v>-0.27097176835470338</v>
      </c>
      <c r="AB80">
        <f t="shared" si="43"/>
        <v>-0.18481216029346442</v>
      </c>
      <c r="AC80">
        <f t="shared" si="44"/>
        <v>0.1354831081303054</v>
      </c>
      <c r="AD80" s="2">
        <v>0.31819999999999998</v>
      </c>
      <c r="AE80">
        <f t="shared" si="45"/>
        <v>3.4253428042667115E-2</v>
      </c>
      <c r="AF80">
        <f t="shared" si="46"/>
        <v>-0.3052251963973705</v>
      </c>
      <c r="AG80">
        <f>SUM($AF$2:AF80)</f>
        <v>1.7331977455450884</v>
      </c>
      <c r="AH80" s="3">
        <f t="shared" si="47"/>
        <v>2.3942429008357373</v>
      </c>
      <c r="AI80">
        <f t="shared" si="48"/>
        <v>0.69596235909403048</v>
      </c>
      <c r="AJ80">
        <f t="shared" si="49"/>
        <v>3.4401902194142293</v>
      </c>
      <c r="AK80">
        <f t="shared" si="50"/>
        <v>0.45624219436367597</v>
      </c>
    </row>
    <row r="81" spans="1:37" x14ac:dyDescent="0.25">
      <c r="A81" s="1">
        <v>45434</v>
      </c>
      <c r="B81">
        <v>12.29</v>
      </c>
      <c r="C81">
        <v>23223.905999999999</v>
      </c>
      <c r="D81">
        <v>1915.9368999999999</v>
      </c>
      <c r="E81">
        <v>4.4800000000000004</v>
      </c>
      <c r="F81">
        <v>69.099999999999994</v>
      </c>
      <c r="G81">
        <v>5.33</v>
      </c>
      <c r="H81">
        <v>-76632</v>
      </c>
      <c r="I81">
        <v>121.95140000000001</v>
      </c>
      <c r="J81">
        <v>5307.01</v>
      </c>
      <c r="K81">
        <v>16801.54</v>
      </c>
      <c r="L81">
        <v>4</v>
      </c>
      <c r="M81">
        <v>255.31299999999999</v>
      </c>
      <c r="N81">
        <v>313.14</v>
      </c>
      <c r="O81">
        <v>4060000</v>
      </c>
      <c r="P81">
        <v>157828</v>
      </c>
      <c r="Q81">
        <f t="shared" si="29"/>
        <v>0.73897962330739508</v>
      </c>
      <c r="R81">
        <f t="shared" si="36"/>
        <v>0</v>
      </c>
      <c r="S81">
        <f t="shared" si="37"/>
        <v>21.421301101209018</v>
      </c>
      <c r="T81">
        <f t="shared" si="38"/>
        <v>0.54184663737456773</v>
      </c>
      <c r="U81">
        <f t="shared" si="39"/>
        <v>4.556672802400584</v>
      </c>
      <c r="V81">
        <f t="shared" si="40"/>
        <v>9.0781085232335066</v>
      </c>
      <c r="W81">
        <f t="shared" si="41"/>
        <v>12.710963453883393</v>
      </c>
      <c r="X81">
        <f>((D81-D80))/D81*100</f>
        <v>0.14208714284901058</v>
      </c>
      <c r="Y81">
        <f t="shared" si="52"/>
        <v>-0.49019607843137253</v>
      </c>
      <c r="Z81">
        <f t="shared" si="53"/>
        <v>0.12243473847812986</v>
      </c>
      <c r="AA81">
        <f t="shared" si="42"/>
        <v>-0.74081767856449399</v>
      </c>
      <c r="AB81">
        <f t="shared" si="43"/>
        <v>-0.39066684508210336</v>
      </c>
      <c r="AC81">
        <f t="shared" si="44"/>
        <v>0.16227775982890724</v>
      </c>
      <c r="AD81" s="2">
        <v>-0.52669999999999995</v>
      </c>
      <c r="AE81">
        <f t="shared" si="45"/>
        <v>7.2019743815193021E-2</v>
      </c>
      <c r="AF81">
        <f t="shared" si="46"/>
        <v>-0.81283742237968704</v>
      </c>
      <c r="AG81">
        <f>SUM($AF$2:AF81)</f>
        <v>0.92036032316540139</v>
      </c>
      <c r="AH81" s="3">
        <f t="shared" si="47"/>
        <v>2.1347941145116098</v>
      </c>
      <c r="AI81">
        <f t="shared" si="48"/>
        <v>0.71285883738206879</v>
      </c>
      <c r="AJ81">
        <f t="shared" si="49"/>
        <v>2.9946940439870438</v>
      </c>
      <c r="AK81">
        <f t="shared" si="50"/>
        <v>0.4050301838222074</v>
      </c>
    </row>
    <row r="82" spans="1:37" x14ac:dyDescent="0.25">
      <c r="A82" s="1">
        <v>45435</v>
      </c>
      <c r="B82">
        <v>12.77</v>
      </c>
      <c r="C82">
        <v>23223.905999999999</v>
      </c>
      <c r="D82">
        <v>1915.9368999999999</v>
      </c>
      <c r="E82">
        <v>4.4800000000000004</v>
      </c>
      <c r="F82">
        <v>69.099999999999994</v>
      </c>
      <c r="G82">
        <v>5.33</v>
      </c>
      <c r="H82">
        <v>-76632</v>
      </c>
      <c r="I82">
        <v>122.1493</v>
      </c>
      <c r="J82">
        <v>5267.84</v>
      </c>
      <c r="K82">
        <v>16736.03</v>
      </c>
      <c r="L82">
        <v>4</v>
      </c>
      <c r="M82">
        <v>255.31299999999999</v>
      </c>
      <c r="N82">
        <v>313.14</v>
      </c>
      <c r="O82">
        <v>4060000</v>
      </c>
      <c r="P82">
        <v>157828</v>
      </c>
      <c r="Q82">
        <f t="shared" si="29"/>
        <v>0.73897962330739508</v>
      </c>
      <c r="R82">
        <f t="shared" si="36"/>
        <v>0.58199073235057164</v>
      </c>
      <c r="S82">
        <f t="shared" si="37"/>
        <v>20.794199867420627</v>
      </c>
      <c r="T82">
        <f t="shared" si="38"/>
        <v>0.53171776972400497</v>
      </c>
      <c r="U82">
        <f t="shared" si="39"/>
        <v>4.5038925380440844</v>
      </c>
      <c r="V82">
        <f t="shared" si="40"/>
        <v>10.107443814220176</v>
      </c>
      <c r="W82">
        <f t="shared" si="41"/>
        <v>12.454919206419699</v>
      </c>
      <c r="X82">
        <f>X81</f>
        <v>0.14208714284901058</v>
      </c>
      <c r="Y82">
        <f t="shared" si="52"/>
        <v>-0.49019607843137253</v>
      </c>
      <c r="Z82">
        <f t="shared" si="53"/>
        <v>0.12243473847812986</v>
      </c>
      <c r="AA82">
        <f t="shared" si="42"/>
        <v>0.69765789150719759</v>
      </c>
      <c r="AB82">
        <f t="shared" si="43"/>
        <v>1.0979162971520695</v>
      </c>
      <c r="AC82">
        <f t="shared" si="44"/>
        <v>-0.10462606007565617</v>
      </c>
      <c r="AD82" s="2">
        <v>0.31819999999999998</v>
      </c>
      <c r="AE82">
        <f t="shared" si="45"/>
        <v>0.14426925545163785</v>
      </c>
      <c r="AF82">
        <f t="shared" si="46"/>
        <v>0.55338863605555977</v>
      </c>
      <c r="AG82">
        <f>SUM($AF$2:AF82)</f>
        <v>1.4737489592209612</v>
      </c>
      <c r="AH82" s="3">
        <f t="shared" si="47"/>
        <v>2.1347941145116098</v>
      </c>
      <c r="AI82">
        <f t="shared" si="48"/>
        <v>0.76236829449127086</v>
      </c>
      <c r="AJ82">
        <f t="shared" si="49"/>
        <v>2.8002136630513474</v>
      </c>
      <c r="AK82">
        <f t="shared" si="50"/>
        <v>0.38023509390016413</v>
      </c>
    </row>
    <row r="83" spans="1:37" x14ac:dyDescent="0.25">
      <c r="A83" s="1">
        <v>45436</v>
      </c>
      <c r="B83">
        <v>11.93</v>
      </c>
      <c r="C83">
        <v>23223.905999999999</v>
      </c>
      <c r="D83">
        <v>1915.9368999999999</v>
      </c>
      <c r="E83">
        <v>4.4800000000000004</v>
      </c>
      <c r="F83">
        <v>69.099999999999994</v>
      </c>
      <c r="G83">
        <v>5.33</v>
      </c>
      <c r="H83">
        <v>-76632</v>
      </c>
      <c r="I83">
        <v>122.0215</v>
      </c>
      <c r="J83">
        <v>5304.72</v>
      </c>
      <c r="K83">
        <v>16920.79</v>
      </c>
      <c r="L83">
        <v>4</v>
      </c>
      <c r="M83">
        <v>255.31299999999999</v>
      </c>
      <c r="N83">
        <v>313.14</v>
      </c>
      <c r="O83">
        <v>4060000</v>
      </c>
      <c r="P83">
        <v>157828</v>
      </c>
      <c r="Q83">
        <f t="shared" si="29"/>
        <v>0.73897962330739508</v>
      </c>
      <c r="R83">
        <f t="shared" si="36"/>
        <v>0.71279016464379641</v>
      </c>
      <c r="S83">
        <f t="shared" si="37"/>
        <v>19.92739047482986</v>
      </c>
      <c r="T83">
        <f t="shared" si="38"/>
        <v>0.51615191460410703</v>
      </c>
      <c r="U83">
        <f t="shared" si="39"/>
        <v>4.3767636861985455</v>
      </c>
      <c r="V83">
        <f t="shared" si="40"/>
        <v>8.7000258311281904</v>
      </c>
      <c r="W83">
        <f t="shared" si="41"/>
        <v>9.1725126428229373</v>
      </c>
      <c r="X83">
        <f t="shared" ref="X83:X85" si="56">X82</f>
        <v>0.14208714284901058</v>
      </c>
      <c r="Y83">
        <f t="shared" si="52"/>
        <v>-0.49019607843137253</v>
      </c>
      <c r="Z83">
        <f t="shared" si="53"/>
        <v>0.12243473847812986</v>
      </c>
      <c r="AA83">
        <f t="shared" si="42"/>
        <v>0</v>
      </c>
      <c r="AB83">
        <f t="shared" si="43"/>
        <v>0</v>
      </c>
      <c r="AC83">
        <f t="shared" si="44"/>
        <v>0</v>
      </c>
      <c r="AD83" s="2">
        <v>0.31819999999999998</v>
      </c>
      <c r="AE83">
        <f t="shared" si="45"/>
        <v>0.15492031442885787</v>
      </c>
      <c r="AF83">
        <f t="shared" si="46"/>
        <v>-0.15492031442885787</v>
      </c>
      <c r="AG83">
        <f>SUM($AF$2:AF83)</f>
        <v>1.3188286447921034</v>
      </c>
      <c r="AH83" s="3">
        <f t="shared" si="47"/>
        <v>1.979873800082752</v>
      </c>
      <c r="AI83">
        <f t="shared" si="48"/>
        <v>0.73498283306176004</v>
      </c>
      <c r="AJ83">
        <f t="shared" si="49"/>
        <v>2.6937687671357962</v>
      </c>
      <c r="AK83">
        <f t="shared" si="50"/>
        <v>0.36592425109419596</v>
      </c>
    </row>
    <row r="84" spans="1:37" x14ac:dyDescent="0.25">
      <c r="A84" s="1">
        <v>45439</v>
      </c>
      <c r="B84">
        <v>12.36</v>
      </c>
      <c r="C84">
        <v>23223.905999999999</v>
      </c>
      <c r="D84">
        <v>1915.9368999999999</v>
      </c>
      <c r="E84">
        <v>4.4800000000000004</v>
      </c>
      <c r="F84">
        <v>69.099999999999994</v>
      </c>
      <c r="G84">
        <v>5.33</v>
      </c>
      <c r="H84">
        <v>-76632</v>
      </c>
      <c r="I84">
        <v>122.0215</v>
      </c>
      <c r="J84">
        <v>5304.72</v>
      </c>
      <c r="K84">
        <v>16920.79</v>
      </c>
      <c r="L84">
        <v>4</v>
      </c>
      <c r="M84">
        <v>255.31299999999999</v>
      </c>
      <c r="N84">
        <v>313.14</v>
      </c>
      <c r="O84">
        <v>4060000</v>
      </c>
      <c r="P84">
        <v>157828</v>
      </c>
      <c r="Q84">
        <f t="shared" si="29"/>
        <v>0.73897962330739508</v>
      </c>
      <c r="R84">
        <f t="shared" si="36"/>
        <v>0.71279016464379508</v>
      </c>
      <c r="S84">
        <f t="shared" si="37"/>
        <v>18.787723914805895</v>
      </c>
      <c r="T84">
        <f t="shared" si="38"/>
        <v>0.49463604333062222</v>
      </c>
      <c r="U84">
        <f t="shared" si="39"/>
        <v>4.4095765127663826</v>
      </c>
      <c r="V84">
        <f t="shared" si="40"/>
        <v>8.7850268557988773</v>
      </c>
      <c r="W84">
        <f t="shared" si="41"/>
        <v>10.371311403845</v>
      </c>
      <c r="X84">
        <f t="shared" si="56"/>
        <v>0.14208714284901058</v>
      </c>
      <c r="Y84">
        <f t="shared" si="52"/>
        <v>-0.49019607843137253</v>
      </c>
      <c r="Z84">
        <f t="shared" si="53"/>
        <v>0.12243473847812986</v>
      </c>
      <c r="AA84">
        <f t="shared" si="42"/>
        <v>2.4880404548013994E-2</v>
      </c>
      <c r="AB84">
        <f t="shared" si="43"/>
        <v>0.58390291961360219</v>
      </c>
      <c r="AC84">
        <f t="shared" si="44"/>
        <v>-0.15021942854333267</v>
      </c>
      <c r="AD84" s="2">
        <v>0.94130000000000003</v>
      </c>
      <c r="AE84">
        <f t="shared" si="45"/>
        <v>0.17164766208818213</v>
      </c>
      <c r="AF84">
        <f t="shared" si="46"/>
        <v>-0.14676725754016814</v>
      </c>
      <c r="AG84">
        <f>SUM($AF$2:AF84)</f>
        <v>1.1720613872519352</v>
      </c>
      <c r="AH84" s="3">
        <f t="shared" si="47"/>
        <v>1.8331065425425841</v>
      </c>
      <c r="AI84">
        <f t="shared" si="48"/>
        <v>0.73244458906944832</v>
      </c>
      <c r="AJ84">
        <f t="shared" si="49"/>
        <v>2.5027238509216074</v>
      </c>
      <c r="AK84">
        <f t="shared" si="50"/>
        <v>0.33876021897640013</v>
      </c>
    </row>
    <row r="85" spans="1:37" x14ac:dyDescent="0.25">
      <c r="A85" s="1">
        <v>45440</v>
      </c>
      <c r="B85">
        <v>12.92</v>
      </c>
      <c r="C85">
        <v>23223.905999999999</v>
      </c>
      <c r="D85">
        <v>1915.9368999999999</v>
      </c>
      <c r="E85">
        <v>4.4800000000000004</v>
      </c>
      <c r="F85">
        <v>69.099999999999994</v>
      </c>
      <c r="G85">
        <v>5.33</v>
      </c>
      <c r="H85">
        <v>-76632</v>
      </c>
      <c r="I85">
        <v>121.8382</v>
      </c>
      <c r="J85">
        <v>5306.04</v>
      </c>
      <c r="K85">
        <v>17019.88</v>
      </c>
      <c r="L85">
        <v>4</v>
      </c>
      <c r="M85">
        <v>255.31299999999999</v>
      </c>
      <c r="N85">
        <v>313.14</v>
      </c>
      <c r="O85">
        <v>4060000</v>
      </c>
      <c r="P85">
        <v>157828</v>
      </c>
      <c r="Q85">
        <f t="shared" si="29"/>
        <v>0.73897962330739508</v>
      </c>
      <c r="R85">
        <f t="shared" si="36"/>
        <v>0.58199073235057308</v>
      </c>
      <c r="S85">
        <f t="shared" si="37"/>
        <v>17.321425588389786</v>
      </c>
      <c r="T85">
        <f t="shared" si="38"/>
        <v>0.46634733394448796</v>
      </c>
      <c r="U85">
        <f t="shared" si="39"/>
        <v>4.0874021033406862</v>
      </c>
      <c r="V85">
        <f t="shared" si="40"/>
        <v>8.8880739060179792</v>
      </c>
      <c r="W85">
        <f t="shared" si="41"/>
        <v>9.3033469630804912</v>
      </c>
      <c r="X85">
        <f t="shared" si="56"/>
        <v>0.14208714284901058</v>
      </c>
      <c r="Y85">
        <f t="shared" si="52"/>
        <v>-0.49019607843137253</v>
      </c>
      <c r="Z85">
        <f t="shared" si="53"/>
        <v>0.12243473847812986</v>
      </c>
      <c r="AA85">
        <f t="shared" si="42"/>
        <v>-0.73943469365055459</v>
      </c>
      <c r="AB85">
        <f t="shared" si="43"/>
        <v>-0.58514400412053047</v>
      </c>
      <c r="AC85">
        <f t="shared" si="44"/>
        <v>0.58709009161330283</v>
      </c>
      <c r="AD85" s="2">
        <v>0.128</v>
      </c>
      <c r="AE85">
        <f t="shared" si="45"/>
        <v>0.16705682514188</v>
      </c>
      <c r="AF85">
        <f t="shared" si="46"/>
        <v>-0.90649151879243461</v>
      </c>
      <c r="AG85">
        <f>SUM($AF$2:AF85)</f>
        <v>0.26556986845950059</v>
      </c>
      <c r="AH85" s="3">
        <f t="shared" si="47"/>
        <v>2.0255424532463753</v>
      </c>
      <c r="AI85">
        <f t="shared" si="48"/>
        <v>0.74735509613940576</v>
      </c>
      <c r="AJ85">
        <f t="shared" si="49"/>
        <v>2.7102811818768231</v>
      </c>
      <c r="AK85">
        <f t="shared" si="50"/>
        <v>0.36818090973849565</v>
      </c>
    </row>
    <row r="86" spans="1:37" x14ac:dyDescent="0.25">
      <c r="A86" s="1">
        <v>45441</v>
      </c>
      <c r="B86">
        <v>14.28</v>
      </c>
      <c r="C86">
        <v>23223.905999999999</v>
      </c>
      <c r="D86">
        <v>1920.2394999999999</v>
      </c>
      <c r="E86">
        <v>4.4800000000000004</v>
      </c>
      <c r="F86">
        <v>69.099999999999994</v>
      </c>
      <c r="G86">
        <v>5.33</v>
      </c>
      <c r="H86">
        <v>-76632</v>
      </c>
      <c r="I86">
        <v>122.5535</v>
      </c>
      <c r="J86">
        <v>5266.95</v>
      </c>
      <c r="K86">
        <v>16920.580000000002</v>
      </c>
      <c r="L86">
        <v>4</v>
      </c>
      <c r="M86">
        <v>255.31299999999999</v>
      </c>
      <c r="N86">
        <v>313.14</v>
      </c>
      <c r="O86">
        <v>4060000</v>
      </c>
      <c r="P86">
        <v>157828</v>
      </c>
      <c r="Q86">
        <f t="shared" si="29"/>
        <v>0.73897962330739508</v>
      </c>
      <c r="R86">
        <f t="shared" si="36"/>
        <v>0</v>
      </c>
      <c r="S86">
        <f t="shared" si="37"/>
        <v>15.435690288477717</v>
      </c>
      <c r="T86">
        <f t="shared" si="38"/>
        <v>0.42995099778412216</v>
      </c>
      <c r="U86">
        <f t="shared" si="39"/>
        <v>2.8603860385769107</v>
      </c>
      <c r="V86">
        <f t="shared" si="40"/>
        <v>9.9707529967493613</v>
      </c>
      <c r="W86">
        <f t="shared" si="41"/>
        <v>15.71058025984243</v>
      </c>
      <c r="X86">
        <f>((D86-D85))/D86*100</f>
        <v>0.2240658001254523</v>
      </c>
      <c r="Y86">
        <f t="shared" si="52"/>
        <v>-0.49019607843137253</v>
      </c>
      <c r="Z86">
        <f t="shared" si="53"/>
        <v>0.12243473847812986</v>
      </c>
      <c r="AA86">
        <f t="shared" si="42"/>
        <v>-0.59929167225422975</v>
      </c>
      <c r="AB86">
        <f t="shared" si="43"/>
        <v>-1.0904015201179205</v>
      </c>
      <c r="AC86">
        <f t="shared" si="44"/>
        <v>-0.16115410820580817</v>
      </c>
      <c r="AD86" s="2">
        <v>0.39190000000000003</v>
      </c>
      <c r="AE86">
        <f t="shared" si="45"/>
        <v>0.27441063126052018</v>
      </c>
      <c r="AF86">
        <f t="shared" si="46"/>
        <v>-0.87370230351474998</v>
      </c>
      <c r="AG86">
        <f>SUM($AF$2:AF86)</f>
        <v>-0.60813243505524939</v>
      </c>
      <c r="AH86" s="3">
        <f t="shared" si="47"/>
        <v>2.1557792689654129</v>
      </c>
      <c r="AI86">
        <f t="shared" si="48"/>
        <v>0.71265284055857647</v>
      </c>
      <c r="AJ86">
        <f t="shared" si="49"/>
        <v>3.0250062109844613</v>
      </c>
      <c r="AK86">
        <f t="shared" si="50"/>
        <v>0.40874912298456406</v>
      </c>
    </row>
    <row r="87" spans="1:37" x14ac:dyDescent="0.25">
      <c r="A87" s="1">
        <v>45442</v>
      </c>
      <c r="B87">
        <v>14.47</v>
      </c>
      <c r="C87">
        <v>23223.905999999999</v>
      </c>
      <c r="D87">
        <v>1920.2394999999999</v>
      </c>
      <c r="E87">
        <v>4.4800000000000004</v>
      </c>
      <c r="F87">
        <v>69.099999999999994</v>
      </c>
      <c r="G87">
        <v>5.33</v>
      </c>
      <c r="H87">
        <v>-76632</v>
      </c>
      <c r="I87">
        <v>122.35599999999999</v>
      </c>
      <c r="J87">
        <v>5235.4799999999996</v>
      </c>
      <c r="K87">
        <v>16737.080000000002</v>
      </c>
      <c r="L87">
        <v>4</v>
      </c>
      <c r="M87">
        <v>255.31299999999999</v>
      </c>
      <c r="N87">
        <v>313.14</v>
      </c>
      <c r="O87">
        <v>4060000</v>
      </c>
      <c r="P87">
        <v>157828</v>
      </c>
      <c r="Q87">
        <f t="shared" si="29"/>
        <v>0.73897962330739508</v>
      </c>
      <c r="R87">
        <f t="shared" si="36"/>
        <v>0</v>
      </c>
      <c r="S87">
        <f t="shared" si="37"/>
        <v>12.948545119124869</v>
      </c>
      <c r="T87">
        <f t="shared" si="38"/>
        <v>0.38314343165068615</v>
      </c>
      <c r="U87">
        <f t="shared" si="39"/>
        <v>2.7510161952638525</v>
      </c>
      <c r="V87">
        <f t="shared" si="40"/>
        <v>7.9092805191325173</v>
      </c>
      <c r="W87">
        <f t="shared" si="41"/>
        <v>12.342938094220134</v>
      </c>
      <c r="X87">
        <f>X86</f>
        <v>0.2240658001254523</v>
      </c>
      <c r="Y87">
        <f t="shared" si="52"/>
        <v>-0.49019607843137253</v>
      </c>
      <c r="Z87">
        <f t="shared" si="53"/>
        <v>0.12243473847812986</v>
      </c>
      <c r="AA87">
        <f t="shared" si="42"/>
        <v>0.79958649115222313</v>
      </c>
      <c r="AB87">
        <f t="shared" si="43"/>
        <v>-1.2308758653342616E-2</v>
      </c>
      <c r="AC87">
        <f t="shared" si="44"/>
        <v>0.10502141292621735</v>
      </c>
      <c r="AD87" s="2">
        <v>0.67049999999999998</v>
      </c>
      <c r="AE87">
        <f t="shared" si="45"/>
        <v>0.33520424904901452</v>
      </c>
      <c r="AF87">
        <f t="shared" si="46"/>
        <v>0.46438224210320861</v>
      </c>
      <c r="AG87">
        <f>SUM($AF$2:AF87)</f>
        <v>-0.14375019295204078</v>
      </c>
      <c r="AH87" s="3">
        <f t="shared" si="47"/>
        <v>2.1557792689654129</v>
      </c>
      <c r="AI87">
        <f t="shared" si="48"/>
        <v>0.60896017013562653</v>
      </c>
      <c r="AJ87">
        <f t="shared" si="49"/>
        <v>3.5400989665469935</v>
      </c>
      <c r="AK87">
        <f t="shared" si="50"/>
        <v>0.46681360740361066</v>
      </c>
    </row>
    <row r="88" spans="1:37" x14ac:dyDescent="0.25">
      <c r="A88" s="1">
        <v>45443</v>
      </c>
      <c r="B88">
        <v>12.92</v>
      </c>
      <c r="C88">
        <v>23223.905999999999</v>
      </c>
      <c r="D88">
        <v>1920.2394999999999</v>
      </c>
      <c r="E88">
        <v>4.4800000000000004</v>
      </c>
      <c r="F88">
        <v>69.099999999999994</v>
      </c>
      <c r="G88">
        <v>5.33</v>
      </c>
      <c r="H88">
        <v>-76632</v>
      </c>
      <c r="I88">
        <v>122.4845</v>
      </c>
      <c r="J88">
        <v>5277.51</v>
      </c>
      <c r="K88">
        <v>16735.02</v>
      </c>
      <c r="L88">
        <v>4</v>
      </c>
      <c r="M88">
        <v>255.31299999999999</v>
      </c>
      <c r="N88">
        <v>313.14</v>
      </c>
      <c r="O88">
        <v>4060000</v>
      </c>
      <c r="P88">
        <v>157828</v>
      </c>
      <c r="Q88">
        <f t="shared" si="29"/>
        <v>0.73897962330739508</v>
      </c>
      <c r="R88">
        <f t="shared" si="36"/>
        <v>3.2147390800908027</v>
      </c>
      <c r="S88">
        <f t="shared" si="37"/>
        <v>9.3938619574030753</v>
      </c>
      <c r="T88">
        <f t="shared" si="38"/>
        <v>0.32140771932490564</v>
      </c>
      <c r="U88">
        <f t="shared" si="39"/>
        <v>6.3059266316020954</v>
      </c>
      <c r="V88">
        <f t="shared" si="40"/>
        <v>7.6129679051194197</v>
      </c>
      <c r="W88">
        <f t="shared" si="41"/>
        <v>12.814506743352956</v>
      </c>
      <c r="X88">
        <f t="shared" ref="X88:X91" si="57">X87</f>
        <v>0.2240658001254523</v>
      </c>
      <c r="Y88">
        <f t="shared" si="52"/>
        <v>-0.49019607843137253</v>
      </c>
      <c r="Z88">
        <f t="shared" si="53"/>
        <v>0.12243473847812986</v>
      </c>
      <c r="AA88">
        <f t="shared" si="42"/>
        <v>0</v>
      </c>
      <c r="AB88">
        <f t="shared" si="43"/>
        <v>0</v>
      </c>
      <c r="AC88">
        <f t="shared" si="44"/>
        <v>0</v>
      </c>
      <c r="AD88" s="2">
        <v>-0.70030000000000003</v>
      </c>
      <c r="AE88">
        <f t="shared" si="45"/>
        <v>0.27809092825242721</v>
      </c>
      <c r="AF88">
        <f t="shared" si="46"/>
        <v>-0.27809092825242721</v>
      </c>
      <c r="AG88">
        <f>SUM($AF$2:AF88)</f>
        <v>-0.42184112120446798</v>
      </c>
      <c r="AH88" s="3">
        <f t="shared" si="47"/>
        <v>2.1557792689654129</v>
      </c>
      <c r="AI88">
        <f t="shared" si="48"/>
        <v>0.67438222761816546</v>
      </c>
      <c r="AJ88">
        <f t="shared" si="49"/>
        <v>3.1966727186440815</v>
      </c>
      <c r="AK88">
        <f t="shared" si="50"/>
        <v>0.42913181334950612</v>
      </c>
    </row>
    <row r="89" spans="1:37" x14ac:dyDescent="0.25">
      <c r="A89" s="1">
        <v>45444</v>
      </c>
      <c r="B89">
        <v>12.92</v>
      </c>
      <c r="C89">
        <v>23223.905999999999</v>
      </c>
      <c r="D89">
        <v>1920.2394999999999</v>
      </c>
      <c r="E89">
        <v>4.3099999999999996</v>
      </c>
      <c r="F89">
        <v>68.2</v>
      </c>
      <c r="G89">
        <v>5.33</v>
      </c>
      <c r="H89">
        <v>-74180</v>
      </c>
      <c r="I89">
        <v>122.4845</v>
      </c>
      <c r="J89">
        <v>5277.51</v>
      </c>
      <c r="K89">
        <v>16735.02</v>
      </c>
      <c r="L89">
        <v>4.0999999999999996</v>
      </c>
      <c r="M89">
        <v>255.91399999999999</v>
      </c>
      <c r="N89">
        <v>313.13099999999997</v>
      </c>
      <c r="O89">
        <v>3930000</v>
      </c>
      <c r="P89">
        <v>157915</v>
      </c>
      <c r="Q89">
        <f t="shared" si="29"/>
        <v>0.73897962330739508</v>
      </c>
      <c r="R89">
        <f t="shared" si="36"/>
        <v>3.9372352012033254</v>
      </c>
      <c r="S89">
        <f t="shared" si="37"/>
        <v>2.8895161914859021E-14</v>
      </c>
      <c r="T89">
        <f t="shared" si="38"/>
        <v>0.23317366697224332</v>
      </c>
      <c r="U89">
        <f t="shared" si="39"/>
        <v>6.1450689137880721</v>
      </c>
      <c r="V89">
        <f t="shared" si="40"/>
        <v>7.4218537623680616</v>
      </c>
      <c r="W89">
        <f t="shared" si="41"/>
        <v>12.472869227715405</v>
      </c>
      <c r="X89">
        <f t="shared" si="57"/>
        <v>0.2240658001254523</v>
      </c>
      <c r="Y89">
        <f>((O89-O88)/O88)*100</f>
        <v>-3.201970443349754</v>
      </c>
      <c r="Z89">
        <f t="shared" si="53"/>
        <v>0.12243473847812986</v>
      </c>
      <c r="AA89">
        <f t="shared" si="42"/>
        <v>0.11154342969859782</v>
      </c>
      <c r="AB89">
        <f t="shared" si="43"/>
        <v>0.55804497677519471</v>
      </c>
      <c r="AC89">
        <f t="shared" si="44"/>
        <v>0.18867693463254359</v>
      </c>
      <c r="AD89" s="2">
        <v>0.87029999999999996</v>
      </c>
      <c r="AE89">
        <f t="shared" si="45"/>
        <v>0.26002555485193551</v>
      </c>
      <c r="AF89">
        <f t="shared" si="46"/>
        <v>-0.1484821251533377</v>
      </c>
      <c r="AG89">
        <f>SUM($AF$2:AF89)</f>
        <v>-0.57032324635780562</v>
      </c>
      <c r="AH89" s="3">
        <f t="shared" si="47"/>
        <v>2.1557792689654129</v>
      </c>
      <c r="AI89">
        <f t="shared" si="48"/>
        <v>0.68273098883947936</v>
      </c>
      <c r="AJ89">
        <f t="shared" si="49"/>
        <v>3.1575822750185285</v>
      </c>
      <c r="AK89">
        <f t="shared" si="50"/>
        <v>0.42458837411804229</v>
      </c>
    </row>
    <row r="90" spans="1:37" x14ac:dyDescent="0.25">
      <c r="A90" s="1">
        <v>45446</v>
      </c>
      <c r="B90">
        <v>13.11</v>
      </c>
      <c r="C90">
        <v>23223.905999999999</v>
      </c>
      <c r="D90">
        <v>1920.2394999999999</v>
      </c>
      <c r="E90">
        <v>4.3099999999999996</v>
      </c>
      <c r="F90">
        <v>68.2</v>
      </c>
      <c r="G90">
        <v>5.33</v>
      </c>
      <c r="H90">
        <v>-74180</v>
      </c>
      <c r="I90">
        <v>122.71559999999999</v>
      </c>
      <c r="J90">
        <v>5283.4</v>
      </c>
      <c r="K90">
        <v>16828.669999999998</v>
      </c>
      <c r="L90">
        <v>4.0999999999999996</v>
      </c>
      <c r="M90">
        <v>255.91399999999999</v>
      </c>
      <c r="N90">
        <v>313.13099999999997</v>
      </c>
      <c r="O90">
        <v>3930000</v>
      </c>
      <c r="P90">
        <v>157915</v>
      </c>
      <c r="Q90">
        <f t="shared" si="29"/>
        <v>0.73897962330739508</v>
      </c>
      <c r="R90">
        <f t="shared" si="36"/>
        <v>3.9372352012033254</v>
      </c>
      <c r="S90">
        <f t="shared" si="37"/>
        <v>15.499204947710925</v>
      </c>
      <c r="T90">
        <f t="shared" si="38"/>
        <v>2.257434524598361E-16</v>
      </c>
      <c r="U90">
        <f t="shared" si="39"/>
        <v>6.2078593001901652</v>
      </c>
      <c r="V90">
        <f t="shared" si="40"/>
        <v>7.3315028164602607</v>
      </c>
      <c r="W90">
        <f t="shared" si="41"/>
        <v>12.776649332499153</v>
      </c>
      <c r="X90">
        <f t="shared" si="57"/>
        <v>0.2240658001254523</v>
      </c>
      <c r="Y90">
        <f>Y89</f>
        <v>-3.201970443349754</v>
      </c>
      <c r="Z90">
        <f>((P89-P88))/P88*100</f>
        <v>5.5123298780951409E-2</v>
      </c>
      <c r="AA90">
        <f t="shared" si="42"/>
        <v>0.15016920495655547</v>
      </c>
      <c r="AB90">
        <f t="shared" si="43"/>
        <v>0.16849873901860205</v>
      </c>
      <c r="AC90">
        <f t="shared" si="44"/>
        <v>0.29002017673385083</v>
      </c>
      <c r="AD90" s="2">
        <v>-5.16E-2</v>
      </c>
      <c r="AE90">
        <f t="shared" si="45"/>
        <v>0.2408911138893986</v>
      </c>
      <c r="AF90">
        <f t="shared" si="46"/>
        <v>-9.0721908932843126E-2</v>
      </c>
      <c r="AG90">
        <f>SUM($AF$2:AF90)</f>
        <v>-0.66104515529064878</v>
      </c>
      <c r="AH90" s="3">
        <f t="shared" si="47"/>
        <v>2.1557792689654129</v>
      </c>
      <c r="AI90">
        <f t="shared" si="48"/>
        <v>0.77106224893203335</v>
      </c>
      <c r="AJ90">
        <f t="shared" si="49"/>
        <v>2.7958563293058303</v>
      </c>
      <c r="AK90">
        <f t="shared" si="50"/>
        <v>0.37966003668042514</v>
      </c>
    </row>
    <row r="91" spans="1:37" x14ac:dyDescent="0.25">
      <c r="A91" s="1">
        <v>45447</v>
      </c>
      <c r="B91">
        <v>13.16</v>
      </c>
      <c r="C91">
        <v>23223.905999999999</v>
      </c>
      <c r="D91">
        <v>1920.2394999999999</v>
      </c>
      <c r="E91">
        <v>4.3099999999999996</v>
      </c>
      <c r="F91">
        <v>68.2</v>
      </c>
      <c r="G91">
        <v>5.33</v>
      </c>
      <c r="H91">
        <v>-74180</v>
      </c>
      <c r="I91">
        <v>123.0715</v>
      </c>
      <c r="J91">
        <v>5291.34</v>
      </c>
      <c r="K91">
        <v>16857.05</v>
      </c>
      <c r="L91">
        <v>4.0999999999999996</v>
      </c>
      <c r="M91">
        <v>255.91399999999999</v>
      </c>
      <c r="N91">
        <v>313.13099999999997</v>
      </c>
      <c r="O91">
        <v>3930000</v>
      </c>
      <c r="P91">
        <v>157915</v>
      </c>
      <c r="Q91">
        <f t="shared" si="29"/>
        <v>0.73897962330739508</v>
      </c>
      <c r="R91">
        <f t="shared" si="36"/>
        <v>3.2147390800908027</v>
      </c>
      <c r="S91">
        <f t="shared" si="37"/>
        <v>21.364179661788459</v>
      </c>
      <c r="T91">
        <f t="shared" si="38"/>
        <v>2.0884480631244706E-3</v>
      </c>
      <c r="U91">
        <f t="shared" si="39"/>
        <v>6.6349725183418968</v>
      </c>
      <c r="V91">
        <f t="shared" si="40"/>
        <v>8.0306087687454664</v>
      </c>
      <c r="W91">
        <f t="shared" si="41"/>
        <v>13.933748646615046</v>
      </c>
      <c r="X91">
        <f t="shared" si="57"/>
        <v>0.2240658001254523</v>
      </c>
      <c r="Y91">
        <f t="shared" ref="Y91:Y109" si="58">Y90</f>
        <v>-3.201970443349754</v>
      </c>
      <c r="Z91">
        <f>Z90</f>
        <v>5.5123298780951409E-2</v>
      </c>
      <c r="AA91">
        <f t="shared" si="42"/>
        <v>1.1778026448059027</v>
      </c>
      <c r="AB91">
        <f t="shared" si="43"/>
        <v>1.943668096265373</v>
      </c>
      <c r="AC91">
        <f t="shared" si="44"/>
        <v>-0.1382123399812345</v>
      </c>
      <c r="AD91" s="2">
        <v>-0.45879999999999999</v>
      </c>
      <c r="AE91">
        <f t="shared" si="45"/>
        <v>0.20823703337964175</v>
      </c>
      <c r="AF91">
        <f t="shared" si="46"/>
        <v>0.96956561142626096</v>
      </c>
      <c r="AG91">
        <f>SUM($AF$2:AF91)</f>
        <v>0.30852045613561219</v>
      </c>
      <c r="AH91" s="3">
        <f t="shared" si="47"/>
        <v>1.6347415332465496</v>
      </c>
      <c r="AI91">
        <f t="shared" si="48"/>
        <v>0.80913543564087931</v>
      </c>
      <c r="AJ91">
        <f t="shared" si="49"/>
        <v>2.020355877692769</v>
      </c>
      <c r="AK91">
        <f t="shared" si="50"/>
        <v>0.25969742831397363</v>
      </c>
    </row>
    <row r="92" spans="1:37" x14ac:dyDescent="0.25">
      <c r="A92" s="1">
        <v>45448</v>
      </c>
      <c r="B92">
        <v>12.63</v>
      </c>
      <c r="C92">
        <v>23223.905999999999</v>
      </c>
      <c r="D92">
        <v>1915.8568</v>
      </c>
      <c r="E92">
        <v>4.3099999999999996</v>
      </c>
      <c r="F92">
        <v>68.2</v>
      </c>
      <c r="G92">
        <v>5.33</v>
      </c>
      <c r="H92">
        <v>-74180</v>
      </c>
      <c r="I92">
        <v>122.9014</v>
      </c>
      <c r="J92">
        <v>5354.03</v>
      </c>
      <c r="K92">
        <v>17187.900000000001</v>
      </c>
      <c r="L92">
        <v>4.0999999999999996</v>
      </c>
      <c r="M92">
        <v>255.91399999999999</v>
      </c>
      <c r="N92">
        <v>313.13099999999997</v>
      </c>
      <c r="O92">
        <v>3930000</v>
      </c>
      <c r="P92">
        <v>157915</v>
      </c>
      <c r="Q92">
        <f t="shared" si="29"/>
        <v>0.73897962330739508</v>
      </c>
      <c r="R92">
        <f t="shared" si="36"/>
        <v>0</v>
      </c>
      <c r="S92">
        <f t="shared" si="37"/>
        <v>25.467792519770718</v>
      </c>
      <c r="T92">
        <f t="shared" si="38"/>
        <v>2.8787269918316102E-3</v>
      </c>
      <c r="U92">
        <f t="shared" si="39"/>
        <v>6.2671790104415859</v>
      </c>
      <c r="V92">
        <f t="shared" si="40"/>
        <v>5.3146810535340787</v>
      </c>
      <c r="W92">
        <f t="shared" si="41"/>
        <v>10.272251829469974</v>
      </c>
      <c r="X92">
        <f>((D92-D91))/D92*100</f>
        <v>-0.22875926843801092</v>
      </c>
      <c r="Y92">
        <f t="shared" si="58"/>
        <v>-3.201970443349754</v>
      </c>
      <c r="Z92">
        <f t="shared" ref="Z92:Z110" si="59">Z91</f>
        <v>5.5123298780951409E-2</v>
      </c>
      <c r="AA92">
        <f t="shared" si="42"/>
        <v>-1.9986943175659869E-2</v>
      </c>
      <c r="AB92">
        <f t="shared" si="43"/>
        <v>-8.6027719267530639E-2</v>
      </c>
      <c r="AC92">
        <f t="shared" si="44"/>
        <v>-0.13002292894954001</v>
      </c>
      <c r="AD92" s="2">
        <v>0</v>
      </c>
      <c r="AE92">
        <f t="shared" si="45"/>
        <v>0.15215063661190892</v>
      </c>
      <c r="AF92">
        <f t="shared" si="46"/>
        <v>-0.17213757978756877</v>
      </c>
      <c r="AG92">
        <f>SUM($AF$2:AF92)</f>
        <v>0.13638287634804341</v>
      </c>
      <c r="AH92" s="3">
        <f t="shared" si="47"/>
        <v>1.6347415332465496</v>
      </c>
      <c r="AI92">
        <f t="shared" si="48"/>
        <v>0.68839669238777834</v>
      </c>
      <c r="AJ92">
        <f t="shared" si="49"/>
        <v>2.3747085820187075</v>
      </c>
      <c r="AK92">
        <f t="shared" si="50"/>
        <v>0.31937174846246685</v>
      </c>
    </row>
    <row r="93" spans="1:37" x14ac:dyDescent="0.25">
      <c r="A93" s="1">
        <v>45449</v>
      </c>
      <c r="B93">
        <v>12.58</v>
      </c>
      <c r="C93">
        <v>23223.905999999999</v>
      </c>
      <c r="D93">
        <v>1915.8568</v>
      </c>
      <c r="E93">
        <v>4.3099999999999996</v>
      </c>
      <c r="F93">
        <v>68.2</v>
      </c>
      <c r="G93">
        <v>5.33</v>
      </c>
      <c r="H93">
        <v>-74180</v>
      </c>
      <c r="I93">
        <v>122.74160000000001</v>
      </c>
      <c r="J93">
        <v>5352.96</v>
      </c>
      <c r="K93">
        <v>17173.12</v>
      </c>
      <c r="L93">
        <v>4.0999999999999996</v>
      </c>
      <c r="M93">
        <v>255.91399999999999</v>
      </c>
      <c r="N93">
        <v>313.13099999999997</v>
      </c>
      <c r="O93">
        <v>3930000</v>
      </c>
      <c r="P93">
        <v>157915</v>
      </c>
      <c r="Q93">
        <f t="shared" si="29"/>
        <v>0.73897962330739508</v>
      </c>
      <c r="R93">
        <f t="shared" si="36"/>
        <v>2.0459516659997972</v>
      </c>
      <c r="S93">
        <f t="shared" si="37"/>
        <v>28.57912181362278</v>
      </c>
      <c r="T93">
        <f t="shared" si="38"/>
        <v>3.4316703430537368E-3</v>
      </c>
      <c r="U93">
        <f t="shared" si="39"/>
        <v>5.8118573546691703</v>
      </c>
      <c r="V93">
        <f t="shared" si="40"/>
        <v>5.3649323767165011</v>
      </c>
      <c r="W93">
        <f t="shared" si="41"/>
        <v>9.7962146720935657</v>
      </c>
      <c r="X93">
        <f>X92</f>
        <v>-0.22875926843801092</v>
      </c>
      <c r="Y93">
        <f t="shared" si="58"/>
        <v>-3.201970443349754</v>
      </c>
      <c r="Z93">
        <f t="shared" si="59"/>
        <v>5.5123298780951409E-2</v>
      </c>
      <c r="AA93">
        <f t="shared" si="42"/>
        <v>-0.11158931807150971</v>
      </c>
      <c r="AB93">
        <f t="shared" si="43"/>
        <v>-0.2331354672273985</v>
      </c>
      <c r="AC93">
        <f t="shared" si="44"/>
        <v>0.91990001759794071</v>
      </c>
      <c r="AD93" s="2">
        <v>0.20230000000000001</v>
      </c>
      <c r="AE93">
        <f t="shared" si="45"/>
        <v>0.16480097784831912</v>
      </c>
      <c r="AF93">
        <f t="shared" si="46"/>
        <v>-0.27639029591982883</v>
      </c>
      <c r="AG93">
        <f>SUM($AF$2:AF93)</f>
        <v>-0.14000741957178542</v>
      </c>
      <c r="AH93" s="3">
        <f t="shared" si="47"/>
        <v>1.6347415332465496</v>
      </c>
      <c r="AI93">
        <f t="shared" si="48"/>
        <v>0.68310196288668268</v>
      </c>
      <c r="AJ93">
        <f t="shared" si="49"/>
        <v>2.3931149697453451</v>
      </c>
      <c r="AK93">
        <f t="shared" si="50"/>
        <v>0.32222292319634255</v>
      </c>
    </row>
    <row r="94" spans="1:37" x14ac:dyDescent="0.25">
      <c r="A94" s="1">
        <v>45450</v>
      </c>
      <c r="B94">
        <v>12.22</v>
      </c>
      <c r="C94">
        <v>23223.905999999999</v>
      </c>
      <c r="D94">
        <v>1915.8568</v>
      </c>
      <c r="E94">
        <v>4.3099999999999996</v>
      </c>
      <c r="F94">
        <v>68.2</v>
      </c>
      <c r="G94">
        <v>5.33</v>
      </c>
      <c r="H94">
        <v>-74180</v>
      </c>
      <c r="I94">
        <v>123.8707</v>
      </c>
      <c r="J94">
        <v>5346.99</v>
      </c>
      <c r="K94">
        <v>17133.13</v>
      </c>
      <c r="L94">
        <v>4.0999999999999996</v>
      </c>
      <c r="M94">
        <v>255.91399999999999</v>
      </c>
      <c r="N94">
        <v>313.13099999999997</v>
      </c>
      <c r="O94">
        <v>3930000</v>
      </c>
      <c r="P94">
        <v>157915</v>
      </c>
      <c r="Q94">
        <f t="shared" si="29"/>
        <v>0.73897962330739508</v>
      </c>
      <c r="R94">
        <f t="shared" si="36"/>
        <v>2.5057688100483291</v>
      </c>
      <c r="S94">
        <f t="shared" si="37"/>
        <v>30.998409895421652</v>
      </c>
      <c r="T94">
        <f t="shared" si="38"/>
        <v>3.8509079529446557E-3</v>
      </c>
      <c r="U94">
        <f t="shared" si="39"/>
        <v>2.335745175143106</v>
      </c>
      <c r="V94">
        <f t="shared" si="40"/>
        <v>5.4462887802617708</v>
      </c>
      <c r="W94">
        <f t="shared" si="41"/>
        <v>8.2483133417369014</v>
      </c>
      <c r="X94">
        <f t="shared" ref="X94:X96" si="60">X93</f>
        <v>-0.22875926843801092</v>
      </c>
      <c r="Y94">
        <f t="shared" si="58"/>
        <v>-3.201970443349754</v>
      </c>
      <c r="Z94">
        <f t="shared" si="59"/>
        <v>5.5123298780951409E-2</v>
      </c>
      <c r="AA94">
        <f t="shared" si="42"/>
        <v>0.25775665246065954</v>
      </c>
      <c r="AB94">
        <f t="shared" si="43"/>
        <v>0.3460971138948381</v>
      </c>
      <c r="AC94">
        <f t="shared" si="44"/>
        <v>0.2845709275882079</v>
      </c>
      <c r="AD94" s="2">
        <v>0.42149999999999999</v>
      </c>
      <c r="AE94">
        <f t="shared" si="45"/>
        <v>0.17924929096840897</v>
      </c>
      <c r="AF94">
        <f t="shared" si="46"/>
        <v>7.8507361492250571E-2</v>
      </c>
      <c r="AG94">
        <f>SUM($AF$2:AF94)</f>
        <v>-6.1500058079534847E-2</v>
      </c>
      <c r="AH94" s="3">
        <f t="shared" si="47"/>
        <v>1.8772003897000766</v>
      </c>
      <c r="AI94">
        <f t="shared" si="48"/>
        <v>0.71554488156503904</v>
      </c>
      <c r="AJ94">
        <f t="shared" si="49"/>
        <v>2.623455827947879</v>
      </c>
      <c r="AK94">
        <f t="shared" si="50"/>
        <v>0.35615752859408373</v>
      </c>
    </row>
    <row r="95" spans="1:37" x14ac:dyDescent="0.25">
      <c r="A95" s="1">
        <v>45453</v>
      </c>
      <c r="B95">
        <v>12.74</v>
      </c>
      <c r="C95">
        <v>23223.905999999999</v>
      </c>
      <c r="D95">
        <v>1915.8568</v>
      </c>
      <c r="E95">
        <v>4.3099999999999996</v>
      </c>
      <c r="F95">
        <v>68.2</v>
      </c>
      <c r="G95">
        <v>5.33</v>
      </c>
      <c r="H95">
        <v>-74180</v>
      </c>
      <c r="I95">
        <v>124.22320000000001</v>
      </c>
      <c r="J95">
        <v>5360.79</v>
      </c>
      <c r="K95">
        <v>17192.53</v>
      </c>
      <c r="L95">
        <v>4.0999999999999996</v>
      </c>
      <c r="M95">
        <v>255.91399999999999</v>
      </c>
      <c r="N95">
        <v>313.13099999999997</v>
      </c>
      <c r="O95">
        <v>3930000</v>
      </c>
      <c r="P95">
        <v>157915</v>
      </c>
      <c r="Q95">
        <f t="shared" si="29"/>
        <v>0.73897962330739508</v>
      </c>
      <c r="R95">
        <f t="shared" si="36"/>
        <v>2.5057688100483295</v>
      </c>
      <c r="S95">
        <f t="shared" si="37"/>
        <v>32.878778764579231</v>
      </c>
      <c r="T95">
        <f t="shared" si="38"/>
        <v>4.1768961262489421E-3</v>
      </c>
      <c r="U95">
        <f t="shared" si="39"/>
        <v>2.4501100515379992</v>
      </c>
      <c r="V95">
        <f t="shared" si="40"/>
        <v>5.45362680398439</v>
      </c>
      <c r="W95">
        <f t="shared" si="41"/>
        <v>9.1230666195216585</v>
      </c>
      <c r="X95">
        <f t="shared" si="60"/>
        <v>-0.22875926843801092</v>
      </c>
      <c r="Y95">
        <f t="shared" si="58"/>
        <v>-3.201970443349754</v>
      </c>
      <c r="Z95">
        <f t="shared" si="59"/>
        <v>5.5123298780951409E-2</v>
      </c>
      <c r="AA95">
        <f t="shared" si="42"/>
        <v>0.27067548434573357</v>
      </c>
      <c r="AB95">
        <f t="shared" si="43"/>
        <v>0.874569219143157</v>
      </c>
      <c r="AC95">
        <f t="shared" si="44"/>
        <v>9.8049317679783837E-2</v>
      </c>
      <c r="AD95" s="2">
        <v>-0.86550000000000005</v>
      </c>
      <c r="AE95">
        <f t="shared" si="45"/>
        <v>0.13160961213446323</v>
      </c>
      <c r="AF95">
        <f t="shared" si="46"/>
        <v>0.13906587221127034</v>
      </c>
      <c r="AG95">
        <f>SUM($AF$2:AF95)</f>
        <v>7.7565814131735494E-2</v>
      </c>
      <c r="AH95" s="3">
        <f t="shared" si="47"/>
        <v>1.8772003897000766</v>
      </c>
      <c r="AI95">
        <f t="shared" si="48"/>
        <v>0.73051429758683795</v>
      </c>
      <c r="AJ95">
        <f t="shared" si="49"/>
        <v>2.5696969873158841</v>
      </c>
      <c r="AK95">
        <f t="shared" si="50"/>
        <v>0.34851199870802274</v>
      </c>
    </row>
    <row r="96" spans="1:37" x14ac:dyDescent="0.25">
      <c r="A96" s="1">
        <v>45454</v>
      </c>
      <c r="B96">
        <v>12.85</v>
      </c>
      <c r="C96">
        <v>23223.905999999999</v>
      </c>
      <c r="D96">
        <v>1915.8568</v>
      </c>
      <c r="E96">
        <v>4.3099999999999996</v>
      </c>
      <c r="F96">
        <v>68.2</v>
      </c>
      <c r="G96">
        <v>5.33</v>
      </c>
      <c r="H96">
        <v>-74180</v>
      </c>
      <c r="I96">
        <v>124.345</v>
      </c>
      <c r="J96">
        <v>5375.32</v>
      </c>
      <c r="K96">
        <v>17343.55</v>
      </c>
      <c r="L96">
        <v>4.0999999999999996</v>
      </c>
      <c r="M96">
        <v>255.91399999999999</v>
      </c>
      <c r="N96">
        <v>313.13099999999997</v>
      </c>
      <c r="O96">
        <v>3930000</v>
      </c>
      <c r="P96">
        <v>157915</v>
      </c>
      <c r="Q96">
        <f t="shared" si="29"/>
        <v>0.73897962330739508</v>
      </c>
      <c r="R96">
        <f t="shared" si="36"/>
        <v>2.0459516659997972</v>
      </c>
      <c r="S96">
        <f t="shared" si="37"/>
        <v>34.308952689561998</v>
      </c>
      <c r="T96">
        <f t="shared" si="38"/>
        <v>4.4302673627736712E-3</v>
      </c>
      <c r="U96">
        <f t="shared" si="39"/>
        <v>2.349187103857874</v>
      </c>
      <c r="V96">
        <f t="shared" si="40"/>
        <v>6.001529381826141</v>
      </c>
      <c r="W96">
        <f t="shared" si="41"/>
        <v>9.7160698343798408</v>
      </c>
      <c r="X96">
        <f t="shared" si="60"/>
        <v>-0.22875926843801092</v>
      </c>
      <c r="Y96">
        <f t="shared" si="58"/>
        <v>-3.201970443349754</v>
      </c>
      <c r="Z96">
        <f t="shared" si="59"/>
        <v>5.5123298780951409E-2</v>
      </c>
      <c r="AA96">
        <f t="shared" si="42"/>
        <v>0.84677271718827818</v>
      </c>
      <c r="AB96">
        <f t="shared" si="43"/>
        <v>1.5157653204788419</v>
      </c>
      <c r="AC96">
        <f t="shared" si="44"/>
        <v>-0.16397925127669341</v>
      </c>
      <c r="AD96" s="2">
        <v>0.47670000000000001</v>
      </c>
      <c r="AE96">
        <f t="shared" si="45"/>
        <v>0.13136147713074009</v>
      </c>
      <c r="AF96">
        <f t="shared" si="46"/>
        <v>0.71541124005753809</v>
      </c>
      <c r="AG96">
        <f>SUM($AF$2:AF96)</f>
        <v>0.79297705418927356</v>
      </c>
      <c r="AH96" s="3">
        <f t="shared" si="47"/>
        <v>1.8772003897000766</v>
      </c>
      <c r="AI96">
        <f t="shared" si="48"/>
        <v>0.72822905933656856</v>
      </c>
      <c r="AJ96">
        <f t="shared" si="49"/>
        <v>2.5777608921707191</v>
      </c>
      <c r="AK96">
        <f t="shared" si="50"/>
        <v>0.34966897972503158</v>
      </c>
    </row>
    <row r="97" spans="1:37" x14ac:dyDescent="0.25">
      <c r="A97" s="1">
        <v>45455</v>
      </c>
      <c r="B97">
        <v>12.04</v>
      </c>
      <c r="C97">
        <v>23223.905999999999</v>
      </c>
      <c r="D97">
        <v>1916.9961000000001</v>
      </c>
      <c r="E97">
        <v>4.3099999999999996</v>
      </c>
      <c r="F97">
        <v>68.2</v>
      </c>
      <c r="G97">
        <v>5.33</v>
      </c>
      <c r="H97">
        <v>-74180</v>
      </c>
      <c r="I97">
        <v>124.14109999999999</v>
      </c>
      <c r="J97">
        <v>5421.03</v>
      </c>
      <c r="K97">
        <v>17608.439999999999</v>
      </c>
      <c r="L97">
        <v>4.0999999999999996</v>
      </c>
      <c r="M97">
        <v>255.91399999999999</v>
      </c>
      <c r="N97">
        <v>313.13099999999997</v>
      </c>
      <c r="O97">
        <v>3930000</v>
      </c>
      <c r="P97">
        <v>157915</v>
      </c>
      <c r="Q97">
        <f t="shared" si="29"/>
        <v>0.73897962330739508</v>
      </c>
      <c r="R97">
        <f t="shared" si="36"/>
        <v>0</v>
      </c>
      <c r="S97">
        <f t="shared" si="37"/>
        <v>35.343625179909679</v>
      </c>
      <c r="T97">
        <f t="shared" si="38"/>
        <v>4.622976858108304E-3</v>
      </c>
      <c r="U97">
        <f t="shared" si="39"/>
        <v>2.2292832658402064</v>
      </c>
      <c r="V97">
        <f t="shared" si="40"/>
        <v>5.5629815972770098</v>
      </c>
      <c r="W97">
        <f t="shared" si="41"/>
        <v>8.9215005487244223</v>
      </c>
      <c r="X97">
        <f>((D97-D96))/D97*100</f>
        <v>5.9431524143426707E-2</v>
      </c>
      <c r="Y97">
        <f t="shared" si="58"/>
        <v>-3.201970443349754</v>
      </c>
      <c r="Z97">
        <f t="shared" si="59"/>
        <v>5.5123298780951409E-2</v>
      </c>
      <c r="AA97">
        <f t="shared" si="42"/>
        <v>0.2341828672305396</v>
      </c>
      <c r="AB97">
        <f t="shared" si="43"/>
        <v>0.33518570898529848</v>
      </c>
      <c r="AC97">
        <f t="shared" si="44"/>
        <v>0.15111836450619764</v>
      </c>
      <c r="AD97" s="2">
        <v>-0.80740000000000001</v>
      </c>
      <c r="AE97">
        <f t="shared" si="45"/>
        <v>0.11499356716574548</v>
      </c>
      <c r="AF97">
        <f t="shared" si="46"/>
        <v>0.11918930006479413</v>
      </c>
      <c r="AG97">
        <f>SUM($AF$2:AF97)</f>
        <v>0.91216635425406767</v>
      </c>
      <c r="AH97" s="3">
        <f t="shared" si="47"/>
        <v>1.8772003897000766</v>
      </c>
      <c r="AI97">
        <f t="shared" si="48"/>
        <v>0.67004953091958364</v>
      </c>
      <c r="AJ97">
        <f t="shared" si="49"/>
        <v>2.80158451439222</v>
      </c>
      <c r="AK97">
        <f t="shared" si="50"/>
        <v>0.38041582637544608</v>
      </c>
    </row>
    <row r="98" spans="1:37" x14ac:dyDescent="0.25">
      <c r="A98" s="1">
        <v>45456</v>
      </c>
      <c r="B98">
        <v>11.94</v>
      </c>
      <c r="C98">
        <v>23223.905999999999</v>
      </c>
      <c r="D98">
        <v>1916.9961000000001</v>
      </c>
      <c r="E98">
        <v>4.3099999999999996</v>
      </c>
      <c r="F98">
        <v>68.2</v>
      </c>
      <c r="G98">
        <v>5.33</v>
      </c>
      <c r="H98">
        <v>-74180</v>
      </c>
      <c r="I98">
        <v>124.3287</v>
      </c>
      <c r="J98">
        <v>5433.74</v>
      </c>
      <c r="K98">
        <v>17667.560000000001</v>
      </c>
      <c r="L98">
        <v>4.0999999999999996</v>
      </c>
      <c r="M98">
        <v>255.91399999999999</v>
      </c>
      <c r="N98">
        <v>313.13099999999997</v>
      </c>
      <c r="O98">
        <v>3930000</v>
      </c>
      <c r="P98">
        <v>157915</v>
      </c>
      <c r="Q98">
        <f t="shared" si="29"/>
        <v>0.73897962330739508</v>
      </c>
      <c r="R98">
        <f t="shared" si="36"/>
        <v>0.11129206335613348</v>
      </c>
      <c r="S98">
        <f t="shared" si="37"/>
        <v>36.016897585163754</v>
      </c>
      <c r="T98">
        <f t="shared" si="38"/>
        <v>4.7623943163408299E-3</v>
      </c>
      <c r="U98">
        <f t="shared" si="39"/>
        <v>2.1495726424762647</v>
      </c>
      <c r="V98">
        <f t="shared" si="40"/>
        <v>5.8663112253955383</v>
      </c>
      <c r="W98">
        <f t="shared" si="41"/>
        <v>8.8836638623904172</v>
      </c>
      <c r="X98">
        <f>X97</f>
        <v>5.9431524143426707E-2</v>
      </c>
      <c r="Y98">
        <f t="shared" si="58"/>
        <v>-3.201970443349754</v>
      </c>
      <c r="Z98">
        <f t="shared" si="59"/>
        <v>5.5123298780951409E-2</v>
      </c>
      <c r="AA98">
        <f t="shared" si="42"/>
        <v>-3.9391312700216223E-2</v>
      </c>
      <c r="AB98">
        <f t="shared" si="43"/>
        <v>0.12060039180451156</v>
      </c>
      <c r="AC98">
        <f t="shared" si="44"/>
        <v>0.11807410517442789</v>
      </c>
      <c r="AD98" s="2">
        <v>-0.80740000000000001</v>
      </c>
      <c r="AE98">
        <f t="shared" si="45"/>
        <v>0.13449133520783027</v>
      </c>
      <c r="AF98">
        <f t="shared" si="46"/>
        <v>-0.1738826479080465</v>
      </c>
      <c r="AG98">
        <f>SUM($AF$2:AF98)</f>
        <v>0.73828370634602114</v>
      </c>
      <c r="AH98" s="3">
        <f t="shared" si="47"/>
        <v>1.8772003897000766</v>
      </c>
      <c r="AI98">
        <f t="shared" si="48"/>
        <v>0.67129016550140841</v>
      </c>
      <c r="AJ98">
        <f t="shared" si="49"/>
        <v>2.7964068091150045</v>
      </c>
      <c r="AK98">
        <f t="shared" si="50"/>
        <v>0.37973273545358582</v>
      </c>
    </row>
    <row r="99" spans="1:37" x14ac:dyDescent="0.25">
      <c r="A99" s="1">
        <v>45457</v>
      </c>
      <c r="B99">
        <v>12.66</v>
      </c>
      <c r="C99">
        <v>23223.905999999999</v>
      </c>
      <c r="D99">
        <v>1916.9961000000001</v>
      </c>
      <c r="E99">
        <v>4.3099999999999996</v>
      </c>
      <c r="F99">
        <v>68.2</v>
      </c>
      <c r="G99">
        <v>5.33</v>
      </c>
      <c r="H99">
        <v>-74180</v>
      </c>
      <c r="I99">
        <v>124.4755</v>
      </c>
      <c r="J99">
        <v>5431.6</v>
      </c>
      <c r="K99">
        <v>17688.88</v>
      </c>
      <c r="L99">
        <v>4.0999999999999996</v>
      </c>
      <c r="M99">
        <v>255.91399999999999</v>
      </c>
      <c r="N99">
        <v>313.13099999999997</v>
      </c>
      <c r="O99">
        <v>3930000</v>
      </c>
      <c r="P99">
        <v>157915</v>
      </c>
      <c r="Q99">
        <f t="shared" si="29"/>
        <v>0.73897962330739508</v>
      </c>
      <c r="R99">
        <f t="shared" si="36"/>
        <v>0.13630438382201351</v>
      </c>
      <c r="S99">
        <f t="shared" si="37"/>
        <v>36.348857575738059</v>
      </c>
      <c r="T99">
        <f t="shared" si="38"/>
        <v>4.8531147407401259E-3</v>
      </c>
      <c r="U99">
        <f t="shared" si="39"/>
        <v>2.7933326301832948</v>
      </c>
      <c r="V99">
        <f t="shared" si="40"/>
        <v>6.405568432939063</v>
      </c>
      <c r="W99">
        <f t="shared" si="41"/>
        <v>11.343259072860123</v>
      </c>
      <c r="X99">
        <f t="shared" ref="X99:X101" si="61">X98</f>
        <v>5.9431524143426707E-2</v>
      </c>
      <c r="Y99">
        <f t="shared" si="58"/>
        <v>-3.201970443349754</v>
      </c>
      <c r="Z99">
        <f t="shared" si="59"/>
        <v>5.5123298780951409E-2</v>
      </c>
      <c r="AA99">
        <f t="shared" si="42"/>
        <v>0.76351859201040806</v>
      </c>
      <c r="AB99">
        <f t="shared" si="43"/>
        <v>0.94605146619462233</v>
      </c>
      <c r="AC99">
        <f t="shared" si="44"/>
        <v>5.3986527469260782E-2</v>
      </c>
      <c r="AD99" s="2">
        <v>0.89449999999999996</v>
      </c>
      <c r="AE99">
        <f t="shared" si="45"/>
        <v>0.13730500040070284</v>
      </c>
      <c r="AF99">
        <f t="shared" si="46"/>
        <v>0.62621359160970524</v>
      </c>
      <c r="AG99">
        <f>SUM($AF$2:AF99)</f>
        <v>1.3644972979557264</v>
      </c>
      <c r="AH99" s="3">
        <f t="shared" si="47"/>
        <v>1.8772003897000766</v>
      </c>
      <c r="AI99">
        <f t="shared" si="48"/>
        <v>0.69343270553661174</v>
      </c>
      <c r="AJ99">
        <f t="shared" si="49"/>
        <v>2.7071125643654321</v>
      </c>
      <c r="AK99">
        <f t="shared" si="50"/>
        <v>0.36774894057023388</v>
      </c>
    </row>
    <row r="100" spans="1:37" x14ac:dyDescent="0.25">
      <c r="A100" s="1">
        <v>45460</v>
      </c>
      <c r="B100">
        <v>12.75</v>
      </c>
      <c r="C100">
        <v>23223.905999999999</v>
      </c>
      <c r="D100">
        <v>1916.9961000000001</v>
      </c>
      <c r="E100">
        <v>4.3099999999999996</v>
      </c>
      <c r="F100">
        <v>68.2</v>
      </c>
      <c r="G100">
        <v>5.33</v>
      </c>
      <c r="H100">
        <v>-74180</v>
      </c>
      <c r="I100">
        <v>124.5427</v>
      </c>
      <c r="J100">
        <v>5473.23</v>
      </c>
      <c r="K100">
        <v>17857.02</v>
      </c>
      <c r="L100">
        <v>4.0999999999999996</v>
      </c>
      <c r="M100">
        <v>255.91399999999999</v>
      </c>
      <c r="N100">
        <v>313.13099999999997</v>
      </c>
      <c r="O100">
        <v>3930000</v>
      </c>
      <c r="P100">
        <v>157915</v>
      </c>
      <c r="Q100">
        <f t="shared" si="29"/>
        <v>0.73897962330739508</v>
      </c>
      <c r="R100">
        <f t="shared" si="36"/>
        <v>0.1363043838220119</v>
      </c>
      <c r="S100">
        <f t="shared" si="37"/>
        <v>36.348857575738052</v>
      </c>
      <c r="T100">
        <f t="shared" si="38"/>
        <v>4.8978448544258662E-3</v>
      </c>
      <c r="U100">
        <f t="shared" si="39"/>
        <v>3.1430041808406979</v>
      </c>
      <c r="V100">
        <f t="shared" si="40"/>
        <v>4.4862365294865896</v>
      </c>
      <c r="W100">
        <f t="shared" si="41"/>
        <v>12.949799053058777</v>
      </c>
      <c r="X100">
        <f t="shared" si="61"/>
        <v>5.9431524143426707E-2</v>
      </c>
      <c r="Y100">
        <f t="shared" si="58"/>
        <v>-3.201970443349754</v>
      </c>
      <c r="Z100">
        <f t="shared" si="59"/>
        <v>5.5123298780951409E-2</v>
      </c>
      <c r="AA100">
        <f t="shared" si="42"/>
        <v>0.25181897678469145</v>
      </c>
      <c r="AB100">
        <f t="shared" si="43"/>
        <v>2.9171945306509978E-2</v>
      </c>
      <c r="AC100">
        <f t="shared" si="44"/>
        <v>-0.20812139129791854</v>
      </c>
      <c r="AD100" s="2">
        <v>0.29599999999999999</v>
      </c>
      <c r="AE100">
        <f t="shared" si="45"/>
        <v>0.12158216106565352</v>
      </c>
      <c r="AF100">
        <f t="shared" si="46"/>
        <v>0.13023681571903795</v>
      </c>
      <c r="AG100">
        <f>SUM($AF$2:AF100)</f>
        <v>1.4947341136747643</v>
      </c>
      <c r="AH100" s="3">
        <f t="shared" si="47"/>
        <v>2.1553230565278518</v>
      </c>
      <c r="AI100">
        <f t="shared" si="48"/>
        <v>0.66799895619978678</v>
      </c>
      <c r="AJ100">
        <f t="shared" si="49"/>
        <v>3.2265365634541987</v>
      </c>
      <c r="AK100">
        <f t="shared" si="50"/>
        <v>0.43256557433357073</v>
      </c>
    </row>
    <row r="101" spans="1:37" x14ac:dyDescent="0.25">
      <c r="A101" s="1">
        <v>45461</v>
      </c>
      <c r="B101">
        <v>12.3</v>
      </c>
      <c r="C101">
        <v>23223.905999999999</v>
      </c>
      <c r="D101">
        <v>1916.9961000000001</v>
      </c>
      <c r="E101">
        <v>4.3099999999999996</v>
      </c>
      <c r="F101">
        <v>68.2</v>
      </c>
      <c r="G101">
        <v>5.33</v>
      </c>
      <c r="H101">
        <v>-74180</v>
      </c>
      <c r="I101">
        <v>124.2835</v>
      </c>
      <c r="J101">
        <v>5487.03</v>
      </c>
      <c r="K101">
        <v>17862.23</v>
      </c>
      <c r="L101">
        <v>4.0999999999999996</v>
      </c>
      <c r="M101">
        <v>255.91399999999999</v>
      </c>
      <c r="N101">
        <v>313.13099999999997</v>
      </c>
      <c r="O101">
        <v>3930000</v>
      </c>
      <c r="P101">
        <v>157915</v>
      </c>
      <c r="Q101">
        <f t="shared" si="29"/>
        <v>0.73897962330739508</v>
      </c>
      <c r="R101">
        <f t="shared" si="36"/>
        <v>0.11129206335613347</v>
      </c>
      <c r="S101">
        <f t="shared" si="37"/>
        <v>36.016897585163768</v>
      </c>
      <c r="T101">
        <f t="shared" si="38"/>
        <v>4.897844854425867E-3</v>
      </c>
      <c r="U101">
        <f t="shared" si="39"/>
        <v>3.2871911484189238</v>
      </c>
      <c r="V101">
        <f t="shared" si="40"/>
        <v>4.2408577891709207</v>
      </c>
      <c r="W101">
        <f t="shared" si="41"/>
        <v>13.571510979101507</v>
      </c>
      <c r="X101">
        <f t="shared" si="61"/>
        <v>5.9431524143426707E-2</v>
      </c>
      <c r="Y101">
        <f t="shared" si="58"/>
        <v>-3.201970443349754</v>
      </c>
      <c r="Z101">
        <f t="shared" si="59"/>
        <v>5.5123298780951409E-2</v>
      </c>
      <c r="AA101">
        <f t="shared" si="42"/>
        <v>0</v>
      </c>
      <c r="AB101">
        <f t="shared" si="43"/>
        <v>0</v>
      </c>
      <c r="AC101">
        <f t="shared" si="44"/>
        <v>0</v>
      </c>
      <c r="AD101" s="2">
        <v>0.62490000000000001</v>
      </c>
      <c r="AE101">
        <f t="shared" si="45"/>
        <v>0.11085333720957902</v>
      </c>
      <c r="AF101">
        <f t="shared" si="46"/>
        <v>-0.11085333720957902</v>
      </c>
      <c r="AG101">
        <f>SUM($AF$2:AF101)</f>
        <v>1.3838807764651853</v>
      </c>
      <c r="AH101" s="3">
        <f t="shared" si="47"/>
        <v>2.3767095621510452</v>
      </c>
      <c r="AI101">
        <f t="shared" si="48"/>
        <v>0.66667735624909374</v>
      </c>
      <c r="AJ101">
        <f t="shared" si="49"/>
        <v>3.565007180569403</v>
      </c>
      <c r="AK101">
        <f t="shared" si="50"/>
        <v>0.46940269701492837</v>
      </c>
    </row>
    <row r="102" spans="1:37" x14ac:dyDescent="0.25">
      <c r="A102" s="1">
        <v>45462</v>
      </c>
      <c r="B102">
        <v>12.48</v>
      </c>
      <c r="C102">
        <v>23223.905999999999</v>
      </c>
      <c r="D102">
        <v>1918.4369999999999</v>
      </c>
      <c r="E102">
        <v>4.3099999999999996</v>
      </c>
      <c r="F102">
        <v>68.2</v>
      </c>
      <c r="G102">
        <v>5.33</v>
      </c>
      <c r="H102">
        <v>-74180</v>
      </c>
      <c r="I102">
        <v>124.2835</v>
      </c>
      <c r="J102">
        <v>5487.03</v>
      </c>
      <c r="K102">
        <v>17862.23</v>
      </c>
      <c r="L102">
        <v>4.0999999999999996</v>
      </c>
      <c r="M102">
        <v>255.91399999999999</v>
      </c>
      <c r="N102">
        <v>313.13099999999997</v>
      </c>
      <c r="O102">
        <v>3930000</v>
      </c>
      <c r="P102">
        <v>157915</v>
      </c>
      <c r="Q102">
        <f t="shared" si="29"/>
        <v>0.73897962330739508</v>
      </c>
      <c r="R102">
        <f t="shared" si="36"/>
        <v>0</v>
      </c>
      <c r="S102">
        <f t="shared" si="37"/>
        <v>35.343625179909701</v>
      </c>
      <c r="T102">
        <f t="shared" si="38"/>
        <v>4.853114740740125E-3</v>
      </c>
      <c r="U102">
        <f t="shared" si="39"/>
        <v>3.27426713502508</v>
      </c>
      <c r="V102">
        <f t="shared" si="40"/>
        <v>4.3109170571411166</v>
      </c>
      <c r="W102">
        <f t="shared" si="41"/>
        <v>13.768911983304481</v>
      </c>
      <c r="X102">
        <f>((D102-D101))/D102*100</f>
        <v>7.5108017620585346E-2</v>
      </c>
      <c r="Y102">
        <f t="shared" si="58"/>
        <v>-3.201970443349754</v>
      </c>
      <c r="Z102">
        <f t="shared" si="59"/>
        <v>5.5123298780951409E-2</v>
      </c>
      <c r="AA102">
        <f t="shared" si="42"/>
        <v>-0.2529152276068834</v>
      </c>
      <c r="AB102">
        <f t="shared" si="43"/>
        <v>-0.79047574052285263</v>
      </c>
      <c r="AC102">
        <f t="shared" si="44"/>
        <v>0.17098005769067615</v>
      </c>
      <c r="AD102" s="2">
        <v>5.16E-2</v>
      </c>
      <c r="AE102">
        <f t="shared" si="45"/>
        <v>0.11614489795071221</v>
      </c>
      <c r="AF102">
        <f t="shared" si="46"/>
        <v>-0.3690601255575956</v>
      </c>
      <c r="AG102">
        <f>SUM($AF$2:AF102)</f>
        <v>1.0148206509075897</v>
      </c>
      <c r="AH102" s="3">
        <f t="shared" si="47"/>
        <v>3.539127068704389</v>
      </c>
      <c r="AI102">
        <f t="shared" si="48"/>
        <v>0.70564702504227061</v>
      </c>
      <c r="AJ102">
        <f t="shared" si="49"/>
        <v>5.0154353991535405</v>
      </c>
      <c r="AK102">
        <f t="shared" si="50"/>
        <v>0.59545433698444361</v>
      </c>
    </row>
    <row r="103" spans="1:37" x14ac:dyDescent="0.25">
      <c r="A103" s="1">
        <v>45463</v>
      </c>
      <c r="B103">
        <v>13.28</v>
      </c>
      <c r="C103">
        <v>23223.905999999999</v>
      </c>
      <c r="D103">
        <v>1918.4369999999999</v>
      </c>
      <c r="E103">
        <v>4.3099999999999996</v>
      </c>
      <c r="F103">
        <v>68.2</v>
      </c>
      <c r="G103">
        <v>5.33</v>
      </c>
      <c r="H103">
        <v>-74180</v>
      </c>
      <c r="I103">
        <v>124.496</v>
      </c>
      <c r="J103">
        <v>5473.17</v>
      </c>
      <c r="K103">
        <v>17721.59</v>
      </c>
      <c r="L103">
        <v>4.0999999999999996</v>
      </c>
      <c r="M103">
        <v>255.91399999999999</v>
      </c>
      <c r="N103">
        <v>313.13099999999997</v>
      </c>
      <c r="O103">
        <v>3930000</v>
      </c>
      <c r="P103">
        <v>157915</v>
      </c>
      <c r="Q103">
        <f t="shared" si="29"/>
        <v>0.73897962330739508</v>
      </c>
      <c r="R103">
        <f t="shared" si="36"/>
        <v>1.5435341146484225</v>
      </c>
      <c r="S103">
        <f t="shared" si="37"/>
        <v>34.308952689562005</v>
      </c>
      <c r="T103">
        <f t="shared" si="38"/>
        <v>4.7623943163408299E-3</v>
      </c>
      <c r="U103">
        <f t="shared" si="39"/>
        <v>3.2304271726126785</v>
      </c>
      <c r="V103">
        <f t="shared" si="40"/>
        <v>4.8368354113249001</v>
      </c>
      <c r="W103">
        <f t="shared" si="41"/>
        <v>13.541051812703945</v>
      </c>
      <c r="X103">
        <f>X102</f>
        <v>7.5108017620585346E-2</v>
      </c>
      <c r="Y103">
        <f t="shared" si="58"/>
        <v>-3.201970443349754</v>
      </c>
      <c r="Z103">
        <f t="shared" si="59"/>
        <v>5.5123298780951409E-2</v>
      </c>
      <c r="AA103">
        <f t="shared" si="42"/>
        <v>-0.15633874377691909</v>
      </c>
      <c r="AB103">
        <f t="shared" si="43"/>
        <v>-0.18203413859210435</v>
      </c>
      <c r="AC103">
        <f t="shared" si="44"/>
        <v>-5.7270916334656294E-2</v>
      </c>
      <c r="AD103" s="2">
        <v>0.64859999999999995</v>
      </c>
      <c r="AE103">
        <f t="shared" si="45"/>
        <v>0.20675515450934265</v>
      </c>
      <c r="AF103">
        <f t="shared" si="46"/>
        <v>-0.36309389828626171</v>
      </c>
      <c r="AG103">
        <f>SUM($AF$2:AF103)</f>
        <v>0.65172675262132795</v>
      </c>
      <c r="AH103" s="3">
        <f t="shared" si="47"/>
        <v>3.539127068704389</v>
      </c>
      <c r="AI103">
        <f t="shared" si="48"/>
        <v>0.86854771954344678</v>
      </c>
      <c r="AJ103">
        <f t="shared" si="49"/>
        <v>4.0747641022703229</v>
      </c>
      <c r="AK103">
        <f t="shared" si="50"/>
        <v>0.51875436261558161</v>
      </c>
    </row>
    <row r="104" spans="1:37" x14ac:dyDescent="0.25">
      <c r="A104" s="1">
        <v>45464</v>
      </c>
      <c r="B104">
        <v>13.2</v>
      </c>
      <c r="C104">
        <v>23223.905999999999</v>
      </c>
      <c r="D104">
        <v>1918.4369999999999</v>
      </c>
      <c r="E104">
        <v>4.3099999999999996</v>
      </c>
      <c r="F104">
        <v>68.2</v>
      </c>
      <c r="G104">
        <v>5.33</v>
      </c>
      <c r="H104">
        <v>-74180</v>
      </c>
      <c r="I104">
        <v>124.4247</v>
      </c>
      <c r="J104">
        <v>5464.62</v>
      </c>
      <c r="K104">
        <v>17689.36</v>
      </c>
      <c r="L104">
        <v>4.0999999999999996</v>
      </c>
      <c r="M104">
        <v>255.91399999999999</v>
      </c>
      <c r="N104">
        <v>313.13099999999997</v>
      </c>
      <c r="O104">
        <v>3930000</v>
      </c>
      <c r="P104">
        <v>157915</v>
      </c>
      <c r="Q104">
        <f t="shared" si="29"/>
        <v>0.73897962330739508</v>
      </c>
      <c r="R104">
        <f t="shared" si="36"/>
        <v>1.8904354907336125</v>
      </c>
      <c r="S104">
        <f t="shared" si="37"/>
        <v>32.878778764579231</v>
      </c>
      <c r="T104">
        <f t="shared" si="38"/>
        <v>4.622976858108304E-3</v>
      </c>
      <c r="U104">
        <f t="shared" si="39"/>
        <v>3.4247577591117686</v>
      </c>
      <c r="V104">
        <f t="shared" si="40"/>
        <v>5.0898286356353015</v>
      </c>
      <c r="W104">
        <f t="shared" si="41"/>
        <v>14.364944054393112</v>
      </c>
      <c r="X104">
        <f t="shared" ref="X104:X106" si="62">X103</f>
        <v>7.5108017620585346E-2</v>
      </c>
      <c r="Y104">
        <f t="shared" si="58"/>
        <v>-3.201970443349754</v>
      </c>
      <c r="Z104">
        <f t="shared" si="59"/>
        <v>5.5123298780951409E-2</v>
      </c>
      <c r="AA104">
        <f t="shared" si="42"/>
        <v>-0.30698792218004062</v>
      </c>
      <c r="AB104">
        <f t="shared" si="43"/>
        <v>-1.0944178753523019</v>
      </c>
      <c r="AC104">
        <f t="shared" si="44"/>
        <v>-0.31087075154692601</v>
      </c>
      <c r="AD104" s="2">
        <v>0.64859999999999995</v>
      </c>
      <c r="AE104">
        <f t="shared" si="45"/>
        <v>0.1550534274207179</v>
      </c>
      <c r="AF104">
        <f t="shared" si="46"/>
        <v>-0.46204134960075849</v>
      </c>
      <c r="AG104">
        <f>SUM($AF$2:AF104)</f>
        <v>0.18968540302056947</v>
      </c>
      <c r="AH104" s="3">
        <f t="shared" si="47"/>
        <v>3.544055833454955</v>
      </c>
      <c r="AI104">
        <f t="shared" si="48"/>
        <v>0.86777429901282122</v>
      </c>
      <c r="AJ104">
        <f t="shared" si="49"/>
        <v>4.0840755914143436</v>
      </c>
      <c r="AK104">
        <f t="shared" si="50"/>
        <v>0.51959723963744164</v>
      </c>
    </row>
    <row r="105" spans="1:37" x14ac:dyDescent="0.25">
      <c r="A105" s="1">
        <v>45467</v>
      </c>
      <c r="B105">
        <v>13.33</v>
      </c>
      <c r="C105">
        <v>23223.905999999999</v>
      </c>
      <c r="D105">
        <v>1918.4369999999999</v>
      </c>
      <c r="E105">
        <v>4.3099999999999996</v>
      </c>
      <c r="F105">
        <v>68.2</v>
      </c>
      <c r="G105">
        <v>5.33</v>
      </c>
      <c r="H105">
        <v>-74180</v>
      </c>
      <c r="I105">
        <v>124.03789999999999</v>
      </c>
      <c r="J105">
        <v>5447.87</v>
      </c>
      <c r="K105">
        <v>17496.82</v>
      </c>
      <c r="L105">
        <v>4.0999999999999996</v>
      </c>
      <c r="M105">
        <v>255.91399999999999</v>
      </c>
      <c r="N105">
        <v>313.13099999999997</v>
      </c>
      <c r="O105">
        <v>3930000</v>
      </c>
      <c r="P105">
        <v>157915</v>
      </c>
      <c r="Q105">
        <f t="shared" si="29"/>
        <v>0.73897962330739508</v>
      </c>
      <c r="R105">
        <f t="shared" si="36"/>
        <v>1.8904354907336125</v>
      </c>
      <c r="S105">
        <f t="shared" si="37"/>
        <v>30.998409895421645</v>
      </c>
      <c r="T105">
        <f t="shared" si="38"/>
        <v>4.4302673627736704E-3</v>
      </c>
      <c r="U105">
        <f t="shared" si="39"/>
        <v>2.5727306044397471</v>
      </c>
      <c r="V105">
        <f t="shared" si="40"/>
        <v>5.4979558087566254</v>
      </c>
      <c r="W105">
        <f t="shared" si="41"/>
        <v>10.730799033930539</v>
      </c>
      <c r="X105">
        <f t="shared" si="62"/>
        <v>7.5108017620585346E-2</v>
      </c>
      <c r="Y105">
        <f t="shared" si="58"/>
        <v>-3.201970443349754</v>
      </c>
      <c r="Z105">
        <f t="shared" si="59"/>
        <v>5.5123298780951409E-2</v>
      </c>
      <c r="AA105">
        <f t="shared" si="42"/>
        <v>0.39259309005764298</v>
      </c>
      <c r="AB105">
        <f t="shared" si="43"/>
        <v>1.2542167740451784</v>
      </c>
      <c r="AC105">
        <f t="shared" si="44"/>
        <v>0.17905817496104959</v>
      </c>
      <c r="AD105" s="2">
        <v>0.81759999999999999</v>
      </c>
      <c r="AE105">
        <f t="shared" si="45"/>
        <v>0.21628009063912071</v>
      </c>
      <c r="AF105">
        <f t="shared" si="46"/>
        <v>0.17631299941852227</v>
      </c>
      <c r="AG105">
        <f>SUM($AF$2:AF105)</f>
        <v>0.36599840243909176</v>
      </c>
      <c r="AH105" s="3">
        <f t="shared" si="47"/>
        <v>4.044115903538712</v>
      </c>
      <c r="AI105">
        <f t="shared" si="48"/>
        <v>0.78849527564827548</v>
      </c>
      <c r="AJ105">
        <f t="shared" si="49"/>
        <v>5.1289031506419231</v>
      </c>
      <c r="AK105">
        <f t="shared" si="50"/>
        <v>0.60371547944917081</v>
      </c>
    </row>
    <row r="106" spans="1:37" x14ac:dyDescent="0.25">
      <c r="A106" s="1">
        <v>45468</v>
      </c>
      <c r="B106">
        <v>12.84</v>
      </c>
      <c r="C106">
        <v>23223.905999999999</v>
      </c>
      <c r="D106">
        <v>1918.4369999999999</v>
      </c>
      <c r="E106">
        <v>4.3099999999999996</v>
      </c>
      <c r="F106">
        <v>68.2</v>
      </c>
      <c r="G106">
        <v>5.33</v>
      </c>
      <c r="H106">
        <v>-74180</v>
      </c>
      <c r="I106">
        <v>124.26</v>
      </c>
      <c r="J106">
        <v>5469.3</v>
      </c>
      <c r="K106">
        <v>17717.650000000001</v>
      </c>
      <c r="L106">
        <v>4.0999999999999996</v>
      </c>
      <c r="M106">
        <v>255.91399999999999</v>
      </c>
      <c r="N106">
        <v>313.13099999999997</v>
      </c>
      <c r="O106">
        <v>3930000</v>
      </c>
      <c r="P106">
        <v>157915</v>
      </c>
      <c r="Q106">
        <f t="shared" si="29"/>
        <v>0.73897962330739508</v>
      </c>
      <c r="R106">
        <f t="shared" si="36"/>
        <v>1.5435341146484225</v>
      </c>
      <c r="S106">
        <f t="shared" si="37"/>
        <v>28.579121813622766</v>
      </c>
      <c r="T106">
        <f t="shared" si="38"/>
        <v>4.1768961262489395E-3</v>
      </c>
      <c r="U106">
        <f t="shared" si="39"/>
        <v>3.8364749508814611</v>
      </c>
      <c r="V106">
        <f t="shared" si="40"/>
        <v>5.7588455106849894</v>
      </c>
      <c r="W106">
        <f t="shared" si="41"/>
        <v>9.6226677481136083</v>
      </c>
      <c r="X106">
        <f t="shared" si="62"/>
        <v>7.5108017620585346E-2</v>
      </c>
      <c r="Y106">
        <f t="shared" si="58"/>
        <v>-3.201970443349754</v>
      </c>
      <c r="Z106">
        <f t="shared" si="59"/>
        <v>5.5123298780951409E-2</v>
      </c>
      <c r="AA106">
        <f t="shared" si="42"/>
        <v>0.15711783413408376</v>
      </c>
      <c r="AB106">
        <f t="shared" si="43"/>
        <v>0.49269850570204299</v>
      </c>
      <c r="AC106">
        <f t="shared" si="44"/>
        <v>0.24915499758569851</v>
      </c>
      <c r="AD106" s="2">
        <v>-0.51060000000000005</v>
      </c>
      <c r="AE106">
        <f t="shared" si="45"/>
        <v>0.2083962675067379</v>
      </c>
      <c r="AF106">
        <f t="shared" si="46"/>
        <v>-5.1278433372654142E-2</v>
      </c>
      <c r="AG106">
        <f>SUM($AF$2:AF106)</f>
        <v>0.31471996906643762</v>
      </c>
      <c r="AH106" s="3">
        <f t="shared" si="47"/>
        <v>5.0515409231126522</v>
      </c>
      <c r="AI106">
        <f t="shared" si="48"/>
        <v>0.75196328494556064</v>
      </c>
      <c r="AJ106">
        <f t="shared" si="49"/>
        <v>6.7178026164912623</v>
      </c>
      <c r="AK106">
        <f t="shared" si="50"/>
        <v>0.70336994073921744</v>
      </c>
    </row>
    <row r="107" spans="1:37" x14ac:dyDescent="0.25">
      <c r="A107" s="1">
        <v>45469</v>
      </c>
      <c r="B107">
        <v>12.55</v>
      </c>
      <c r="C107">
        <v>23223.905999999999</v>
      </c>
      <c r="D107">
        <v>1915.7107000000001</v>
      </c>
      <c r="E107">
        <v>4.3099999999999996</v>
      </c>
      <c r="F107">
        <v>68.2</v>
      </c>
      <c r="G107">
        <v>5.33</v>
      </c>
      <c r="H107">
        <v>-74180</v>
      </c>
      <c r="I107">
        <v>124.56959999999999</v>
      </c>
      <c r="J107">
        <v>5477.9</v>
      </c>
      <c r="K107">
        <v>17805.16</v>
      </c>
      <c r="L107">
        <v>4.0999999999999996</v>
      </c>
      <c r="M107">
        <v>255.91399999999999</v>
      </c>
      <c r="N107">
        <v>313.13099999999997</v>
      </c>
      <c r="O107">
        <v>3930000</v>
      </c>
      <c r="P107">
        <v>157915</v>
      </c>
      <c r="Q107">
        <f t="shared" si="29"/>
        <v>0.73897962330739508</v>
      </c>
      <c r="R107">
        <f t="shared" si="36"/>
        <v>0</v>
      </c>
      <c r="S107">
        <f t="shared" si="37"/>
        <v>25.467792519770693</v>
      </c>
      <c r="T107">
        <f t="shared" si="38"/>
        <v>3.8509079529446535E-3</v>
      </c>
      <c r="U107">
        <f t="shared" si="39"/>
        <v>3.2507794482094936</v>
      </c>
      <c r="V107">
        <f t="shared" si="40"/>
        <v>5.9127811695486834</v>
      </c>
      <c r="W107">
        <f t="shared" si="41"/>
        <v>10.001139554217923</v>
      </c>
      <c r="X107">
        <f>((D107-D106))/D107*100</f>
        <v>-0.14231271976503601</v>
      </c>
      <c r="Y107">
        <f t="shared" si="58"/>
        <v>-3.201970443349754</v>
      </c>
      <c r="Z107">
        <f t="shared" si="59"/>
        <v>5.5123298780951409E-2</v>
      </c>
      <c r="AA107">
        <f t="shared" si="42"/>
        <v>9.0687065609747625E-2</v>
      </c>
      <c r="AB107">
        <f t="shared" si="43"/>
        <v>0.30013616131318832</v>
      </c>
      <c r="AC107">
        <f t="shared" si="44"/>
        <v>5.6996249486240762E-2</v>
      </c>
      <c r="AD107" s="2">
        <v>0.73740000000000006</v>
      </c>
      <c r="AE107">
        <f t="shared" si="45"/>
        <v>0.24266680549745628</v>
      </c>
      <c r="AF107">
        <f t="shared" si="46"/>
        <v>-0.15197973988770866</v>
      </c>
      <c r="AG107">
        <f>SUM($AF$2:AF107)</f>
        <v>0.16274022917872896</v>
      </c>
      <c r="AH107" s="3">
        <f t="shared" si="47"/>
        <v>5.0515409231126522</v>
      </c>
      <c r="AI107">
        <f t="shared" si="48"/>
        <v>1.0745043375111862</v>
      </c>
      <c r="AJ107">
        <f t="shared" si="49"/>
        <v>4.7012755060749702</v>
      </c>
      <c r="AK107">
        <f t="shared" si="50"/>
        <v>0.57156763768236096</v>
      </c>
    </row>
    <row r="108" spans="1:37" x14ac:dyDescent="0.25">
      <c r="A108" s="1">
        <v>45470</v>
      </c>
      <c r="B108">
        <v>12.24</v>
      </c>
      <c r="C108">
        <v>23223.905999999999</v>
      </c>
      <c r="D108">
        <v>1915.7107000000001</v>
      </c>
      <c r="E108">
        <v>4.3099999999999996</v>
      </c>
      <c r="F108">
        <v>68.2</v>
      </c>
      <c r="G108">
        <v>5.33</v>
      </c>
      <c r="H108">
        <v>-74180</v>
      </c>
      <c r="I108">
        <v>124.64060000000001</v>
      </c>
      <c r="J108">
        <v>5482.87</v>
      </c>
      <c r="K108">
        <v>17858.68</v>
      </c>
      <c r="L108">
        <v>4.0999999999999996</v>
      </c>
      <c r="M108">
        <v>255.91399999999999</v>
      </c>
      <c r="N108">
        <v>313.13099999999997</v>
      </c>
      <c r="O108">
        <v>3930000</v>
      </c>
      <c r="P108">
        <v>157915</v>
      </c>
      <c r="Q108">
        <f t="shared" si="29"/>
        <v>0.73897962330739508</v>
      </c>
      <c r="R108">
        <f t="shared" si="36"/>
        <v>0.37033512349522774</v>
      </c>
      <c r="S108">
        <f t="shared" si="37"/>
        <v>21.364179661788398</v>
      </c>
      <c r="T108">
        <f t="shared" si="38"/>
        <v>3.4316703430537381E-3</v>
      </c>
      <c r="U108">
        <f t="shared" si="39"/>
        <v>3.2633035067404212</v>
      </c>
      <c r="V108">
        <f t="shared" si="40"/>
        <v>6.2883114946514711</v>
      </c>
      <c r="W108">
        <f t="shared" si="41"/>
        <v>10.57519918265745</v>
      </c>
      <c r="X108">
        <f>X107</f>
        <v>-0.14231271976503601</v>
      </c>
      <c r="Y108">
        <f t="shared" si="58"/>
        <v>-3.201970443349754</v>
      </c>
      <c r="Z108">
        <f t="shared" si="59"/>
        <v>5.5123298780951409E-2</v>
      </c>
      <c r="AA108">
        <f t="shared" si="42"/>
        <v>-0.40919885121458088</v>
      </c>
      <c r="AB108">
        <f t="shared" si="43"/>
        <v>-0.70849111013616317</v>
      </c>
      <c r="AC108">
        <f t="shared" si="44"/>
        <v>-9.9004658193240183E-2</v>
      </c>
      <c r="AD108" s="2">
        <v>0.77170000000000005</v>
      </c>
      <c r="AE108">
        <f t="shared" si="45"/>
        <v>0.13600765398946052</v>
      </c>
      <c r="AF108">
        <f t="shared" si="46"/>
        <v>-0.54520650520404135</v>
      </c>
      <c r="AG108">
        <f>SUM($AF$2:AF108)</f>
        <v>-0.38246627602531236</v>
      </c>
      <c r="AH108" s="3">
        <f t="shared" si="47"/>
        <v>5.0515409231126522</v>
      </c>
      <c r="AI108">
        <f t="shared" si="48"/>
        <v>1.0892123051797418</v>
      </c>
      <c r="AJ108">
        <f t="shared" si="49"/>
        <v>4.6377927416813813</v>
      </c>
      <c r="AK108">
        <f t="shared" si="50"/>
        <v>0.56654730780384766</v>
      </c>
    </row>
    <row r="109" spans="1:37" x14ac:dyDescent="0.25">
      <c r="A109" s="1">
        <v>45471</v>
      </c>
      <c r="B109">
        <v>12.44</v>
      </c>
      <c r="C109">
        <v>23223.905999999999</v>
      </c>
      <c r="D109">
        <v>1915.7107000000001</v>
      </c>
      <c r="E109">
        <v>4.3099999999999996</v>
      </c>
      <c r="F109">
        <v>68.2</v>
      </c>
      <c r="G109">
        <v>5.33</v>
      </c>
      <c r="H109">
        <v>-74180</v>
      </c>
      <c r="I109">
        <v>124.5172</v>
      </c>
      <c r="J109">
        <v>5460.48</v>
      </c>
      <c r="K109">
        <v>17732.599999999999</v>
      </c>
      <c r="L109">
        <v>4.0999999999999996</v>
      </c>
      <c r="M109">
        <v>255.91399999999999</v>
      </c>
      <c r="N109">
        <v>313.13099999999997</v>
      </c>
      <c r="O109">
        <v>3930000</v>
      </c>
      <c r="P109">
        <v>157915</v>
      </c>
      <c r="Q109">
        <f t="shared" si="29"/>
        <v>0.73897962330739508</v>
      </c>
      <c r="R109">
        <f t="shared" si="36"/>
        <v>0.45356604319694999</v>
      </c>
      <c r="S109">
        <f t="shared" si="37"/>
        <v>15.499204947710831</v>
      </c>
      <c r="T109">
        <f t="shared" si="38"/>
        <v>2.8787269918316089E-3</v>
      </c>
      <c r="U109">
        <f t="shared" si="39"/>
        <v>3.2649559182230776</v>
      </c>
      <c r="V109">
        <f t="shared" si="40"/>
        <v>4.041675949824417</v>
      </c>
      <c r="W109">
        <f t="shared" si="41"/>
        <v>6.0867989834709402</v>
      </c>
      <c r="X109">
        <f t="shared" ref="X109:X111" si="63">X108</f>
        <v>-0.14231271976503601</v>
      </c>
      <c r="Y109">
        <f t="shared" si="58"/>
        <v>-3.201970443349754</v>
      </c>
      <c r="Z109">
        <f t="shared" si="59"/>
        <v>5.5123298780951409E-2</v>
      </c>
      <c r="AA109">
        <f t="shared" si="42"/>
        <v>0.26720159429360979</v>
      </c>
      <c r="AB109">
        <f t="shared" si="43"/>
        <v>0.82388656498924207</v>
      </c>
      <c r="AC109">
        <f t="shared" si="44"/>
        <v>0.20487129488937975</v>
      </c>
      <c r="AD109" s="2">
        <v>-0.31819999999999998</v>
      </c>
      <c r="AE109">
        <f t="shared" si="45"/>
        <v>0.10918556857848254</v>
      </c>
      <c r="AF109">
        <f t="shared" si="46"/>
        <v>0.15801602571512724</v>
      </c>
      <c r="AG109">
        <f>SUM($AF$2:AF109)</f>
        <v>-0.22445025031018512</v>
      </c>
      <c r="AH109" s="3">
        <f t="shared" si="47"/>
        <v>4.8935248973975245</v>
      </c>
      <c r="AI109">
        <f t="shared" si="48"/>
        <v>1.0939572846611532</v>
      </c>
      <c r="AJ109">
        <f t="shared" si="49"/>
        <v>4.4732321508451447</v>
      </c>
      <c r="AK109">
        <f t="shared" si="50"/>
        <v>0.55320659232009584</v>
      </c>
    </row>
    <row r="110" spans="1:37" x14ac:dyDescent="0.25">
      <c r="A110" s="1">
        <v>45474</v>
      </c>
      <c r="B110">
        <v>12.22</v>
      </c>
      <c r="C110">
        <v>23400.294000000002</v>
      </c>
      <c r="D110">
        <v>1915.7107000000001</v>
      </c>
      <c r="E110">
        <v>4.25</v>
      </c>
      <c r="F110">
        <v>66.400000000000006</v>
      </c>
      <c r="G110">
        <v>5.33</v>
      </c>
      <c r="H110">
        <v>-79886</v>
      </c>
      <c r="I110">
        <v>124.7723</v>
      </c>
      <c r="J110">
        <v>5475.09</v>
      </c>
      <c r="K110">
        <v>17879.3</v>
      </c>
      <c r="L110">
        <v>4.2</v>
      </c>
      <c r="M110">
        <v>257.32100000000003</v>
      </c>
      <c r="N110">
        <v>313.56599999999997</v>
      </c>
      <c r="O110">
        <v>3980000</v>
      </c>
      <c r="P110">
        <v>158003</v>
      </c>
      <c r="Q110">
        <f t="shared" ref="Q110" si="64">((C110-C109)/C109)*100</f>
        <v>0.75951048027839363</v>
      </c>
      <c r="R110">
        <f t="shared" si="36"/>
        <v>0.45356604319695193</v>
      </c>
      <c r="S110">
        <f t="shared" si="37"/>
        <v>0</v>
      </c>
      <c r="T110">
        <f t="shared" si="38"/>
        <v>2.0884480631244711E-3</v>
      </c>
      <c r="U110">
        <f t="shared" si="39"/>
        <v>2.5683404532070799</v>
      </c>
      <c r="V110">
        <f t="shared" si="40"/>
        <v>4.394189912688371</v>
      </c>
      <c r="W110">
        <f t="shared" si="41"/>
        <v>6.5288375340852802</v>
      </c>
      <c r="X110">
        <f t="shared" si="63"/>
        <v>-0.14231271976503601</v>
      </c>
      <c r="Y110">
        <f>((O110-O109)/O109)*100</f>
        <v>1.2722646310432568</v>
      </c>
      <c r="Z110">
        <f t="shared" si="59"/>
        <v>5.5123298780951409E-2</v>
      </c>
      <c r="AA110">
        <f t="shared" si="42"/>
        <v>0.61762197767835336</v>
      </c>
      <c r="AB110">
        <f t="shared" si="43"/>
        <v>0.83246414942060099</v>
      </c>
      <c r="AC110">
        <f t="shared" si="44"/>
        <v>-0.13167986804763335</v>
      </c>
      <c r="AD110" s="2">
        <v>-0.83160000000000001</v>
      </c>
      <c r="AE110">
        <f t="shared" si="45"/>
        <v>3.8914687507300351E-2</v>
      </c>
      <c r="AF110">
        <f t="shared" si="46"/>
        <v>0.57870729017105305</v>
      </c>
      <c r="AG110">
        <f>SUM($AF$2:AF110)</f>
        <v>0.35425703986086793</v>
      </c>
      <c r="AH110" s="3">
        <f t="shared" si="47"/>
        <v>4.3148176072264715</v>
      </c>
      <c r="AI110">
        <f t="shared" si="48"/>
        <v>1.1461633268866176</v>
      </c>
      <c r="AJ110">
        <f t="shared" si="49"/>
        <v>3.7645748263007439</v>
      </c>
      <c r="AK110">
        <f t="shared" si="50"/>
        <v>0.48951637838696538</v>
      </c>
    </row>
    <row r="111" spans="1:37" x14ac:dyDescent="0.25">
      <c r="A111" s="1">
        <v>45475</v>
      </c>
      <c r="B111">
        <v>12.03</v>
      </c>
      <c r="C111">
        <v>23400.294000000002</v>
      </c>
      <c r="D111">
        <v>1915.7107000000001</v>
      </c>
      <c r="E111">
        <v>4.25</v>
      </c>
      <c r="F111">
        <v>66.400000000000006</v>
      </c>
      <c r="G111">
        <v>5.33</v>
      </c>
      <c r="H111">
        <v>-79886</v>
      </c>
      <c r="I111">
        <v>124.608</v>
      </c>
      <c r="J111">
        <v>5509.01</v>
      </c>
      <c r="K111">
        <v>18028.759999999998</v>
      </c>
      <c r="L111">
        <v>4.2</v>
      </c>
      <c r="M111">
        <v>257.32100000000003</v>
      </c>
      <c r="N111">
        <v>313.56599999999997</v>
      </c>
      <c r="O111">
        <v>3980000</v>
      </c>
      <c r="P111">
        <v>158003</v>
      </c>
      <c r="Q111">
        <f>Q110</f>
        <v>0.75951048027839363</v>
      </c>
      <c r="R111">
        <f t="shared" si="36"/>
        <v>0.37033512349523012</v>
      </c>
      <c r="S111">
        <f t="shared" si="37"/>
        <v>0</v>
      </c>
      <c r="T111">
        <f t="shared" si="38"/>
        <v>2.257434524598361E-16</v>
      </c>
      <c r="U111">
        <f t="shared" si="39"/>
        <v>2.5748442763444666</v>
      </c>
      <c r="V111">
        <f t="shared" si="40"/>
        <v>6.1976964466399815</v>
      </c>
      <c r="W111">
        <f t="shared" si="41"/>
        <v>7.6794452666325048</v>
      </c>
      <c r="X111">
        <f t="shared" si="63"/>
        <v>-0.14231271976503601</v>
      </c>
      <c r="Y111">
        <f>Y110</f>
        <v>1.2722646310432568</v>
      </c>
      <c r="Z111">
        <f>((P110-P109))/P109*100</f>
        <v>5.5726181806668142E-2</v>
      </c>
      <c r="AA111">
        <f t="shared" si="42"/>
        <v>0.50715161981972667</v>
      </c>
      <c r="AB111">
        <f t="shared" si="43"/>
        <v>0.88102696335859987</v>
      </c>
      <c r="AC111">
        <f t="shared" si="44"/>
        <v>-0.39997431946584788</v>
      </c>
      <c r="AD111" s="2">
        <v>-0.62490000000000001</v>
      </c>
      <c r="AE111">
        <f t="shared" si="45"/>
        <v>7.1471611715810554E-2</v>
      </c>
      <c r="AF111">
        <f t="shared" si="46"/>
        <v>0.43568000810391611</v>
      </c>
      <c r="AG111">
        <f>SUM($AF$2:AF111)</f>
        <v>0.78993704796478403</v>
      </c>
      <c r="AH111" s="3">
        <f t="shared" si="47"/>
        <v>4.0024015727237199</v>
      </c>
      <c r="AI111">
        <f t="shared" si="48"/>
        <v>1.126872461150112</v>
      </c>
      <c r="AJ111">
        <f t="shared" si="49"/>
        <v>3.551778671242686</v>
      </c>
      <c r="AK111">
        <f t="shared" si="50"/>
        <v>0.46802991748403527</v>
      </c>
    </row>
    <row r="112" spans="1:37" x14ac:dyDescent="0.25">
      <c r="A112" s="1">
        <v>45476</v>
      </c>
      <c r="B112">
        <v>12.09</v>
      </c>
      <c r="C112">
        <v>23400.294000000002</v>
      </c>
      <c r="D112">
        <v>1911.9922999999999</v>
      </c>
      <c r="E112">
        <v>4.25</v>
      </c>
      <c r="F112">
        <v>66.400000000000006</v>
      </c>
      <c r="G112">
        <v>5.33</v>
      </c>
      <c r="H112">
        <v>-79886</v>
      </c>
      <c r="I112">
        <v>124.1096</v>
      </c>
      <c r="J112">
        <v>5537.02</v>
      </c>
      <c r="K112">
        <v>18188.3</v>
      </c>
      <c r="L112">
        <v>4.2</v>
      </c>
      <c r="M112">
        <v>257.32100000000003</v>
      </c>
      <c r="N112">
        <v>313.56599999999997</v>
      </c>
      <c r="O112">
        <v>3980000</v>
      </c>
      <c r="P112">
        <v>158003</v>
      </c>
      <c r="Q112">
        <f t="shared" ref="Q112:Q175" si="65">Q111</f>
        <v>0.75951048027839363</v>
      </c>
      <c r="R112">
        <f t="shared" si="36"/>
        <v>0</v>
      </c>
      <c r="S112">
        <f t="shared" si="37"/>
        <v>0</v>
      </c>
      <c r="T112">
        <f t="shared" si="38"/>
        <v>2.257434524598361E-16</v>
      </c>
      <c r="U112">
        <f t="shared" si="39"/>
        <v>2.2997726622145547</v>
      </c>
      <c r="V112">
        <f t="shared" si="40"/>
        <v>10.028798168101225</v>
      </c>
      <c r="W112">
        <f t="shared" si="41"/>
        <v>17.581259269431452</v>
      </c>
      <c r="X112">
        <f>((D112-D111))/D112*100</f>
        <v>-0.19447777064793628</v>
      </c>
      <c r="Y112">
        <f t="shared" ref="Y112:Y132" si="66">Y111</f>
        <v>1.2722646310432568</v>
      </c>
      <c r="Z112">
        <f>Z111</f>
        <v>5.5726181806668142E-2</v>
      </c>
      <c r="AA112">
        <f t="shared" si="42"/>
        <v>0</v>
      </c>
      <c r="AB112">
        <f t="shared" si="43"/>
        <v>0</v>
      </c>
      <c r="AC112">
        <f t="shared" si="44"/>
        <v>0</v>
      </c>
      <c r="AD112" s="2">
        <v>0.34</v>
      </c>
      <c r="AE112">
        <f t="shared" si="45"/>
        <v>2.4108411730119374E-2</v>
      </c>
      <c r="AF112">
        <f t="shared" si="46"/>
        <v>-2.4108411730119374E-2</v>
      </c>
      <c r="AG112">
        <f>SUM($AF$2:AF112)</f>
        <v>0.76582863623466468</v>
      </c>
      <c r="AH112" s="3">
        <f t="shared" si="47"/>
        <v>4.0024015727237199</v>
      </c>
      <c r="AI112">
        <f t="shared" si="48"/>
        <v>1.4260194984157162</v>
      </c>
      <c r="AJ112">
        <f t="shared" si="49"/>
        <v>2.806694843352648</v>
      </c>
      <c r="AK112">
        <f t="shared" si="50"/>
        <v>0.38108879160178571</v>
      </c>
    </row>
    <row r="113" spans="1:37" x14ac:dyDescent="0.25">
      <c r="A113" s="1">
        <v>45477</v>
      </c>
      <c r="B113">
        <v>12.26</v>
      </c>
      <c r="C113">
        <v>23400.294000000002</v>
      </c>
      <c r="D113">
        <v>1911.9922999999999</v>
      </c>
      <c r="E113">
        <v>4.25</v>
      </c>
      <c r="F113">
        <v>66.400000000000006</v>
      </c>
      <c r="G113">
        <v>5.33</v>
      </c>
      <c r="H113">
        <v>-79886</v>
      </c>
      <c r="I113">
        <v>124.1096</v>
      </c>
      <c r="J113">
        <v>5537.02</v>
      </c>
      <c r="K113">
        <v>18188.3</v>
      </c>
      <c r="L113">
        <v>4.2</v>
      </c>
      <c r="M113">
        <v>257.32100000000003</v>
      </c>
      <c r="N113">
        <v>313.56599999999997</v>
      </c>
      <c r="O113">
        <v>3980000</v>
      </c>
      <c r="P113">
        <v>158003</v>
      </c>
      <c r="Q113">
        <f t="shared" si="65"/>
        <v>0.75951048027839363</v>
      </c>
      <c r="R113">
        <f t="shared" si="36"/>
        <v>2.0271737688635869</v>
      </c>
      <c r="S113">
        <f t="shared" si="37"/>
        <v>8.759140414457681</v>
      </c>
      <c r="T113">
        <f t="shared" si="38"/>
        <v>2.257434524598361E-16</v>
      </c>
      <c r="U113">
        <f t="shared" si="39"/>
        <v>2.1543111495641845</v>
      </c>
      <c r="V113">
        <f t="shared" si="40"/>
        <v>10.266038562078478</v>
      </c>
      <c r="W113">
        <f t="shared" si="41"/>
        <v>17.892134227781909</v>
      </c>
      <c r="X113">
        <f>X112</f>
        <v>-0.19447777064793628</v>
      </c>
      <c r="Y113">
        <f t="shared" si="66"/>
        <v>1.2722646310432568</v>
      </c>
      <c r="Z113">
        <f t="shared" ref="Z113:Z133" si="67">Z112</f>
        <v>5.5726181806668142E-2</v>
      </c>
      <c r="AA113">
        <f t="shared" si="42"/>
        <v>0.5433988413197175</v>
      </c>
      <c r="AB113">
        <f t="shared" si="43"/>
        <v>0.90014416910281325</v>
      </c>
      <c r="AC113">
        <f t="shared" si="44"/>
        <v>-0.23398673430581143</v>
      </c>
      <c r="AD113" s="2">
        <v>0.65169999999999995</v>
      </c>
      <c r="AE113">
        <f t="shared" si="45"/>
        <v>-0.14318572001194857</v>
      </c>
      <c r="AF113">
        <f t="shared" si="46"/>
        <v>0.68658456133166612</v>
      </c>
      <c r="AG113">
        <f>SUM($AF$2:AF113)</f>
        <v>1.4524131975663308</v>
      </c>
      <c r="AH113" s="3">
        <f t="shared" si="47"/>
        <v>3.315817011392054</v>
      </c>
      <c r="AI113">
        <f t="shared" si="48"/>
        <v>1.4310989815520052</v>
      </c>
      <c r="AJ113">
        <f t="shared" si="49"/>
        <v>2.3169725184180487</v>
      </c>
      <c r="AK113">
        <f t="shared" si="50"/>
        <v>0.31028279468051895</v>
      </c>
    </row>
    <row r="114" spans="1:37" x14ac:dyDescent="0.25">
      <c r="A114" s="1">
        <v>45478</v>
      </c>
      <c r="B114">
        <v>12.48</v>
      </c>
      <c r="C114">
        <v>23400.294000000002</v>
      </c>
      <c r="D114">
        <v>1911.9922999999999</v>
      </c>
      <c r="E114">
        <v>4.25</v>
      </c>
      <c r="F114">
        <v>66.400000000000006</v>
      </c>
      <c r="G114">
        <v>5.33</v>
      </c>
      <c r="H114">
        <v>-79886</v>
      </c>
      <c r="I114">
        <v>123.8192</v>
      </c>
      <c r="J114">
        <v>5567.19</v>
      </c>
      <c r="K114">
        <v>18352.759999999998</v>
      </c>
      <c r="L114">
        <v>4.2</v>
      </c>
      <c r="M114">
        <v>257.32100000000003</v>
      </c>
      <c r="N114">
        <v>313.56599999999997</v>
      </c>
      <c r="O114">
        <v>3980000</v>
      </c>
      <c r="P114">
        <v>158003</v>
      </c>
      <c r="Q114">
        <f t="shared" si="65"/>
        <v>0.75951048027839363</v>
      </c>
      <c r="R114">
        <f t="shared" si="36"/>
        <v>2.4827706768352367</v>
      </c>
      <c r="S114">
        <f t="shared" si="37"/>
        <v>12.073641849928835</v>
      </c>
      <c r="T114">
        <f t="shared" si="38"/>
        <v>3.7378786273029964E-2</v>
      </c>
      <c r="U114">
        <f t="shared" si="39"/>
        <v>2.9719485186861405</v>
      </c>
      <c r="V114">
        <f t="shared" si="40"/>
        <v>10.005715146836677</v>
      </c>
      <c r="W114">
        <f t="shared" si="41"/>
        <v>17.174612128424915</v>
      </c>
      <c r="X114">
        <f t="shared" ref="X114:X116" si="68">X113</f>
        <v>-0.19447777064793628</v>
      </c>
      <c r="Y114">
        <f t="shared" si="66"/>
        <v>1.2722646310432568</v>
      </c>
      <c r="Z114">
        <f t="shared" si="67"/>
        <v>5.5726181806668142E-2</v>
      </c>
      <c r="AA114">
        <f t="shared" si="42"/>
        <v>0.10161544279964853</v>
      </c>
      <c r="AB114">
        <f t="shared" si="43"/>
        <v>0.2773932920145521</v>
      </c>
      <c r="AC114">
        <f t="shared" si="44"/>
        <v>-9.142362412290822E-2</v>
      </c>
      <c r="AD114" s="2">
        <v>0.63690000000000002</v>
      </c>
      <c r="AE114">
        <f t="shared" si="45"/>
        <v>-0.21882814013656013</v>
      </c>
      <c r="AF114">
        <f t="shared" si="46"/>
        <v>0.32044358293620867</v>
      </c>
      <c r="AG114">
        <f>SUM($AF$2:AF114)</f>
        <v>1.7728567805025395</v>
      </c>
      <c r="AH114" s="3">
        <f t="shared" si="47"/>
        <v>2.9953734284558453</v>
      </c>
      <c r="AI114">
        <f t="shared" si="48"/>
        <v>1.4385405557409972</v>
      </c>
      <c r="AJ114">
        <f t="shared" si="49"/>
        <v>2.0822307834852234</v>
      </c>
      <c r="AK114">
        <f t="shared" si="50"/>
        <v>0.27083685921560036</v>
      </c>
    </row>
    <row r="115" spans="1:37" x14ac:dyDescent="0.25">
      <c r="A115" s="1">
        <v>45481</v>
      </c>
      <c r="B115">
        <v>12.37</v>
      </c>
      <c r="C115">
        <v>23400.294000000002</v>
      </c>
      <c r="D115">
        <v>1911.9922999999999</v>
      </c>
      <c r="E115">
        <v>4.25</v>
      </c>
      <c r="F115">
        <v>66.400000000000006</v>
      </c>
      <c r="G115">
        <v>5.33</v>
      </c>
      <c r="H115">
        <v>-79886</v>
      </c>
      <c r="I115">
        <v>123.706</v>
      </c>
      <c r="J115">
        <v>5572.85</v>
      </c>
      <c r="K115">
        <v>18403.740000000002</v>
      </c>
      <c r="L115">
        <v>4.2</v>
      </c>
      <c r="M115">
        <v>257.32100000000003</v>
      </c>
      <c r="N115">
        <v>313.56599999999997</v>
      </c>
      <c r="O115">
        <v>3980000</v>
      </c>
      <c r="P115">
        <v>158003</v>
      </c>
      <c r="Q115">
        <f t="shared" si="65"/>
        <v>0.75951048027839363</v>
      </c>
      <c r="R115">
        <f t="shared" si="36"/>
        <v>2.4827706768352367</v>
      </c>
      <c r="S115">
        <f t="shared" si="37"/>
        <v>14.39273636806085</v>
      </c>
      <c r="T115">
        <f t="shared" si="38"/>
        <v>5.1523101228140585E-2</v>
      </c>
      <c r="U115">
        <f t="shared" si="39"/>
        <v>3.2181097648561559</v>
      </c>
      <c r="V115">
        <f t="shared" si="40"/>
        <v>10.360875897756342</v>
      </c>
      <c r="W115">
        <f t="shared" si="41"/>
        <v>17.143187761963528</v>
      </c>
      <c r="X115">
        <f t="shared" si="68"/>
        <v>-0.19447777064793628</v>
      </c>
      <c r="Y115">
        <f t="shared" si="66"/>
        <v>1.2722646310432568</v>
      </c>
      <c r="Z115">
        <f t="shared" si="67"/>
        <v>5.5726181806668142E-2</v>
      </c>
      <c r="AA115">
        <f t="shared" si="42"/>
        <v>7.4081850375864733E-2</v>
      </c>
      <c r="AB115">
        <f t="shared" si="43"/>
        <v>0.13873419644294699</v>
      </c>
      <c r="AC115">
        <f t="shared" si="44"/>
        <v>4.033757457196404E-2</v>
      </c>
      <c r="AD115" s="2">
        <v>-0.34</v>
      </c>
      <c r="AE115">
        <f t="shared" si="45"/>
        <v>-0.14730465524732866</v>
      </c>
      <c r="AF115">
        <f t="shared" si="46"/>
        <v>0.2213865056231934</v>
      </c>
      <c r="AG115">
        <f>SUM($AF$2:AF115)</f>
        <v>1.9942432861257329</v>
      </c>
      <c r="AH115" s="3">
        <f t="shared" si="47"/>
        <v>2.7739869228326519</v>
      </c>
      <c r="AI115">
        <f t="shared" si="48"/>
        <v>1.4332438785637389</v>
      </c>
      <c r="AJ115">
        <f t="shared" si="49"/>
        <v>1.9354605062834656</v>
      </c>
      <c r="AK115">
        <f t="shared" si="50"/>
        <v>0.24384528973716166</v>
      </c>
    </row>
    <row r="116" spans="1:37" x14ac:dyDescent="0.25">
      <c r="A116" s="1">
        <v>45482</v>
      </c>
      <c r="B116">
        <v>12.51</v>
      </c>
      <c r="C116">
        <v>23400.294000000002</v>
      </c>
      <c r="D116">
        <v>1911.9922999999999</v>
      </c>
      <c r="E116">
        <v>4.25</v>
      </c>
      <c r="F116">
        <v>66.400000000000006</v>
      </c>
      <c r="G116">
        <v>5.33</v>
      </c>
      <c r="H116">
        <v>-79886</v>
      </c>
      <c r="I116">
        <v>123.7559</v>
      </c>
      <c r="J116">
        <v>5576.98</v>
      </c>
      <c r="K116">
        <v>18429.29</v>
      </c>
      <c r="L116">
        <v>4.2</v>
      </c>
      <c r="M116">
        <v>257.32100000000003</v>
      </c>
      <c r="N116">
        <v>313.56599999999997</v>
      </c>
      <c r="O116">
        <v>3980000</v>
      </c>
      <c r="P116">
        <v>158003</v>
      </c>
      <c r="Q116">
        <f t="shared" si="65"/>
        <v>0.75951048027839363</v>
      </c>
      <c r="R116">
        <f t="shared" si="36"/>
        <v>2.0271737688635869</v>
      </c>
      <c r="S116">
        <f t="shared" si="37"/>
        <v>16.151056891752667</v>
      </c>
      <c r="T116">
        <f t="shared" si="38"/>
        <v>6.1419613241708915E-2</v>
      </c>
      <c r="U116">
        <f t="shared" si="39"/>
        <v>3.1048447771152969</v>
      </c>
      <c r="V116">
        <f t="shared" si="40"/>
        <v>15.150790219970773</v>
      </c>
      <c r="W116">
        <f t="shared" si="41"/>
        <v>25.408185730173347</v>
      </c>
      <c r="X116">
        <f t="shared" si="68"/>
        <v>-0.19447777064793628</v>
      </c>
      <c r="Y116">
        <f t="shared" si="66"/>
        <v>1.2722646310432568</v>
      </c>
      <c r="Z116">
        <f t="shared" si="67"/>
        <v>5.5726181806668142E-2</v>
      </c>
      <c r="AA116">
        <f t="shared" si="42"/>
        <v>1.0156283642139425</v>
      </c>
      <c r="AB116">
        <f t="shared" si="43"/>
        <v>1.1768160724769194</v>
      </c>
      <c r="AC116">
        <f t="shared" si="44"/>
        <v>-0.16572947229182738</v>
      </c>
      <c r="AD116" s="2">
        <v>0.76500000000000001</v>
      </c>
      <c r="AE116">
        <f t="shared" si="45"/>
        <v>-0.14678914233940149</v>
      </c>
      <c r="AF116">
        <f t="shared" si="46"/>
        <v>1.162417506553344</v>
      </c>
      <c r="AG116">
        <f>SUM($AF$2:AF116)</f>
        <v>3.1566607926790766</v>
      </c>
      <c r="AH116" s="3">
        <f t="shared" si="47"/>
        <v>2.5902841365568317</v>
      </c>
      <c r="AI116">
        <f t="shared" si="48"/>
        <v>1.442726748161083</v>
      </c>
      <c r="AJ116">
        <f t="shared" si="49"/>
        <v>1.7954086869592174</v>
      </c>
      <c r="AK116">
        <f t="shared" si="50"/>
        <v>0.21610850365474735</v>
      </c>
    </row>
    <row r="117" spans="1:37" x14ac:dyDescent="0.25">
      <c r="A117" s="1">
        <v>45483</v>
      </c>
      <c r="B117">
        <v>12.85</v>
      </c>
      <c r="C117">
        <v>23400.294000000002</v>
      </c>
      <c r="D117">
        <v>1913.7351000000001</v>
      </c>
      <c r="E117">
        <v>4.25</v>
      </c>
      <c r="F117">
        <v>66.400000000000006</v>
      </c>
      <c r="G117">
        <v>5.33</v>
      </c>
      <c r="H117">
        <v>-79886</v>
      </c>
      <c r="I117">
        <v>123.5508</v>
      </c>
      <c r="J117">
        <v>5633.91</v>
      </c>
      <c r="K117">
        <v>18647.45</v>
      </c>
      <c r="L117">
        <v>4.2</v>
      </c>
      <c r="M117">
        <v>257.32100000000003</v>
      </c>
      <c r="N117">
        <v>313.56599999999997</v>
      </c>
      <c r="O117">
        <v>3980000</v>
      </c>
      <c r="P117">
        <v>158003</v>
      </c>
      <c r="Q117">
        <f t="shared" si="65"/>
        <v>0.75951048027839363</v>
      </c>
      <c r="R117">
        <f t="shared" si="36"/>
        <v>0</v>
      </c>
      <c r="S117">
        <f t="shared" si="37"/>
        <v>17.518280828915341</v>
      </c>
      <c r="T117">
        <f t="shared" si="38"/>
        <v>6.8923076360769789E-2</v>
      </c>
      <c r="U117">
        <f t="shared" si="39"/>
        <v>3.7160062333917483</v>
      </c>
      <c r="V117">
        <f t="shared" si="40"/>
        <v>13.692479085974334</v>
      </c>
      <c r="W117">
        <f t="shared" si="41"/>
        <v>22.27169839783193</v>
      </c>
      <c r="X117">
        <f>((D117-D116))/D117*100</f>
        <v>9.1067985323580875E-2</v>
      </c>
      <c r="Y117">
        <f t="shared" si="66"/>
        <v>1.2722646310432568</v>
      </c>
      <c r="Z117">
        <f t="shared" si="67"/>
        <v>5.5726181806668142E-2</v>
      </c>
      <c r="AA117">
        <f t="shared" si="42"/>
        <v>-0.88016292301766508</v>
      </c>
      <c r="AB117">
        <f t="shared" si="43"/>
        <v>-1.9715316220344379</v>
      </c>
      <c r="AC117">
        <f t="shared" si="44"/>
        <v>-0.34325961466861865</v>
      </c>
      <c r="AD117" s="2">
        <v>0.58589999999999998</v>
      </c>
      <c r="AE117">
        <f t="shared" si="45"/>
        <v>-0.25485185716708331</v>
      </c>
      <c r="AF117">
        <f t="shared" si="46"/>
        <v>-0.62531106585058183</v>
      </c>
      <c r="AG117">
        <f>SUM($AF$2:AF117)</f>
        <v>2.5313497268284948</v>
      </c>
      <c r="AH117" s="3">
        <f t="shared" si="47"/>
        <v>2.5902841365568317</v>
      </c>
      <c r="AI117">
        <f t="shared" si="48"/>
        <v>1.5882950479830209</v>
      </c>
      <c r="AJ117">
        <f t="shared" si="49"/>
        <v>1.6308582840740067</v>
      </c>
      <c r="AK117">
        <f t="shared" si="50"/>
        <v>0.18061202509649762</v>
      </c>
    </row>
    <row r="118" spans="1:37" x14ac:dyDescent="0.25">
      <c r="A118" s="1">
        <v>45484</v>
      </c>
      <c r="B118">
        <v>12.92</v>
      </c>
      <c r="C118">
        <v>23400.294000000002</v>
      </c>
      <c r="D118">
        <v>1913.7351000000001</v>
      </c>
      <c r="E118">
        <v>4.25</v>
      </c>
      <c r="F118">
        <v>66.400000000000006</v>
      </c>
      <c r="G118">
        <v>5.33</v>
      </c>
      <c r="H118">
        <v>-79886</v>
      </c>
      <c r="I118">
        <v>123.1267</v>
      </c>
      <c r="J118">
        <v>5584.54</v>
      </c>
      <c r="K118">
        <v>18283.41</v>
      </c>
      <c r="L118">
        <v>4.2</v>
      </c>
      <c r="M118">
        <v>257.32100000000003</v>
      </c>
      <c r="N118">
        <v>313.56599999999997</v>
      </c>
      <c r="O118">
        <v>3980000</v>
      </c>
      <c r="P118">
        <v>158003</v>
      </c>
      <c r="Q118">
        <f t="shared" si="65"/>
        <v>0.75951048027839363</v>
      </c>
      <c r="R118">
        <f t="shared" si="36"/>
        <v>0.55664501429969604</v>
      </c>
      <c r="S118">
        <f t="shared" si="37"/>
        <v>18.580942753284496</v>
      </c>
      <c r="T118">
        <f t="shared" si="38"/>
        <v>7.4757572546059928E-2</v>
      </c>
      <c r="U118">
        <f t="shared" si="39"/>
        <v>3.4603420204010091</v>
      </c>
      <c r="V118">
        <f t="shared" si="40"/>
        <v>13.359907942616042</v>
      </c>
      <c r="W118">
        <f t="shared" si="41"/>
        <v>20.120826718181576</v>
      </c>
      <c r="X118">
        <f>X117</f>
        <v>9.1067985323580875E-2</v>
      </c>
      <c r="Y118">
        <f t="shared" si="66"/>
        <v>1.2722646310432568</v>
      </c>
      <c r="Z118">
        <f t="shared" si="67"/>
        <v>5.5726181806668142E-2</v>
      </c>
      <c r="AA118">
        <f t="shared" si="42"/>
        <v>0.55018536287759823</v>
      </c>
      <c r="AB118">
        <f t="shared" si="43"/>
        <v>0.62723306375224686</v>
      </c>
      <c r="AC118">
        <f t="shared" si="44"/>
        <v>-0.2577832427897494</v>
      </c>
      <c r="AD118" s="2">
        <v>-7.7200000000000005E-2</v>
      </c>
      <c r="AE118">
        <f t="shared" si="45"/>
        <v>-8.0054467723549697E-2</v>
      </c>
      <c r="AF118">
        <f t="shared" si="46"/>
        <v>0.63023983060114797</v>
      </c>
      <c r="AG118">
        <f>SUM($AF$2:AF118)</f>
        <v>3.1615895574296426</v>
      </c>
      <c r="AH118" s="3">
        <f t="shared" si="47"/>
        <v>2.5902841365568317</v>
      </c>
      <c r="AI118">
        <f t="shared" si="48"/>
        <v>1.6144235613225992</v>
      </c>
      <c r="AJ118">
        <f t="shared" si="49"/>
        <v>1.6044637842343983</v>
      </c>
      <c r="AK118">
        <f t="shared" si="50"/>
        <v>0.17458672285657309</v>
      </c>
    </row>
    <row r="119" spans="1:37" x14ac:dyDescent="0.25">
      <c r="A119" s="1">
        <v>45485</v>
      </c>
      <c r="B119">
        <v>12.46</v>
      </c>
      <c r="C119">
        <v>23400.294000000002</v>
      </c>
      <c r="D119">
        <v>1913.7351000000001</v>
      </c>
      <c r="E119">
        <v>4.25</v>
      </c>
      <c r="F119">
        <v>66.400000000000006</v>
      </c>
      <c r="G119">
        <v>5.33</v>
      </c>
      <c r="H119">
        <v>-79886</v>
      </c>
      <c r="I119">
        <v>122.80929999999999</v>
      </c>
      <c r="J119">
        <v>5615.35</v>
      </c>
      <c r="K119">
        <v>18398.45</v>
      </c>
      <c r="L119">
        <v>4.2</v>
      </c>
      <c r="M119">
        <v>257.32100000000003</v>
      </c>
      <c r="N119">
        <v>313.56599999999997</v>
      </c>
      <c r="O119">
        <v>3980000</v>
      </c>
      <c r="P119">
        <v>158003</v>
      </c>
      <c r="Q119">
        <f t="shared" si="65"/>
        <v>0.75951048027839363</v>
      </c>
      <c r="R119">
        <f t="shared" si="36"/>
        <v>0.68174812644924987</v>
      </c>
      <c r="S119">
        <f t="shared" si="37"/>
        <v>19.389183838442246</v>
      </c>
      <c r="T119">
        <f t="shared" si="38"/>
        <v>7.9292379738546387E-2</v>
      </c>
      <c r="U119">
        <f t="shared" si="39"/>
        <v>2.5169801702223373</v>
      </c>
      <c r="V119">
        <f t="shared" si="40"/>
        <v>15.218851622677619</v>
      </c>
      <c r="W119">
        <f t="shared" si="41"/>
        <v>23.470600555283198</v>
      </c>
      <c r="X119">
        <f t="shared" ref="X119:X121" si="69">X118</f>
        <v>9.1067985323580875E-2</v>
      </c>
      <c r="Y119">
        <f t="shared" si="66"/>
        <v>1.2722646310432568</v>
      </c>
      <c r="Z119">
        <f t="shared" si="67"/>
        <v>5.5726181806668142E-2</v>
      </c>
      <c r="AA119">
        <f t="shared" si="42"/>
        <v>0.28221956620428451</v>
      </c>
      <c r="AB119">
        <f t="shared" si="43"/>
        <v>0.40205071539958454</v>
      </c>
      <c r="AC119">
        <f t="shared" si="44"/>
        <v>0.1600855961234236</v>
      </c>
      <c r="AD119" s="2">
        <v>0.875</v>
      </c>
      <c r="AE119">
        <f t="shared" si="45"/>
        <v>-0.21784050387947237</v>
      </c>
      <c r="AF119">
        <f t="shared" si="46"/>
        <v>0.50006007008375686</v>
      </c>
      <c r="AG119">
        <f>SUM($AF$2:AF119)</f>
        <v>3.6616496275133996</v>
      </c>
      <c r="AH119" s="3">
        <f t="shared" si="47"/>
        <v>4.4141361327175233</v>
      </c>
      <c r="AI119">
        <f t="shared" si="48"/>
        <v>1.6652051078355123</v>
      </c>
      <c r="AJ119">
        <f t="shared" si="49"/>
        <v>2.6508062652144759</v>
      </c>
      <c r="AK119">
        <f t="shared" si="50"/>
        <v>0.35998736077740456</v>
      </c>
    </row>
    <row r="120" spans="1:37" x14ac:dyDescent="0.25">
      <c r="A120" s="1">
        <v>45488</v>
      </c>
      <c r="B120">
        <v>13.12</v>
      </c>
      <c r="C120">
        <v>23400.294000000002</v>
      </c>
      <c r="D120">
        <v>1913.7351000000001</v>
      </c>
      <c r="E120">
        <v>4.25</v>
      </c>
      <c r="F120">
        <v>66.400000000000006</v>
      </c>
      <c r="G120">
        <v>5.33</v>
      </c>
      <c r="H120">
        <v>-79886</v>
      </c>
      <c r="I120">
        <v>123.0059</v>
      </c>
      <c r="J120">
        <v>5631.22</v>
      </c>
      <c r="K120">
        <v>18472.57</v>
      </c>
      <c r="L120">
        <v>4.2</v>
      </c>
      <c r="M120">
        <v>257.32100000000003</v>
      </c>
      <c r="N120">
        <v>313.56599999999997</v>
      </c>
      <c r="O120">
        <v>3980000</v>
      </c>
      <c r="P120">
        <v>158003</v>
      </c>
      <c r="Q120">
        <f t="shared" si="65"/>
        <v>0.75951048027839363</v>
      </c>
      <c r="R120">
        <f t="shared" si="36"/>
        <v>0.68174812644925009</v>
      </c>
      <c r="S120">
        <f t="shared" si="37"/>
        <v>19.973913291114631</v>
      </c>
      <c r="T120">
        <f t="shared" si="38"/>
        <v>8.2741470556787794E-2</v>
      </c>
      <c r="U120">
        <f t="shared" si="39"/>
        <v>2.4881012777762477</v>
      </c>
      <c r="V120">
        <f t="shared" si="40"/>
        <v>14.849378524301608</v>
      </c>
      <c r="W120">
        <f t="shared" si="41"/>
        <v>22.903352827150986</v>
      </c>
      <c r="X120">
        <f t="shared" si="69"/>
        <v>9.1067985323580875E-2</v>
      </c>
      <c r="Y120">
        <f t="shared" si="66"/>
        <v>1.2722646310432568</v>
      </c>
      <c r="Z120">
        <f t="shared" si="67"/>
        <v>5.5726181806668142E-2</v>
      </c>
      <c r="AA120">
        <f t="shared" si="42"/>
        <v>0.63690536600414094</v>
      </c>
      <c r="AB120">
        <f t="shared" si="43"/>
        <v>0.19885404575702828</v>
      </c>
      <c r="AC120">
        <f t="shared" si="44"/>
        <v>7.8451521431090729E-2</v>
      </c>
      <c r="AD120" s="2">
        <v>-0.65969999999999995</v>
      </c>
      <c r="AE120">
        <f t="shared" si="45"/>
        <v>-0.37051965356979888</v>
      </c>
      <c r="AF120">
        <f t="shared" si="46"/>
        <v>1.0074250195739398</v>
      </c>
      <c r="AG120">
        <f>SUM($AF$2:AF120)</f>
        <v>4.6690746470873394</v>
      </c>
      <c r="AH120" s="3">
        <f t="shared" si="47"/>
        <v>7.7501020048965783</v>
      </c>
      <c r="AI120">
        <f t="shared" si="48"/>
        <v>1.7857644269784805</v>
      </c>
      <c r="AJ120">
        <f t="shared" si="49"/>
        <v>4.3399352612313917</v>
      </c>
      <c r="AK120">
        <f t="shared" si="50"/>
        <v>0.54203553192502107</v>
      </c>
    </row>
    <row r="121" spans="1:37" x14ac:dyDescent="0.25">
      <c r="A121" s="1">
        <v>45489</v>
      </c>
      <c r="B121">
        <v>13.19</v>
      </c>
      <c r="C121">
        <v>23400.294000000002</v>
      </c>
      <c r="D121">
        <v>1913.7351000000001</v>
      </c>
      <c r="E121">
        <v>4.25</v>
      </c>
      <c r="F121">
        <v>66.400000000000006</v>
      </c>
      <c r="G121">
        <v>5.33</v>
      </c>
      <c r="H121">
        <v>-79886</v>
      </c>
      <c r="I121">
        <v>123.1024</v>
      </c>
      <c r="J121">
        <v>5667.2</v>
      </c>
      <c r="K121">
        <v>18509.34</v>
      </c>
      <c r="L121">
        <v>4.2</v>
      </c>
      <c r="M121">
        <v>257.32100000000003</v>
      </c>
      <c r="N121">
        <v>313.56599999999997</v>
      </c>
      <c r="O121">
        <v>3980000</v>
      </c>
      <c r="P121">
        <v>158003</v>
      </c>
      <c r="Q121">
        <f t="shared" si="65"/>
        <v>0.75951048027839363</v>
      </c>
      <c r="R121">
        <f t="shared" si="36"/>
        <v>0.55664501429969593</v>
      </c>
      <c r="S121">
        <f t="shared" si="37"/>
        <v>20.354402971372132</v>
      </c>
      <c r="T121">
        <f t="shared" si="38"/>
        <v>8.5236747057083534E-2</v>
      </c>
      <c r="U121">
        <f t="shared" si="39"/>
        <v>2.4863663441397517</v>
      </c>
      <c r="V121">
        <f t="shared" si="40"/>
        <v>18.2878714984029</v>
      </c>
      <c r="W121">
        <f t="shared" si="41"/>
        <v>30.265221166782599</v>
      </c>
      <c r="X121">
        <f t="shared" si="69"/>
        <v>9.1067985323580875E-2</v>
      </c>
      <c r="Y121">
        <f t="shared" si="66"/>
        <v>1.2722646310432568</v>
      </c>
      <c r="Z121">
        <f t="shared" si="67"/>
        <v>5.5726181806668142E-2</v>
      </c>
      <c r="AA121">
        <f t="shared" si="42"/>
        <v>-1.4025410555021933</v>
      </c>
      <c r="AB121">
        <f t="shared" si="43"/>
        <v>-2.8074837403879571</v>
      </c>
      <c r="AC121">
        <f t="shared" si="44"/>
        <v>-0.17091462067352631</v>
      </c>
      <c r="AD121" s="2">
        <v>-0.4703</v>
      </c>
      <c r="AE121">
        <f t="shared" si="45"/>
        <v>-0.63334893326211017</v>
      </c>
      <c r="AF121">
        <f t="shared" si="46"/>
        <v>-0.76919212224008315</v>
      </c>
      <c r="AG121">
        <f>SUM($AF$2:AF121)</f>
        <v>3.8998825248472562</v>
      </c>
      <c r="AH121" s="3">
        <f t="shared" si="47"/>
        <v>7.7501020048965783</v>
      </c>
      <c r="AI121">
        <f t="shared" si="48"/>
        <v>1.830170235346946</v>
      </c>
      <c r="AJ121">
        <f t="shared" si="49"/>
        <v>4.2346344920353207</v>
      </c>
      <c r="AK121">
        <f t="shared" si="50"/>
        <v>0.53296538494995127</v>
      </c>
    </row>
    <row r="122" spans="1:37" x14ac:dyDescent="0.25">
      <c r="A122" s="1">
        <v>45490</v>
      </c>
      <c r="B122">
        <v>14.48</v>
      </c>
      <c r="C122">
        <v>23400.294000000002</v>
      </c>
      <c r="D122">
        <v>1913.9774</v>
      </c>
      <c r="E122">
        <v>4.25</v>
      </c>
      <c r="F122">
        <v>66.400000000000006</v>
      </c>
      <c r="G122">
        <v>5.33</v>
      </c>
      <c r="H122">
        <v>-79886</v>
      </c>
      <c r="I122">
        <v>122.892</v>
      </c>
      <c r="J122">
        <v>5588.27</v>
      </c>
      <c r="K122">
        <v>17996.919999999998</v>
      </c>
      <c r="L122">
        <v>4.2</v>
      </c>
      <c r="M122">
        <v>257.32100000000003</v>
      </c>
      <c r="N122">
        <v>313.56599999999997</v>
      </c>
      <c r="O122">
        <v>3980000</v>
      </c>
      <c r="P122">
        <v>158003</v>
      </c>
      <c r="Q122">
        <f t="shared" si="65"/>
        <v>0.75951048027839363</v>
      </c>
      <c r="R122">
        <f t="shared" si="36"/>
        <v>3.0788287456484045E-17</v>
      </c>
      <c r="S122">
        <f t="shared" si="37"/>
        <v>20.542005121239292</v>
      </c>
      <c r="T122">
        <f t="shared" si="38"/>
        <v>8.6860450042134899E-2</v>
      </c>
      <c r="U122">
        <f t="shared" si="39"/>
        <v>1.7865619805528798</v>
      </c>
      <c r="V122">
        <f t="shared" si="40"/>
        <v>17.509732982275768</v>
      </c>
      <c r="W122">
        <f t="shared" si="41"/>
        <v>27.168540126663419</v>
      </c>
      <c r="X122">
        <f>((D122-D121))/D122*100</f>
        <v>1.2659501622113538E-2</v>
      </c>
      <c r="Y122">
        <f t="shared" si="66"/>
        <v>1.2722646310432568</v>
      </c>
      <c r="Z122">
        <f t="shared" si="67"/>
        <v>5.5726181806668142E-2</v>
      </c>
      <c r="AA122">
        <f t="shared" si="42"/>
        <v>-0.78470804696827301</v>
      </c>
      <c r="AB122">
        <f t="shared" si="43"/>
        <v>-0.70090344578968344</v>
      </c>
      <c r="AC122">
        <f t="shared" si="44"/>
        <v>0.21384630407186686</v>
      </c>
      <c r="AD122" s="2">
        <v>-0.34</v>
      </c>
      <c r="AE122">
        <f t="shared" si="45"/>
        <v>-0.459589532456814</v>
      </c>
      <c r="AF122">
        <f t="shared" si="46"/>
        <v>-0.32511851451145901</v>
      </c>
      <c r="AG122">
        <f>SUM($AF$2:AF122)</f>
        <v>3.5747640103357972</v>
      </c>
      <c r="AH122" s="3">
        <f t="shared" si="47"/>
        <v>8.5846558132990936</v>
      </c>
      <c r="AI122">
        <f t="shared" si="48"/>
        <v>1.7538628315503602</v>
      </c>
      <c r="AJ122">
        <f t="shared" si="49"/>
        <v>4.8947133486548235</v>
      </c>
      <c r="AK122">
        <f t="shared" si="50"/>
        <v>0.58645726493242667</v>
      </c>
    </row>
    <row r="123" spans="1:37" x14ac:dyDescent="0.25">
      <c r="A123" s="1">
        <v>45491</v>
      </c>
      <c r="B123">
        <v>15.93</v>
      </c>
      <c r="C123">
        <v>23400.294000000002</v>
      </c>
      <c r="D123">
        <v>1913.9774</v>
      </c>
      <c r="E123">
        <v>4.25</v>
      </c>
      <c r="F123">
        <v>66.400000000000006</v>
      </c>
      <c r="G123">
        <v>5.33</v>
      </c>
      <c r="H123">
        <v>-79886</v>
      </c>
      <c r="I123">
        <v>123.15479999999999</v>
      </c>
      <c r="J123">
        <v>5544.59</v>
      </c>
      <c r="K123">
        <v>17871.22</v>
      </c>
      <c r="L123">
        <v>4.2</v>
      </c>
      <c r="M123">
        <v>257.32100000000003</v>
      </c>
      <c r="N123">
        <v>313.56599999999997</v>
      </c>
      <c r="O123">
        <v>3980000</v>
      </c>
      <c r="P123">
        <v>158003</v>
      </c>
      <c r="Q123">
        <f t="shared" si="65"/>
        <v>0.75951048027839363</v>
      </c>
      <c r="R123">
        <f t="shared" si="36"/>
        <v>0.85112172729684665</v>
      </c>
      <c r="S123">
        <f t="shared" si="37"/>
        <v>20.542005121239292</v>
      </c>
      <c r="T123">
        <f t="shared" si="38"/>
        <v>8.7661024109045721E-2</v>
      </c>
      <c r="U123">
        <f t="shared" si="39"/>
        <v>1.6573358268492229</v>
      </c>
      <c r="V123">
        <f t="shared" si="40"/>
        <v>20.397927592849232</v>
      </c>
      <c r="W123">
        <f t="shared" si="41"/>
        <v>29.57962645210424</v>
      </c>
      <c r="X123">
        <f>X122</f>
        <v>1.2659501622113538E-2</v>
      </c>
      <c r="Y123">
        <f t="shared" si="66"/>
        <v>1.2722646310432568</v>
      </c>
      <c r="Z123">
        <f t="shared" si="67"/>
        <v>5.5726181806668142E-2</v>
      </c>
      <c r="AA123">
        <f t="shared" si="42"/>
        <v>-0.71659074070294038</v>
      </c>
      <c r="AB123">
        <f t="shared" si="43"/>
        <v>-0.81060813275175858</v>
      </c>
      <c r="AC123">
        <f t="shared" si="44"/>
        <v>0.28297719617911882</v>
      </c>
      <c r="AD123" s="2">
        <v>-7.1900000000000006E-2</v>
      </c>
      <c r="AE123">
        <f t="shared" si="45"/>
        <v>-0.45900150331087441</v>
      </c>
      <c r="AF123">
        <f t="shared" si="46"/>
        <v>-0.25758923739206596</v>
      </c>
      <c r="AG123">
        <f>SUM($AF$2:AF123)</f>
        <v>3.3171747729437313</v>
      </c>
      <c r="AH123" s="3">
        <f t="shared" si="47"/>
        <v>8.5846558132990936</v>
      </c>
      <c r="AI123">
        <f t="shared" si="48"/>
        <v>1.9623883002449118</v>
      </c>
      <c r="AJ123">
        <f t="shared" si="49"/>
        <v>4.3745959004279138</v>
      </c>
      <c r="AK123">
        <f t="shared" si="50"/>
        <v>0.54497296590973821</v>
      </c>
    </row>
    <row r="124" spans="1:37" x14ac:dyDescent="0.25">
      <c r="A124" s="1">
        <v>45492</v>
      </c>
      <c r="B124">
        <v>16.52</v>
      </c>
      <c r="C124">
        <v>23400.294000000002</v>
      </c>
      <c r="D124">
        <v>1913.9774</v>
      </c>
      <c r="E124">
        <v>4.25</v>
      </c>
      <c r="F124">
        <v>66.400000000000006</v>
      </c>
      <c r="G124">
        <v>5.33</v>
      </c>
      <c r="H124">
        <v>-79886</v>
      </c>
      <c r="I124">
        <v>123.5033</v>
      </c>
      <c r="J124">
        <v>5505</v>
      </c>
      <c r="K124">
        <v>17726.939999999999</v>
      </c>
      <c r="L124">
        <v>4.2</v>
      </c>
      <c r="M124">
        <v>257.32100000000003</v>
      </c>
      <c r="N124">
        <v>313.56599999999997</v>
      </c>
      <c r="O124">
        <v>3980000</v>
      </c>
      <c r="P124">
        <v>158003</v>
      </c>
      <c r="Q124">
        <f t="shared" si="65"/>
        <v>0.75951048027839363</v>
      </c>
      <c r="R124">
        <f t="shared" si="36"/>
        <v>1.0424069704367636</v>
      </c>
      <c r="S124">
        <f t="shared" si="37"/>
        <v>20.354402971372132</v>
      </c>
      <c r="T124">
        <f t="shared" si="38"/>
        <v>8.7661024109045721E-2</v>
      </c>
      <c r="U124">
        <f t="shared" si="39"/>
        <v>2.1186603525071073</v>
      </c>
      <c r="V124">
        <f t="shared" si="40"/>
        <v>20.149673780717514</v>
      </c>
      <c r="W124">
        <f t="shared" si="41"/>
        <v>29.643333423566606</v>
      </c>
      <c r="X124">
        <f t="shared" ref="X124:X126" si="70">X123</f>
        <v>1.2659501622113538E-2</v>
      </c>
      <c r="Y124">
        <f t="shared" si="66"/>
        <v>1.2722646310432568</v>
      </c>
      <c r="Z124">
        <f t="shared" si="67"/>
        <v>5.5726181806668142E-2</v>
      </c>
      <c r="AA124">
        <f t="shared" si="42"/>
        <v>1.0734189165974961</v>
      </c>
      <c r="AB124">
        <f t="shared" si="43"/>
        <v>1.5706708684556068</v>
      </c>
      <c r="AC124">
        <f t="shared" si="44"/>
        <v>5.6840586445868098E-2</v>
      </c>
      <c r="AD124" s="2">
        <v>0</v>
      </c>
      <c r="AE124">
        <f t="shared" si="45"/>
        <v>-0.24509410343489599</v>
      </c>
      <c r="AF124">
        <f t="shared" si="46"/>
        <v>1.318513020032392</v>
      </c>
      <c r="AG124">
        <f>SUM($AF$2:AF124)</f>
        <v>4.6356877929761229</v>
      </c>
      <c r="AH124" s="3">
        <f t="shared" si="47"/>
        <v>8.5846558132990936</v>
      </c>
      <c r="AI124">
        <f t="shared" si="48"/>
        <v>1.9746396738800269</v>
      </c>
      <c r="AJ124">
        <f t="shared" si="49"/>
        <v>4.3474543365326257</v>
      </c>
      <c r="AK124">
        <f t="shared" si="50"/>
        <v>0.54267474923756887</v>
      </c>
    </row>
    <row r="125" spans="1:37" x14ac:dyDescent="0.25">
      <c r="A125" s="1">
        <v>45495</v>
      </c>
      <c r="B125">
        <v>14.91</v>
      </c>
      <c r="C125">
        <v>23400.294000000002</v>
      </c>
      <c r="D125">
        <v>1913.9774</v>
      </c>
      <c r="E125">
        <v>4.25</v>
      </c>
      <c r="F125">
        <v>66.400000000000006</v>
      </c>
      <c r="G125">
        <v>5.33</v>
      </c>
      <c r="H125">
        <v>-79886</v>
      </c>
      <c r="I125">
        <v>123.5735</v>
      </c>
      <c r="J125">
        <v>5564.41</v>
      </c>
      <c r="K125">
        <v>18007.57</v>
      </c>
      <c r="L125">
        <v>4.2</v>
      </c>
      <c r="M125">
        <v>257.32100000000003</v>
      </c>
      <c r="N125">
        <v>313.56599999999997</v>
      </c>
      <c r="O125">
        <v>3980000</v>
      </c>
      <c r="P125">
        <v>158003</v>
      </c>
      <c r="Q125">
        <f t="shared" si="65"/>
        <v>0.75951048027839363</v>
      </c>
      <c r="R125">
        <f t="shared" si="36"/>
        <v>1.0424069704367638</v>
      </c>
      <c r="S125">
        <f t="shared" si="37"/>
        <v>19.973913291114627</v>
      </c>
      <c r="T125">
        <f t="shared" si="38"/>
        <v>8.6860450042134899E-2</v>
      </c>
      <c r="U125">
        <f t="shared" si="39"/>
        <v>2.0590948310467909</v>
      </c>
      <c r="V125">
        <f t="shared" si="40"/>
        <v>17.880931106048248</v>
      </c>
      <c r="W125">
        <f t="shared" si="41"/>
        <v>25.920226820755477</v>
      </c>
      <c r="X125">
        <f t="shared" si="70"/>
        <v>1.2659501622113538E-2</v>
      </c>
      <c r="Y125">
        <f t="shared" si="66"/>
        <v>1.2722646310432568</v>
      </c>
      <c r="Z125">
        <f t="shared" si="67"/>
        <v>5.5726181806668142E-2</v>
      </c>
      <c r="AA125">
        <f t="shared" si="42"/>
        <v>-0.15593317997995004</v>
      </c>
      <c r="AB125">
        <f t="shared" si="43"/>
        <v>-5.6770020733162611E-2</v>
      </c>
      <c r="AC125">
        <f t="shared" si="44"/>
        <v>0.12632158189256534</v>
      </c>
      <c r="AD125" s="2">
        <v>0</v>
      </c>
      <c r="AE125">
        <f t="shared" si="45"/>
        <v>-0.28847559596221195</v>
      </c>
      <c r="AF125">
        <f t="shared" si="46"/>
        <v>0.13254241598226191</v>
      </c>
      <c r="AG125">
        <f>SUM($AF$2:AF125)</f>
        <v>4.7682302089583848</v>
      </c>
      <c r="AH125" s="3">
        <f t="shared" si="47"/>
        <v>8.5846558132990936</v>
      </c>
      <c r="AI125">
        <f t="shared" si="48"/>
        <v>1.9132701602229514</v>
      </c>
      <c r="AJ125">
        <f t="shared" si="49"/>
        <v>4.4869020548037675</v>
      </c>
      <c r="AK125">
        <f t="shared" si="50"/>
        <v>0.55433333454633538</v>
      </c>
    </row>
    <row r="126" spans="1:37" x14ac:dyDescent="0.25">
      <c r="A126" s="1">
        <v>45496</v>
      </c>
      <c r="B126">
        <v>14.72</v>
      </c>
      <c r="C126">
        <v>23400.294000000002</v>
      </c>
      <c r="D126">
        <v>1913.9774</v>
      </c>
      <c r="E126">
        <v>4.25</v>
      </c>
      <c r="F126">
        <v>66.400000000000006</v>
      </c>
      <c r="G126">
        <v>5.33</v>
      </c>
      <c r="H126">
        <v>-79886</v>
      </c>
      <c r="I126">
        <v>123.7296</v>
      </c>
      <c r="J126">
        <v>5555.74</v>
      </c>
      <c r="K126">
        <v>17997.349999999999</v>
      </c>
      <c r="L126">
        <v>4.2</v>
      </c>
      <c r="M126">
        <v>257.32100000000003</v>
      </c>
      <c r="N126">
        <v>313.56599999999997</v>
      </c>
      <c r="O126">
        <v>3980000</v>
      </c>
      <c r="P126">
        <v>158003</v>
      </c>
      <c r="Q126">
        <f t="shared" si="65"/>
        <v>0.75951048027839363</v>
      </c>
      <c r="R126">
        <f t="shared" si="36"/>
        <v>0.85112172729684632</v>
      </c>
      <c r="S126">
        <f t="shared" si="37"/>
        <v>19.389183838442243</v>
      </c>
      <c r="T126">
        <f t="shared" si="38"/>
        <v>8.5236747057083534E-2</v>
      </c>
      <c r="U126">
        <f t="shared" si="39"/>
        <v>4.7540426245631453</v>
      </c>
      <c r="V126">
        <f t="shared" si="40"/>
        <v>22.015202905158713</v>
      </c>
      <c r="W126">
        <f t="shared" si="41"/>
        <v>34.23563441253156</v>
      </c>
      <c r="X126">
        <f t="shared" si="70"/>
        <v>1.2659501622113538E-2</v>
      </c>
      <c r="Y126">
        <f t="shared" si="66"/>
        <v>1.2722646310432568</v>
      </c>
      <c r="Z126">
        <f t="shared" si="67"/>
        <v>5.5726181806668142E-2</v>
      </c>
      <c r="AA126">
        <f t="shared" si="42"/>
        <v>-2.3421178443889512</v>
      </c>
      <c r="AB126">
        <f t="shared" si="43"/>
        <v>-3.7069578135045584</v>
      </c>
      <c r="AC126">
        <f t="shared" si="44"/>
        <v>0.12026224929199986</v>
      </c>
      <c r="AD126" s="2">
        <v>0.82709999999999995</v>
      </c>
      <c r="AE126">
        <f t="shared" si="45"/>
        <v>-0.27703010662427674</v>
      </c>
      <c r="AF126">
        <f t="shared" si="46"/>
        <v>-2.0650877377646744</v>
      </c>
      <c r="AG126">
        <f>SUM($AF$2:AF126)</f>
        <v>2.7031424711937104</v>
      </c>
      <c r="AH126" s="3">
        <f t="shared" si="47"/>
        <v>7.7255872736466014</v>
      </c>
      <c r="AI126">
        <f t="shared" si="48"/>
        <v>2.0421548745062528</v>
      </c>
      <c r="AJ126">
        <f t="shared" si="49"/>
        <v>3.7830565008026018</v>
      </c>
      <c r="AK126">
        <f t="shared" si="50"/>
        <v>0.49132482124835097</v>
      </c>
    </row>
    <row r="127" spans="1:37" x14ac:dyDescent="0.25">
      <c r="A127" s="1">
        <v>45497</v>
      </c>
      <c r="B127">
        <v>18.04</v>
      </c>
      <c r="C127">
        <v>23400.294000000002</v>
      </c>
      <c r="D127">
        <v>1916.5177000000001</v>
      </c>
      <c r="E127">
        <v>4.25</v>
      </c>
      <c r="F127">
        <v>66.400000000000006</v>
      </c>
      <c r="G127">
        <v>5.33</v>
      </c>
      <c r="H127">
        <v>-79886</v>
      </c>
      <c r="I127">
        <v>123.8784</v>
      </c>
      <c r="J127">
        <v>5427.13</v>
      </c>
      <c r="K127">
        <v>17342.41</v>
      </c>
      <c r="L127">
        <v>4.2</v>
      </c>
      <c r="M127">
        <v>257.32100000000003</v>
      </c>
      <c r="N127">
        <v>313.56599999999997</v>
      </c>
      <c r="O127">
        <v>3980000</v>
      </c>
      <c r="P127">
        <v>158003</v>
      </c>
      <c r="Q127">
        <f t="shared" si="65"/>
        <v>0.75951048027839363</v>
      </c>
      <c r="R127">
        <f t="shared" si="36"/>
        <v>0</v>
      </c>
      <c r="S127">
        <f t="shared" si="37"/>
        <v>18.580942753284489</v>
      </c>
      <c r="T127">
        <f t="shared" si="38"/>
        <v>8.274147055678778E-2</v>
      </c>
      <c r="U127">
        <f t="shared" si="39"/>
        <v>4.8407621890646721</v>
      </c>
      <c r="V127">
        <f t="shared" si="40"/>
        <v>17.49263333571572</v>
      </c>
      <c r="W127">
        <f t="shared" si="41"/>
        <v>28.08598958033253</v>
      </c>
      <c r="X127">
        <f>((D127-D126))/D127*100</f>
        <v>0.13254769314158255</v>
      </c>
      <c r="Y127">
        <f t="shared" si="66"/>
        <v>1.2722646310432568</v>
      </c>
      <c r="Z127">
        <f t="shared" si="67"/>
        <v>5.5726181806668142E-2</v>
      </c>
      <c r="AA127">
        <f t="shared" si="42"/>
        <v>-0.51559504042484416</v>
      </c>
      <c r="AB127">
        <f t="shared" si="43"/>
        <v>-0.93089187414107155</v>
      </c>
      <c r="AC127">
        <f t="shared" si="44"/>
        <v>-3.5760875180816575E-2</v>
      </c>
      <c r="AD127" s="2">
        <v>-0.61240000000000006</v>
      </c>
      <c r="AE127">
        <f t="shared" si="45"/>
        <v>9.6013583673131443E-3</v>
      </c>
      <c r="AF127">
        <f t="shared" si="46"/>
        <v>-0.52519639879215729</v>
      </c>
      <c r="AG127">
        <f>SUM($AF$2:AF127)</f>
        <v>2.1779460724015531</v>
      </c>
      <c r="AH127" s="3">
        <f t="shared" si="47"/>
        <v>7.7255872736466014</v>
      </c>
      <c r="AI127">
        <f t="shared" si="48"/>
        <v>1.8289875860072964</v>
      </c>
      <c r="AJ127">
        <f t="shared" si="49"/>
        <v>4.2239692236029107</v>
      </c>
      <c r="AK127">
        <f t="shared" si="50"/>
        <v>0.53203417710356582</v>
      </c>
    </row>
    <row r="128" spans="1:37" x14ac:dyDescent="0.25">
      <c r="A128" s="1">
        <v>45498</v>
      </c>
      <c r="B128">
        <v>18.46</v>
      </c>
      <c r="C128">
        <v>23400.294000000002</v>
      </c>
      <c r="D128">
        <v>1916.5177000000001</v>
      </c>
      <c r="E128">
        <v>4.25</v>
      </c>
      <c r="F128">
        <v>66.400000000000006</v>
      </c>
      <c r="G128">
        <v>5.33</v>
      </c>
      <c r="H128">
        <v>-79886</v>
      </c>
      <c r="I128">
        <v>123.83410000000001</v>
      </c>
      <c r="J128">
        <v>5399.22</v>
      </c>
      <c r="K128">
        <v>17181.72</v>
      </c>
      <c r="L128">
        <v>4.2</v>
      </c>
      <c r="M128">
        <v>257.32100000000003</v>
      </c>
      <c r="N128">
        <v>313.56599999999997</v>
      </c>
      <c r="O128">
        <v>3980000</v>
      </c>
      <c r="P128">
        <v>158003</v>
      </c>
      <c r="Q128">
        <f t="shared" si="65"/>
        <v>0.75951048027839363</v>
      </c>
      <c r="R128">
        <f t="shared" si="36"/>
        <v>0.34329662142262996</v>
      </c>
      <c r="S128">
        <f t="shared" si="37"/>
        <v>17.518280828915334</v>
      </c>
      <c r="T128">
        <f t="shared" si="38"/>
        <v>7.9292379738546401E-2</v>
      </c>
      <c r="U128">
        <f t="shared" si="39"/>
        <v>5.4775300483267806</v>
      </c>
      <c r="V128">
        <f t="shared" si="40"/>
        <v>21.426443007455063</v>
      </c>
      <c r="W128">
        <f t="shared" si="41"/>
        <v>31.759534921997485</v>
      </c>
      <c r="X128">
        <f>X127</f>
        <v>0.13254769314158255</v>
      </c>
      <c r="Y128">
        <f t="shared" si="66"/>
        <v>1.2722646310432568</v>
      </c>
      <c r="Z128">
        <f t="shared" si="67"/>
        <v>5.5726181806668142E-2</v>
      </c>
      <c r="AA128">
        <f t="shared" si="42"/>
        <v>1.1029442312488889</v>
      </c>
      <c r="AB128">
        <f t="shared" si="43"/>
        <v>1.0200554000073023</v>
      </c>
      <c r="AC128">
        <f t="shared" si="44"/>
        <v>0.12282561911459777</v>
      </c>
      <c r="AD128" s="2">
        <v>0.84419999999999995</v>
      </c>
      <c r="AE128">
        <f t="shared" si="45"/>
        <v>7.3690118880747599E-2</v>
      </c>
      <c r="AF128">
        <f t="shared" si="46"/>
        <v>1.0292541123681413</v>
      </c>
      <c r="AG128">
        <f>SUM($AF$2:AF128)</f>
        <v>3.2072001847696945</v>
      </c>
      <c r="AH128" s="3">
        <f t="shared" si="47"/>
        <v>7.7255872736466014</v>
      </c>
      <c r="AI128">
        <f t="shared" si="48"/>
        <v>1.9030727800542144</v>
      </c>
      <c r="AJ128">
        <f t="shared" si="49"/>
        <v>4.0595332740908185</v>
      </c>
      <c r="AK128">
        <f t="shared" si="50"/>
        <v>0.51737150563709078</v>
      </c>
    </row>
    <row r="129" spans="1:37" x14ac:dyDescent="0.25">
      <c r="A129" s="1">
        <v>45499</v>
      </c>
      <c r="B129">
        <v>16.39</v>
      </c>
      <c r="C129">
        <v>23400.294000000002</v>
      </c>
      <c r="D129">
        <v>1916.5177000000001</v>
      </c>
      <c r="E129">
        <v>4.25</v>
      </c>
      <c r="F129">
        <v>66.400000000000006</v>
      </c>
      <c r="G129">
        <v>5.33</v>
      </c>
      <c r="H129">
        <v>-79886</v>
      </c>
      <c r="I129">
        <v>123.9862</v>
      </c>
      <c r="J129">
        <v>5459.1</v>
      </c>
      <c r="K129">
        <v>17357.88</v>
      </c>
      <c r="L129">
        <v>4.2</v>
      </c>
      <c r="M129">
        <v>257.32100000000003</v>
      </c>
      <c r="N129">
        <v>313.56599999999997</v>
      </c>
      <c r="O129">
        <v>3980000</v>
      </c>
      <c r="P129">
        <v>158003</v>
      </c>
      <c r="Q129">
        <f t="shared" si="65"/>
        <v>0.75951048027839363</v>
      </c>
      <c r="R129">
        <f t="shared" si="36"/>
        <v>0.42045077645342438</v>
      </c>
      <c r="S129">
        <f t="shared" si="37"/>
        <v>16.15105689175266</v>
      </c>
      <c r="T129">
        <f t="shared" si="38"/>
        <v>7.4757572546059928E-2</v>
      </c>
      <c r="U129">
        <f t="shared" si="39"/>
        <v>5.4129370918521742</v>
      </c>
      <c r="V129">
        <f t="shared" si="40"/>
        <v>25.529584323139719</v>
      </c>
      <c r="W129">
        <f t="shared" si="41"/>
        <v>34.917879731180726</v>
      </c>
      <c r="X129">
        <f t="shared" ref="X129:X131" si="71">X128</f>
        <v>0.13254769314158255</v>
      </c>
      <c r="Y129">
        <f t="shared" si="66"/>
        <v>1.2722646310432568</v>
      </c>
      <c r="Z129">
        <f t="shared" si="67"/>
        <v>5.5726181806668142E-2</v>
      </c>
      <c r="AA129">
        <f t="shared" si="42"/>
        <v>8.1299031086845011E-2</v>
      </c>
      <c r="AB129">
        <f t="shared" si="43"/>
        <v>7.0951233220096083E-2</v>
      </c>
      <c r="AC129">
        <f t="shared" si="44"/>
        <v>0.36697632478453113</v>
      </c>
      <c r="AD129" s="2">
        <v>0.37159999999999999</v>
      </c>
      <c r="AE129">
        <f t="shared" si="45"/>
        <v>0.10922584531144074</v>
      </c>
      <c r="AF129">
        <f t="shared" si="46"/>
        <v>-2.7926814224595725E-2</v>
      </c>
      <c r="AG129">
        <f>SUM($AF$2:AF129)</f>
        <v>3.1792733705450988</v>
      </c>
      <c r="AH129" s="3">
        <f t="shared" si="47"/>
        <v>7.7255872736466014</v>
      </c>
      <c r="AI129">
        <f t="shared" si="48"/>
        <v>1.8893001330825725</v>
      </c>
      <c r="AJ129">
        <f t="shared" si="49"/>
        <v>4.0891265174694995</v>
      </c>
      <c r="AK129">
        <f t="shared" si="50"/>
        <v>0.52005364644358576</v>
      </c>
    </row>
    <row r="130" spans="1:37" x14ac:dyDescent="0.25">
      <c r="A130" s="1">
        <v>45502</v>
      </c>
      <c r="B130">
        <v>16.600000000000001</v>
      </c>
      <c r="C130">
        <v>23400.294000000002</v>
      </c>
      <c r="D130">
        <v>1916.5177000000001</v>
      </c>
      <c r="E130">
        <v>4.25</v>
      </c>
      <c r="F130">
        <v>66.400000000000006</v>
      </c>
      <c r="G130">
        <v>5.33</v>
      </c>
      <c r="H130">
        <v>-79886</v>
      </c>
      <c r="I130">
        <v>124.44119999999999</v>
      </c>
      <c r="J130">
        <v>5463.54</v>
      </c>
      <c r="K130">
        <v>17370.2</v>
      </c>
      <c r="L130">
        <v>4.2</v>
      </c>
      <c r="M130">
        <v>257.32100000000003</v>
      </c>
      <c r="N130">
        <v>313.56599999999997</v>
      </c>
      <c r="O130">
        <v>3980000</v>
      </c>
      <c r="P130">
        <v>158003</v>
      </c>
      <c r="Q130">
        <f t="shared" si="65"/>
        <v>0.75951048027839363</v>
      </c>
      <c r="R130">
        <f t="shared" si="36"/>
        <v>0.42045077645342543</v>
      </c>
      <c r="S130">
        <f t="shared" si="37"/>
        <v>14.392736368060845</v>
      </c>
      <c r="T130">
        <f t="shared" si="38"/>
        <v>6.8923076360769747E-2</v>
      </c>
      <c r="U130">
        <f t="shared" si="39"/>
        <v>4.6109350155312274</v>
      </c>
      <c r="V130">
        <f t="shared" si="40"/>
        <v>27.911407949907979</v>
      </c>
      <c r="W130">
        <f t="shared" si="41"/>
        <v>37.078094584949305</v>
      </c>
      <c r="X130">
        <f t="shared" si="71"/>
        <v>0.13254769314158255</v>
      </c>
      <c r="Y130">
        <f t="shared" si="66"/>
        <v>1.2722646310432568</v>
      </c>
      <c r="Z130">
        <f t="shared" si="67"/>
        <v>5.5726181806668142E-2</v>
      </c>
      <c r="AA130">
        <f t="shared" si="42"/>
        <v>-0.4972496433736025</v>
      </c>
      <c r="AB130">
        <f t="shared" si="43"/>
        <v>-1.2908369314168939</v>
      </c>
      <c r="AC130">
        <f t="shared" si="44"/>
        <v>0.1083242527394452</v>
      </c>
      <c r="AD130" s="2">
        <v>0.92989999999999995</v>
      </c>
      <c r="AE130">
        <f t="shared" si="45"/>
        <v>0.11761763685044037</v>
      </c>
      <c r="AF130">
        <f t="shared" si="46"/>
        <v>-0.61486728022404291</v>
      </c>
      <c r="AG130">
        <f>SUM($AF$2:AF130)</f>
        <v>2.5644060903210559</v>
      </c>
      <c r="AH130" s="3">
        <f t="shared" si="47"/>
        <v>7.7255872736466014</v>
      </c>
      <c r="AI130">
        <f t="shared" si="48"/>
        <v>1.9158000967420254</v>
      </c>
      <c r="AJ130">
        <f t="shared" si="49"/>
        <v>4.0325644031361065</v>
      </c>
      <c r="AK130">
        <f t="shared" si="50"/>
        <v>0.51491013768564764</v>
      </c>
    </row>
    <row r="131" spans="1:37" x14ac:dyDescent="0.25">
      <c r="A131" s="1">
        <v>45503</v>
      </c>
      <c r="B131">
        <v>17.690000000000001</v>
      </c>
      <c r="C131">
        <v>23400.294000000002</v>
      </c>
      <c r="D131">
        <v>1916.5177000000001</v>
      </c>
      <c r="E131">
        <v>4.25</v>
      </c>
      <c r="F131">
        <v>66.400000000000006</v>
      </c>
      <c r="G131">
        <v>5.33</v>
      </c>
      <c r="H131">
        <v>-79886</v>
      </c>
      <c r="I131">
        <v>124.57599999999999</v>
      </c>
      <c r="J131">
        <v>5436.44</v>
      </c>
      <c r="K131">
        <v>17147.419999999998</v>
      </c>
      <c r="L131">
        <v>4.2</v>
      </c>
      <c r="M131">
        <v>257.32100000000003</v>
      </c>
      <c r="N131">
        <v>313.56599999999997</v>
      </c>
      <c r="O131">
        <v>3980000</v>
      </c>
      <c r="P131">
        <v>158003</v>
      </c>
      <c r="Q131">
        <f t="shared" si="65"/>
        <v>0.75951048027839363</v>
      </c>
      <c r="R131">
        <f t="shared" ref="R131:R194" si="72">STDEVA(X131:X135)*SQRT(252)</f>
        <v>0.34329662142262801</v>
      </c>
      <c r="S131">
        <f t="shared" ref="S131:S194" si="73">STDEVA(Y131:Y151)*SQRT(252)</f>
        <v>12.073641849928828</v>
      </c>
      <c r="T131">
        <f t="shared" ref="T131:T194" si="74">STDEVA(Z131:Z151)*SQRT(252)</f>
        <v>6.1419613241708873E-2</v>
      </c>
      <c r="U131">
        <f t="shared" ref="U131:U194" si="75">STDEVA(AC131:AC136)*SQRT(252)</f>
        <v>4.4008657443639132</v>
      </c>
      <c r="V131">
        <f t="shared" ref="V131:V194" si="76">STDEVA(AA131:AA136)*SQRT(252)</f>
        <v>27.869745904128877</v>
      </c>
      <c r="W131">
        <f t="shared" ref="W131:W194" si="77">STDEVA(AB131:AB136)*SQRT(252)</f>
        <v>37.013011755252279</v>
      </c>
      <c r="X131">
        <f t="shared" si="71"/>
        <v>0.13254769314158255</v>
      </c>
      <c r="Y131">
        <f t="shared" si="66"/>
        <v>1.2722646310432568</v>
      </c>
      <c r="Z131">
        <f t="shared" si="67"/>
        <v>5.5726181806668142E-2</v>
      </c>
      <c r="AA131">
        <f t="shared" ref="AA131:AA194" si="78">LN(J132/J131)*100</f>
        <v>1.567000529191805</v>
      </c>
      <c r="AB131">
        <f t="shared" ref="AB131:AB194" si="79">LN(K132/K131)*100</f>
        <v>2.6017085576570795</v>
      </c>
      <c r="AC131">
        <f t="shared" ref="AC131:AC194" si="80">((I132-I131)/I131)*100</f>
        <v>-0.5247399178011708</v>
      </c>
      <c r="AD131" s="2">
        <v>-0.51060000000000005</v>
      </c>
      <c r="AE131">
        <f t="shared" ref="AE131:AE194" si="81">AVERAGE(AA131:AA144)</f>
        <v>0.22224495020696752</v>
      </c>
      <c r="AF131">
        <f t="shared" ref="AF131:AF194" si="82">AA131-AE131</f>
        <v>1.3447555789848376</v>
      </c>
      <c r="AG131">
        <f>SUM($AF$2:AF131)</f>
        <v>3.9091616693058935</v>
      </c>
      <c r="AH131" s="3">
        <f t="shared" ref="AH131:AH194" si="83">MAX(AG131:AG145)-MIN(AG131:AG145)</f>
        <v>7.7255872736466014</v>
      </c>
      <c r="AI131">
        <f t="shared" ref="AI131:AI194" si="84">_xlfn.STDEV.P(AB131:AB145)</f>
        <v>1.8810163693594473</v>
      </c>
      <c r="AJ131">
        <f t="shared" ref="AJ131:AJ194" si="85">AH131/AI131</f>
        <v>4.1071345255105021</v>
      </c>
      <c r="AK131">
        <f t="shared" ref="AK131:AK194" si="86">LOG(AJ131)/LOG(15)</f>
        <v>0.5216762927953239</v>
      </c>
    </row>
    <row r="132" spans="1:37" x14ac:dyDescent="0.25">
      <c r="A132" s="1">
        <v>45504</v>
      </c>
      <c r="B132">
        <v>16.36</v>
      </c>
      <c r="C132">
        <v>23400.294000000002</v>
      </c>
      <c r="D132">
        <v>1918.1325999999999</v>
      </c>
      <c r="E132">
        <v>4.25</v>
      </c>
      <c r="F132">
        <v>66.400000000000006</v>
      </c>
      <c r="G132">
        <v>5.33</v>
      </c>
      <c r="H132">
        <v>-79886</v>
      </c>
      <c r="I132">
        <v>123.92230000000001</v>
      </c>
      <c r="J132">
        <v>5522.3</v>
      </c>
      <c r="K132">
        <v>17599.400000000001</v>
      </c>
      <c r="L132">
        <v>4.2</v>
      </c>
      <c r="M132">
        <v>257.32100000000003</v>
      </c>
      <c r="N132">
        <v>313.56599999999997</v>
      </c>
      <c r="O132">
        <v>3980000</v>
      </c>
      <c r="P132">
        <v>158003</v>
      </c>
      <c r="Q132">
        <f t="shared" si="65"/>
        <v>0.75951048027839363</v>
      </c>
      <c r="R132">
        <f t="shared" si="72"/>
        <v>0</v>
      </c>
      <c r="S132">
        <f t="shared" si="73"/>
        <v>8.7591404144576739</v>
      </c>
      <c r="T132">
        <f t="shared" si="74"/>
        <v>5.1523101228140585E-2</v>
      </c>
      <c r="U132">
        <f t="shared" si="75"/>
        <v>2.9680321334956545</v>
      </c>
      <c r="V132">
        <f t="shared" si="76"/>
        <v>31.040633157375765</v>
      </c>
      <c r="W132">
        <f t="shared" si="77"/>
        <v>38.110147553591091</v>
      </c>
      <c r="X132">
        <f>((D132-D131))/D132*100</f>
        <v>8.4191259770039203E-2</v>
      </c>
      <c r="Y132">
        <f t="shared" si="66"/>
        <v>1.2722646310432568</v>
      </c>
      <c r="Z132">
        <f t="shared" si="67"/>
        <v>5.5726181806668142E-2</v>
      </c>
      <c r="AA132">
        <f t="shared" si="78"/>
        <v>-1.3788191433053192</v>
      </c>
      <c r="AB132">
        <f t="shared" si="79"/>
        <v>-2.3295600866229176</v>
      </c>
      <c r="AC132">
        <f t="shared" si="80"/>
        <v>0.18785965076503378</v>
      </c>
      <c r="AD132" s="2">
        <v>0.42149999999999999</v>
      </c>
      <c r="AE132">
        <f t="shared" si="81"/>
        <v>9.6126711159577855E-2</v>
      </c>
      <c r="AF132">
        <f t="shared" si="82"/>
        <v>-1.474945854464897</v>
      </c>
      <c r="AG132">
        <f>SUM($AF$2:AF132)</f>
        <v>2.4342158148409965</v>
      </c>
      <c r="AH132" s="3">
        <f t="shared" si="83"/>
        <v>6.2506414191817044</v>
      </c>
      <c r="AI132">
        <f t="shared" si="84"/>
        <v>1.7775031998302238</v>
      </c>
      <c r="AJ132">
        <f t="shared" si="85"/>
        <v>3.5165289265182351</v>
      </c>
      <c r="AK132">
        <f t="shared" si="86"/>
        <v>0.46434678432488413</v>
      </c>
    </row>
    <row r="133" spans="1:37" x14ac:dyDescent="0.25">
      <c r="A133" s="1">
        <v>45505</v>
      </c>
      <c r="B133">
        <v>18.59</v>
      </c>
      <c r="C133">
        <v>23400.294000000002</v>
      </c>
      <c r="D133">
        <v>1918.1325999999999</v>
      </c>
      <c r="E133">
        <v>3.87</v>
      </c>
      <c r="F133">
        <v>67.900000000000006</v>
      </c>
      <c r="G133">
        <v>5.33</v>
      </c>
      <c r="H133">
        <v>-71444</v>
      </c>
      <c r="I133">
        <v>124.1551</v>
      </c>
      <c r="J133">
        <v>5446.68</v>
      </c>
      <c r="K133">
        <v>17194.150000000001</v>
      </c>
      <c r="L133">
        <v>4.2</v>
      </c>
      <c r="M133">
        <v>255.46299999999999</v>
      </c>
      <c r="N133">
        <v>314.13099999999997</v>
      </c>
      <c r="O133">
        <v>3930000</v>
      </c>
      <c r="P133">
        <v>158074</v>
      </c>
      <c r="Q133">
        <f t="shared" si="65"/>
        <v>0.75951048027839363</v>
      </c>
      <c r="R133">
        <f t="shared" si="72"/>
        <v>0.38971797956686161</v>
      </c>
      <c r="S133">
        <f t="shared" si="73"/>
        <v>3.6118952393573776E-15</v>
      </c>
      <c r="T133">
        <f t="shared" si="74"/>
        <v>3.7378786273029964E-2</v>
      </c>
      <c r="U133">
        <f t="shared" si="75"/>
        <v>3.2412556412627267</v>
      </c>
      <c r="V133">
        <f t="shared" si="76"/>
        <v>31.082747800213454</v>
      </c>
      <c r="W133">
        <f t="shared" si="77"/>
        <v>37.228732384134105</v>
      </c>
      <c r="X133">
        <f>X132</f>
        <v>8.4191259770039203E-2</v>
      </c>
      <c r="Y133">
        <f>((O133-O132)/O132)*100</f>
        <v>-1.256281407035176</v>
      </c>
      <c r="Z133">
        <f t="shared" si="67"/>
        <v>5.5726181806668142E-2</v>
      </c>
      <c r="AA133">
        <f t="shared" si="78"/>
        <v>-1.8552885294602866</v>
      </c>
      <c r="AB133">
        <f t="shared" si="79"/>
        <v>-2.4610378699109998</v>
      </c>
      <c r="AC133">
        <f t="shared" si="80"/>
        <v>-0.3529456301029994</v>
      </c>
      <c r="AD133" s="2">
        <v>0.44040000000000001</v>
      </c>
      <c r="AE133">
        <f t="shared" si="81"/>
        <v>0.22483320913984792</v>
      </c>
      <c r="AF133">
        <f t="shared" si="82"/>
        <v>-2.0801217386001345</v>
      </c>
      <c r="AG133">
        <f>SUM($AF$2:AF133)</f>
        <v>0.35409407624086198</v>
      </c>
      <c r="AH133" s="3">
        <f t="shared" si="83"/>
        <v>6.070789974490741</v>
      </c>
      <c r="AI133">
        <f t="shared" si="84"/>
        <v>1.7248710573995749</v>
      </c>
      <c r="AJ133">
        <f t="shared" si="85"/>
        <v>3.5195616208223108</v>
      </c>
      <c r="AK133">
        <f t="shared" si="86"/>
        <v>0.46466510916342635</v>
      </c>
    </row>
    <row r="134" spans="1:37" x14ac:dyDescent="0.25">
      <c r="A134" s="1">
        <v>45506</v>
      </c>
      <c r="B134">
        <v>23.39</v>
      </c>
      <c r="C134">
        <v>23400.294000000002</v>
      </c>
      <c r="D134">
        <v>1918.1325999999999</v>
      </c>
      <c r="E134">
        <v>3.87</v>
      </c>
      <c r="F134">
        <v>67.900000000000006</v>
      </c>
      <c r="G134">
        <v>5.33</v>
      </c>
      <c r="H134">
        <v>-71444</v>
      </c>
      <c r="I134">
        <v>123.7169</v>
      </c>
      <c r="J134">
        <v>5346.56</v>
      </c>
      <c r="K134">
        <v>16776.16</v>
      </c>
      <c r="L134">
        <v>4.2</v>
      </c>
      <c r="M134">
        <v>255.46299999999999</v>
      </c>
      <c r="N134">
        <v>314.13099999999997</v>
      </c>
      <c r="O134">
        <v>3930000</v>
      </c>
      <c r="P134">
        <v>158074</v>
      </c>
      <c r="Q134">
        <f t="shared" si="65"/>
        <v>0.75951048027839363</v>
      </c>
      <c r="R134">
        <f t="shared" si="72"/>
        <v>0.47730509676360583</v>
      </c>
      <c r="S134">
        <f t="shared" si="73"/>
        <v>3.6118952393573776E-15</v>
      </c>
      <c r="T134">
        <f t="shared" si="74"/>
        <v>1.1287172622991805E-16</v>
      </c>
      <c r="U134">
        <f t="shared" si="75"/>
        <v>3.4540987067638866</v>
      </c>
      <c r="V134">
        <f t="shared" si="76"/>
        <v>28.687500156430239</v>
      </c>
      <c r="W134">
        <f t="shared" si="77"/>
        <v>33.789413929850646</v>
      </c>
      <c r="X134">
        <f t="shared" ref="X134:X136" si="87">X133</f>
        <v>8.4191259770039203E-2</v>
      </c>
      <c r="Y134">
        <f>Y133</f>
        <v>-1.256281407035176</v>
      </c>
      <c r="Z134">
        <f>((P133-P132))/P132*100</f>
        <v>4.4935855648310472E-2</v>
      </c>
      <c r="AA134">
        <f t="shared" si="78"/>
        <v>-3.042704549688219</v>
      </c>
      <c r="AB134">
        <f t="shared" si="79"/>
        <v>-3.4942650490817786</v>
      </c>
      <c r="AC134">
        <f t="shared" si="80"/>
        <v>6.0622275533902682E-2</v>
      </c>
      <c r="AD134" s="2">
        <v>0.42149999999999999</v>
      </c>
      <c r="AE134">
        <f t="shared" si="81"/>
        <v>0.29326132249083647</v>
      </c>
      <c r="AF134">
        <f t="shared" si="82"/>
        <v>-3.3359658721790555</v>
      </c>
      <c r="AG134">
        <f>SUM($AF$2:AF134)</f>
        <v>-2.9818717959381935</v>
      </c>
      <c r="AH134" s="3">
        <f t="shared" si="83"/>
        <v>6.6052156357771636</v>
      </c>
      <c r="AI134">
        <f t="shared" si="84"/>
        <v>1.5998440499442581</v>
      </c>
      <c r="AJ134">
        <f t="shared" si="85"/>
        <v>4.1286621880472056</v>
      </c>
      <c r="AK134">
        <f t="shared" si="86"/>
        <v>0.52360677379922604</v>
      </c>
    </row>
    <row r="135" spans="1:37" x14ac:dyDescent="0.25">
      <c r="A135" s="1">
        <v>45509</v>
      </c>
      <c r="B135">
        <v>38.57</v>
      </c>
      <c r="C135">
        <v>23400.294000000002</v>
      </c>
      <c r="D135">
        <v>1918.1325999999999</v>
      </c>
      <c r="E135">
        <v>3.87</v>
      </c>
      <c r="F135">
        <v>67.900000000000006</v>
      </c>
      <c r="G135">
        <v>5.33</v>
      </c>
      <c r="H135">
        <v>-71444</v>
      </c>
      <c r="I135">
        <v>123.7919</v>
      </c>
      <c r="J135">
        <v>5186.33</v>
      </c>
      <c r="K135">
        <v>16200.08</v>
      </c>
      <c r="L135">
        <v>4.2</v>
      </c>
      <c r="M135">
        <v>255.46299999999999</v>
      </c>
      <c r="N135">
        <v>314.13099999999997</v>
      </c>
      <c r="O135">
        <v>3930000</v>
      </c>
      <c r="P135">
        <v>158074</v>
      </c>
      <c r="Q135">
        <f t="shared" si="65"/>
        <v>0.75951048027839363</v>
      </c>
      <c r="R135">
        <f t="shared" si="72"/>
        <v>0.47730509676360572</v>
      </c>
      <c r="S135">
        <f t="shared" si="73"/>
        <v>1.7075340732103328</v>
      </c>
      <c r="T135">
        <f t="shared" si="74"/>
        <v>1.1287172622991805E-16</v>
      </c>
      <c r="U135">
        <f t="shared" si="75"/>
        <v>3.4758815752048928</v>
      </c>
      <c r="V135">
        <f t="shared" si="76"/>
        <v>17.710052249956696</v>
      </c>
      <c r="W135">
        <f t="shared" si="77"/>
        <v>22.840445702948685</v>
      </c>
      <c r="X135">
        <f t="shared" si="87"/>
        <v>8.4191259770039203E-2</v>
      </c>
      <c r="Y135">
        <f t="shared" ref="Y135:Y154" si="88">Y134</f>
        <v>-1.256281407035176</v>
      </c>
      <c r="Z135">
        <f>Z134</f>
        <v>4.4935855648310472E-2</v>
      </c>
      <c r="AA135">
        <f t="shared" si="78"/>
        <v>1.0300905557719546</v>
      </c>
      <c r="AB135">
        <f t="shared" si="79"/>
        <v>1.0241767201205134</v>
      </c>
      <c r="AC135">
        <f t="shared" si="80"/>
        <v>7.0683138395973955E-2</v>
      </c>
      <c r="AD135" s="2">
        <v>0.65259999999999996</v>
      </c>
      <c r="AE135">
        <f t="shared" si="81"/>
        <v>0.59215440610072689</v>
      </c>
      <c r="AF135">
        <f t="shared" si="82"/>
        <v>0.43793614967122774</v>
      </c>
      <c r="AG135">
        <f>SUM($AF$2:AF135)</f>
        <v>-2.5439356462669656</v>
      </c>
      <c r="AH135" s="3">
        <f t="shared" si="83"/>
        <v>6.6052156357771636</v>
      </c>
      <c r="AI135">
        <f t="shared" si="84"/>
        <v>1.270388769488894</v>
      </c>
      <c r="AJ135">
        <f t="shared" si="85"/>
        <v>5.1993655756533412</v>
      </c>
      <c r="AK135">
        <f t="shared" si="86"/>
        <v>0.60875408173422352</v>
      </c>
    </row>
    <row r="136" spans="1:37" x14ac:dyDescent="0.25">
      <c r="A136" s="1">
        <v>45510</v>
      </c>
      <c r="B136">
        <v>27.71</v>
      </c>
      <c r="C136">
        <v>23400.294000000002</v>
      </c>
      <c r="D136">
        <v>1918.1325999999999</v>
      </c>
      <c r="E136">
        <v>3.87</v>
      </c>
      <c r="F136">
        <v>67.900000000000006</v>
      </c>
      <c r="G136">
        <v>5.33</v>
      </c>
      <c r="H136">
        <v>-71444</v>
      </c>
      <c r="I136">
        <v>123.8794</v>
      </c>
      <c r="J136">
        <v>5240.03</v>
      </c>
      <c r="K136">
        <v>16366.85</v>
      </c>
      <c r="L136">
        <v>4.2</v>
      </c>
      <c r="M136">
        <v>255.46299999999999</v>
      </c>
      <c r="N136">
        <v>314.13099999999997</v>
      </c>
      <c r="O136">
        <v>3930000</v>
      </c>
      <c r="P136">
        <v>158074</v>
      </c>
      <c r="Q136">
        <f t="shared" si="65"/>
        <v>0.75951048027839363</v>
      </c>
      <c r="R136">
        <f t="shared" si="72"/>
        <v>0.38971797956686149</v>
      </c>
      <c r="S136">
        <f t="shared" si="73"/>
        <v>2.353673291098656</v>
      </c>
      <c r="T136">
        <f t="shared" si="74"/>
        <v>0.37028395098212796</v>
      </c>
      <c r="U136">
        <f t="shared" si="75"/>
        <v>4.0851070706801114</v>
      </c>
      <c r="V136">
        <f t="shared" si="76"/>
        <v>17.744894212171381</v>
      </c>
      <c r="W136">
        <f t="shared" si="77"/>
        <v>23.653137780934486</v>
      </c>
      <c r="X136">
        <f t="shared" si="87"/>
        <v>8.4191259770039203E-2</v>
      </c>
      <c r="Y136">
        <f t="shared" si="88"/>
        <v>-1.256281407035176</v>
      </c>
      <c r="Z136">
        <f t="shared" ref="Z136:Z155" si="89">Z135</f>
        <v>4.4935855648310472E-2</v>
      </c>
      <c r="AA136">
        <f t="shared" si="78"/>
        <v>-0.77647563892511828</v>
      </c>
      <c r="AB136">
        <f t="shared" si="79"/>
        <v>-1.0505380889529767</v>
      </c>
      <c r="AC136">
        <f t="shared" si="80"/>
        <v>-5.3923412609360906E-2</v>
      </c>
      <c r="AD136" s="2">
        <v>0.38179999999999997</v>
      </c>
      <c r="AE136">
        <f t="shared" si="81"/>
        <v>0.49601431914862443</v>
      </c>
      <c r="AF136">
        <f t="shared" si="82"/>
        <v>-1.2724899580737428</v>
      </c>
      <c r="AG136">
        <f>SUM($AF$2:AF136)</f>
        <v>-3.8164256043407083</v>
      </c>
      <c r="AH136" s="3">
        <f t="shared" si="83"/>
        <v>6.6052156357771636</v>
      </c>
      <c r="AI136">
        <f t="shared" si="84"/>
        <v>1.269365584055598</v>
      </c>
      <c r="AJ136">
        <f t="shared" si="85"/>
        <v>5.2035565787703417</v>
      </c>
      <c r="AK136">
        <f t="shared" si="86"/>
        <v>0.60905161528379703</v>
      </c>
    </row>
    <row r="137" spans="1:37" x14ac:dyDescent="0.25">
      <c r="A137" s="1">
        <v>45511</v>
      </c>
      <c r="B137">
        <v>27.85</v>
      </c>
      <c r="C137">
        <v>23400.294000000002</v>
      </c>
      <c r="D137">
        <v>1918.6947</v>
      </c>
      <c r="E137">
        <v>3.87</v>
      </c>
      <c r="F137">
        <v>67.900000000000006</v>
      </c>
      <c r="G137">
        <v>5.33</v>
      </c>
      <c r="H137">
        <v>-71444</v>
      </c>
      <c r="I137">
        <v>123.8126</v>
      </c>
      <c r="J137">
        <v>5199.5</v>
      </c>
      <c r="K137">
        <v>16195.81</v>
      </c>
      <c r="L137">
        <v>4.2</v>
      </c>
      <c r="M137">
        <v>255.46299999999999</v>
      </c>
      <c r="N137">
        <v>314.13099999999997</v>
      </c>
      <c r="O137">
        <v>3930000</v>
      </c>
      <c r="P137">
        <v>158074</v>
      </c>
      <c r="Q137">
        <f t="shared" si="65"/>
        <v>0.75951048027839363</v>
      </c>
      <c r="R137">
        <f t="shared" si="72"/>
        <v>0</v>
      </c>
      <c r="S137">
        <f t="shared" si="73"/>
        <v>2.8057647888179504</v>
      </c>
      <c r="T137">
        <f t="shared" si="74"/>
        <v>0.5104012032454236</v>
      </c>
      <c r="U137">
        <f t="shared" si="75"/>
        <v>4.5102511056980301</v>
      </c>
      <c r="V137">
        <f t="shared" si="76"/>
        <v>14.332802745826127</v>
      </c>
      <c r="W137">
        <f t="shared" si="77"/>
        <v>20.002623164570664</v>
      </c>
      <c r="X137">
        <f>((D137-D136))/D137*100</f>
        <v>2.9295958340850182E-2</v>
      </c>
      <c r="Y137">
        <f t="shared" si="88"/>
        <v>-1.256281407035176</v>
      </c>
      <c r="Z137">
        <f t="shared" si="89"/>
        <v>4.4935855648310472E-2</v>
      </c>
      <c r="AA137">
        <f t="shared" si="78"/>
        <v>2.2781128575607585</v>
      </c>
      <c r="AB137">
        <f t="shared" si="79"/>
        <v>2.8259270408742561</v>
      </c>
      <c r="AC137">
        <f t="shared" si="80"/>
        <v>-9.4093815976727765E-2</v>
      </c>
      <c r="AD137" s="2">
        <v>0.71840000000000004</v>
      </c>
      <c r="AE137">
        <f t="shared" si="81"/>
        <v>0.56286209344238614</v>
      </c>
      <c r="AF137">
        <f t="shared" si="82"/>
        <v>1.7152507641183723</v>
      </c>
      <c r="AG137">
        <f>SUM($AF$2:AF137)</f>
        <v>-2.101174840222336</v>
      </c>
      <c r="AH137" s="3">
        <f t="shared" si="83"/>
        <v>5.1006622760147007</v>
      </c>
      <c r="AI137">
        <f t="shared" si="84"/>
        <v>1.2757991168051952</v>
      </c>
      <c r="AJ137">
        <f t="shared" si="85"/>
        <v>3.9980136440191099</v>
      </c>
      <c r="AK137">
        <f t="shared" si="86"/>
        <v>0.51173262896658311</v>
      </c>
    </row>
    <row r="138" spans="1:37" x14ac:dyDescent="0.25">
      <c r="A138" s="1">
        <v>45512</v>
      </c>
      <c r="B138">
        <v>23.79</v>
      </c>
      <c r="C138">
        <v>23400.294000000002</v>
      </c>
      <c r="D138">
        <v>1918.6947</v>
      </c>
      <c r="E138">
        <v>3.87</v>
      </c>
      <c r="F138">
        <v>67.900000000000006</v>
      </c>
      <c r="G138">
        <v>5.33</v>
      </c>
      <c r="H138">
        <v>-71444</v>
      </c>
      <c r="I138">
        <v>123.6961</v>
      </c>
      <c r="J138">
        <v>5319.31</v>
      </c>
      <c r="K138">
        <v>16660.02</v>
      </c>
      <c r="L138">
        <v>4.2</v>
      </c>
      <c r="M138">
        <v>255.46299999999999</v>
      </c>
      <c r="N138">
        <v>314.13099999999997</v>
      </c>
      <c r="O138">
        <v>3930000</v>
      </c>
      <c r="P138">
        <v>158074</v>
      </c>
      <c r="Q138">
        <f t="shared" si="65"/>
        <v>0.75951048027839363</v>
      </c>
      <c r="R138">
        <f t="shared" si="72"/>
        <v>0.29956418071195628</v>
      </c>
      <c r="S138">
        <f t="shared" si="73"/>
        <v>3.1485372600610284</v>
      </c>
      <c r="T138">
        <f t="shared" si="74"/>
        <v>0.60843861790514575</v>
      </c>
      <c r="U138">
        <f t="shared" si="75"/>
        <v>4.5050951908315575</v>
      </c>
      <c r="V138">
        <f t="shared" si="76"/>
        <v>11.539143028815062</v>
      </c>
      <c r="W138">
        <f t="shared" si="77"/>
        <v>17.501284465384387</v>
      </c>
      <c r="X138">
        <f>X137</f>
        <v>2.9295958340850182E-2</v>
      </c>
      <c r="Y138">
        <f t="shared" si="88"/>
        <v>-1.256281407035176</v>
      </c>
      <c r="Z138">
        <f t="shared" si="89"/>
        <v>4.4935855648310472E-2</v>
      </c>
      <c r="AA138">
        <f t="shared" si="78"/>
        <v>0.4660780212150723</v>
      </c>
      <c r="AB138">
        <f t="shared" si="79"/>
        <v>0.51057846632736503</v>
      </c>
      <c r="AC138">
        <f t="shared" si="80"/>
        <v>-0.40397393288875255</v>
      </c>
      <c r="AD138" s="2">
        <v>-0.31819999999999998</v>
      </c>
      <c r="AE138">
        <f t="shared" si="81"/>
        <v>0.35732569686359344</v>
      </c>
      <c r="AF138">
        <f t="shared" si="82"/>
        <v>0.10875232435147886</v>
      </c>
      <c r="AG138">
        <f>SUM($AF$2:AF138)</f>
        <v>-1.9924225158708571</v>
      </c>
      <c r="AH138" s="3">
        <f t="shared" si="83"/>
        <v>5.1006622760147007</v>
      </c>
      <c r="AI138">
        <f t="shared" si="84"/>
        <v>1.1296206134662552</v>
      </c>
      <c r="AJ138">
        <f t="shared" si="85"/>
        <v>4.5153764150631543</v>
      </c>
      <c r="AK138">
        <f t="shared" si="86"/>
        <v>0.55666935298041265</v>
      </c>
    </row>
    <row r="139" spans="1:37" x14ac:dyDescent="0.25">
      <c r="A139" s="1">
        <v>45513</v>
      </c>
      <c r="B139">
        <v>20.37</v>
      </c>
      <c r="C139">
        <v>23400.294000000002</v>
      </c>
      <c r="D139">
        <v>1918.6947</v>
      </c>
      <c r="E139">
        <v>3.87</v>
      </c>
      <c r="F139">
        <v>67.900000000000006</v>
      </c>
      <c r="G139">
        <v>5.33</v>
      </c>
      <c r="H139">
        <v>-71444</v>
      </c>
      <c r="I139">
        <v>123.1964</v>
      </c>
      <c r="J139">
        <v>5344.16</v>
      </c>
      <c r="K139">
        <v>16745.3</v>
      </c>
      <c r="L139">
        <v>4.2</v>
      </c>
      <c r="M139">
        <v>255.46299999999999</v>
      </c>
      <c r="N139">
        <v>314.13099999999997</v>
      </c>
      <c r="O139">
        <v>3930000</v>
      </c>
      <c r="P139">
        <v>158074</v>
      </c>
      <c r="Q139">
        <f t="shared" si="65"/>
        <v>0.75951048027839363</v>
      </c>
      <c r="R139">
        <f t="shared" si="72"/>
        <v>0.36688969397959176</v>
      </c>
      <c r="S139">
        <f t="shared" si="73"/>
        <v>3.4150681464206851</v>
      </c>
      <c r="T139">
        <f t="shared" si="74"/>
        <v>0.68276986958035768</v>
      </c>
      <c r="U139">
        <f t="shared" si="75"/>
        <v>4.5615925275070479</v>
      </c>
      <c r="V139">
        <f t="shared" si="76"/>
        <v>11.43946776755504</v>
      </c>
      <c r="W139">
        <f t="shared" si="77"/>
        <v>17.320398711216551</v>
      </c>
      <c r="X139">
        <f t="shared" ref="X139:X141" si="90">X138</f>
        <v>2.9295958340850182E-2</v>
      </c>
      <c r="Y139">
        <f t="shared" si="88"/>
        <v>-1.256281407035176</v>
      </c>
      <c r="Z139">
        <f t="shared" si="89"/>
        <v>4.4935855648310472E-2</v>
      </c>
      <c r="AA139">
        <f t="shared" si="78"/>
        <v>4.3036707511422091E-3</v>
      </c>
      <c r="AB139">
        <f t="shared" si="79"/>
        <v>0.2106431297824792</v>
      </c>
      <c r="AC139">
        <f t="shared" si="80"/>
        <v>0.2417278426967098</v>
      </c>
      <c r="AD139" s="2">
        <v>-0.64859999999999995</v>
      </c>
      <c r="AE139">
        <f t="shared" si="81"/>
        <v>0.32375339945853021</v>
      </c>
      <c r="AF139">
        <f t="shared" si="82"/>
        <v>-0.31944972870738803</v>
      </c>
      <c r="AG139">
        <f>SUM($AF$2:AF139)</f>
        <v>-2.3118722445782449</v>
      </c>
      <c r="AH139" s="3">
        <f t="shared" si="83"/>
        <v>5.3681392341231682</v>
      </c>
      <c r="AI139">
        <f t="shared" si="84"/>
        <v>1.1460500395906983</v>
      </c>
      <c r="AJ139">
        <f t="shared" si="85"/>
        <v>4.6840356430163839</v>
      </c>
      <c r="AK139">
        <f t="shared" si="86"/>
        <v>0.57021101551341269</v>
      </c>
    </row>
    <row r="140" spans="1:37" x14ac:dyDescent="0.25">
      <c r="A140" s="1">
        <v>45516</v>
      </c>
      <c r="B140">
        <v>20.71</v>
      </c>
      <c r="C140">
        <v>23400.294000000002</v>
      </c>
      <c r="D140">
        <v>1918.6947</v>
      </c>
      <c r="E140">
        <v>3.87</v>
      </c>
      <c r="F140">
        <v>67.900000000000006</v>
      </c>
      <c r="G140">
        <v>5.33</v>
      </c>
      <c r="H140">
        <v>-71444</v>
      </c>
      <c r="I140">
        <v>123.49420000000001</v>
      </c>
      <c r="J140">
        <v>5344.39</v>
      </c>
      <c r="K140">
        <v>16780.61</v>
      </c>
      <c r="L140">
        <v>4.2</v>
      </c>
      <c r="M140">
        <v>255.46299999999999</v>
      </c>
      <c r="N140">
        <v>314.13099999999997</v>
      </c>
      <c r="O140">
        <v>3930000</v>
      </c>
      <c r="P140">
        <v>158074</v>
      </c>
      <c r="Q140">
        <f t="shared" si="65"/>
        <v>0.75951048027839363</v>
      </c>
      <c r="R140">
        <f t="shared" si="72"/>
        <v>0.36688969397959209</v>
      </c>
      <c r="S140">
        <f t="shared" si="73"/>
        <v>3.6222267668223602</v>
      </c>
      <c r="T140">
        <f t="shared" si="74"/>
        <v>0.74056790196425593</v>
      </c>
      <c r="U140">
        <f t="shared" si="75"/>
        <v>3.5693079126096374</v>
      </c>
      <c r="V140">
        <f t="shared" si="76"/>
        <v>12.204504379484902</v>
      </c>
      <c r="W140">
        <f t="shared" si="77"/>
        <v>18.996955484234569</v>
      </c>
      <c r="X140">
        <f t="shared" si="90"/>
        <v>2.9295958340850182E-2</v>
      </c>
      <c r="Y140">
        <f t="shared" si="88"/>
        <v>-1.256281407035176</v>
      </c>
      <c r="Z140">
        <f t="shared" si="89"/>
        <v>4.4935855648310472E-2</v>
      </c>
      <c r="AA140">
        <f t="shared" si="78"/>
        <v>1.6707226654933076</v>
      </c>
      <c r="AB140">
        <f t="shared" si="79"/>
        <v>2.3964722227043631</v>
      </c>
      <c r="AC140">
        <f t="shared" si="80"/>
        <v>-0.17191090755680288</v>
      </c>
      <c r="AD140" s="2">
        <v>-7.7200000000000005E-2</v>
      </c>
      <c r="AE140">
        <f t="shared" si="81"/>
        <v>0.39517790428242483</v>
      </c>
      <c r="AF140">
        <f t="shared" si="82"/>
        <v>1.2755447612108828</v>
      </c>
      <c r="AG140">
        <f>SUM($AF$2:AF140)</f>
        <v>-1.0363274833673621</v>
      </c>
      <c r="AH140" s="3">
        <f t="shared" si="83"/>
        <v>4.1308109856758888</v>
      </c>
      <c r="AI140">
        <f t="shared" si="84"/>
        <v>1.1492611913821307</v>
      </c>
      <c r="AJ140">
        <f t="shared" si="85"/>
        <v>3.594318695046224</v>
      </c>
      <c r="AK140">
        <f t="shared" si="86"/>
        <v>0.47242641886822451</v>
      </c>
    </row>
    <row r="141" spans="1:37" x14ac:dyDescent="0.25">
      <c r="A141" s="1">
        <v>45517</v>
      </c>
      <c r="B141">
        <v>18.12</v>
      </c>
      <c r="C141">
        <v>23400.294000000002</v>
      </c>
      <c r="D141">
        <v>1918.6947</v>
      </c>
      <c r="E141">
        <v>3.87</v>
      </c>
      <c r="F141">
        <v>67.900000000000006</v>
      </c>
      <c r="G141">
        <v>5.33</v>
      </c>
      <c r="H141">
        <v>-71444</v>
      </c>
      <c r="I141">
        <v>123.28189999999999</v>
      </c>
      <c r="J141">
        <v>5434.43</v>
      </c>
      <c r="K141">
        <v>17187.61</v>
      </c>
      <c r="L141">
        <v>4.2</v>
      </c>
      <c r="M141">
        <v>255.46299999999999</v>
      </c>
      <c r="N141">
        <v>314.13099999999997</v>
      </c>
      <c r="O141">
        <v>3930000</v>
      </c>
      <c r="P141">
        <v>158074</v>
      </c>
      <c r="Q141">
        <f t="shared" si="65"/>
        <v>0.75951048027839363</v>
      </c>
      <c r="R141">
        <f t="shared" si="72"/>
        <v>0.29956418071195651</v>
      </c>
      <c r="S141">
        <f t="shared" si="73"/>
        <v>3.7797877975825678</v>
      </c>
      <c r="T141">
        <f t="shared" si="74"/>
        <v>0.78549087811202933</v>
      </c>
      <c r="U141">
        <f t="shared" si="75"/>
        <v>3.9361404896016068</v>
      </c>
      <c r="V141">
        <f t="shared" si="76"/>
        <v>10.052896114983611</v>
      </c>
      <c r="W141">
        <f t="shared" si="77"/>
        <v>15.609347364304098</v>
      </c>
      <c r="X141">
        <f t="shared" si="90"/>
        <v>2.9295958340850182E-2</v>
      </c>
      <c r="Y141">
        <f t="shared" si="88"/>
        <v>-1.256281407035176</v>
      </c>
      <c r="Z141">
        <f t="shared" si="89"/>
        <v>4.4935855648310472E-2</v>
      </c>
      <c r="AA141">
        <f t="shared" si="78"/>
        <v>0.38164760676323722</v>
      </c>
      <c r="AB141">
        <f t="shared" si="79"/>
        <v>2.9028327837656038E-2</v>
      </c>
      <c r="AC141">
        <f t="shared" si="80"/>
        <v>-0.46738410099130534</v>
      </c>
      <c r="AD141" s="2">
        <v>0</v>
      </c>
      <c r="AE141">
        <f t="shared" si="81"/>
        <v>0.27584057103290294</v>
      </c>
      <c r="AF141">
        <f t="shared" si="82"/>
        <v>0.10580703573033429</v>
      </c>
      <c r="AG141">
        <f>SUM($AF$2:AF141)</f>
        <v>-0.9305204476370279</v>
      </c>
      <c r="AH141" s="3">
        <f t="shared" si="83"/>
        <v>4.025003949945555</v>
      </c>
      <c r="AI141">
        <f t="shared" si="84"/>
        <v>1.0137401408071416</v>
      </c>
      <c r="AJ141">
        <f t="shared" si="85"/>
        <v>3.9704494159034089</v>
      </c>
      <c r="AK141">
        <f t="shared" si="86"/>
        <v>0.5091778914324564</v>
      </c>
    </row>
    <row r="142" spans="1:37" x14ac:dyDescent="0.25">
      <c r="A142" s="1">
        <v>45518</v>
      </c>
      <c r="B142">
        <v>16.190000000000001</v>
      </c>
      <c r="C142">
        <v>23400.294000000002</v>
      </c>
      <c r="D142">
        <v>1920.0673999999999</v>
      </c>
      <c r="E142">
        <v>3.87</v>
      </c>
      <c r="F142">
        <v>67.900000000000006</v>
      </c>
      <c r="G142">
        <v>5.33</v>
      </c>
      <c r="H142">
        <v>-71444</v>
      </c>
      <c r="I142">
        <v>122.70569999999999</v>
      </c>
      <c r="J142">
        <v>5455.21</v>
      </c>
      <c r="K142">
        <v>17192.599999999999</v>
      </c>
      <c r="L142">
        <v>4.2</v>
      </c>
      <c r="M142">
        <v>255.46299999999999</v>
      </c>
      <c r="N142">
        <v>314.13099999999997</v>
      </c>
      <c r="O142">
        <v>3930000</v>
      </c>
      <c r="P142">
        <v>158074</v>
      </c>
      <c r="Q142">
        <f t="shared" si="65"/>
        <v>0.75951048027839363</v>
      </c>
      <c r="R142">
        <f t="shared" si="72"/>
        <v>0</v>
      </c>
      <c r="S142">
        <f t="shared" si="73"/>
        <v>3.8937767755877242</v>
      </c>
      <c r="T142">
        <f t="shared" si="74"/>
        <v>0.81965846627676653</v>
      </c>
      <c r="U142">
        <f t="shared" si="75"/>
        <v>4.4736545775230461</v>
      </c>
      <c r="V142">
        <f t="shared" si="76"/>
        <v>13.893458113512956</v>
      </c>
      <c r="W142">
        <f t="shared" si="77"/>
        <v>21.961491293017204</v>
      </c>
      <c r="X142">
        <f>((D142-D141))/D142*100</f>
        <v>7.1492281989678871E-2</v>
      </c>
      <c r="Y142">
        <f t="shared" si="88"/>
        <v>-1.256281407035176</v>
      </c>
      <c r="Z142">
        <f t="shared" si="89"/>
        <v>4.4935855648310472E-2</v>
      </c>
      <c r="AA142">
        <f t="shared" si="78"/>
        <v>1.6004444012785939</v>
      </c>
      <c r="AB142">
        <f t="shared" si="79"/>
        <v>2.3107294521119472</v>
      </c>
      <c r="AC142">
        <f t="shared" si="80"/>
        <v>0.14131372870209036</v>
      </c>
      <c r="AD142" s="2">
        <v>-0.34300000000000003</v>
      </c>
      <c r="AE142">
        <f t="shared" si="81"/>
        <v>0.24858002769267168</v>
      </c>
      <c r="AF142">
        <f t="shared" si="82"/>
        <v>1.3518643735859222</v>
      </c>
      <c r="AG142">
        <f>SUM($AF$2:AF142)</f>
        <v>0.42134392594889425</v>
      </c>
      <c r="AH142" s="3">
        <f t="shared" si="83"/>
        <v>2.6731395763596324</v>
      </c>
      <c r="AI142">
        <f t="shared" si="84"/>
        <v>1.3414419319891668</v>
      </c>
      <c r="AJ142">
        <f t="shared" si="85"/>
        <v>1.992735960173653</v>
      </c>
      <c r="AK142">
        <f t="shared" si="86"/>
        <v>0.25461438955876708</v>
      </c>
    </row>
    <row r="143" spans="1:37" x14ac:dyDescent="0.25">
      <c r="A143" s="1">
        <v>45519</v>
      </c>
      <c r="B143">
        <v>15.23</v>
      </c>
      <c r="C143">
        <v>23400.294000000002</v>
      </c>
      <c r="D143">
        <v>1920.0673999999999</v>
      </c>
      <c r="E143">
        <v>3.87</v>
      </c>
      <c r="F143">
        <v>67.900000000000006</v>
      </c>
      <c r="G143">
        <v>5.33</v>
      </c>
      <c r="H143">
        <v>-71444</v>
      </c>
      <c r="I143">
        <v>122.87909999999999</v>
      </c>
      <c r="J143">
        <v>5543.22</v>
      </c>
      <c r="K143">
        <v>17594.5</v>
      </c>
      <c r="L143">
        <v>4.2</v>
      </c>
      <c r="M143">
        <v>255.46299999999999</v>
      </c>
      <c r="N143">
        <v>314.13099999999997</v>
      </c>
      <c r="O143">
        <v>3930000</v>
      </c>
      <c r="P143">
        <v>158074</v>
      </c>
      <c r="Q143">
        <f t="shared" si="65"/>
        <v>0.75951048027839363</v>
      </c>
      <c r="R143">
        <f t="shared" si="72"/>
        <v>0.30786639918588377</v>
      </c>
      <c r="S143">
        <f t="shared" si="73"/>
        <v>3.9679506171752177</v>
      </c>
      <c r="T143">
        <f t="shared" si="74"/>
        <v>0.84437732243687169</v>
      </c>
      <c r="U143">
        <f t="shared" si="75"/>
        <v>6.1804305295863173</v>
      </c>
      <c r="V143">
        <f t="shared" si="76"/>
        <v>12.000253504204801</v>
      </c>
      <c r="W143">
        <f t="shared" si="77"/>
        <v>18.685033114837047</v>
      </c>
      <c r="X143">
        <f>X142</f>
        <v>7.1492281989678871E-2</v>
      </c>
      <c r="Y143">
        <f t="shared" si="88"/>
        <v>-1.256281407035176</v>
      </c>
      <c r="Z143">
        <f t="shared" si="89"/>
        <v>4.4935855648310472E-2</v>
      </c>
      <c r="AA143">
        <f t="shared" si="78"/>
        <v>0.19878411263283946</v>
      </c>
      <c r="AB143">
        <f t="shared" si="79"/>
        <v>0.21131994208199242</v>
      </c>
      <c r="AC143">
        <f t="shared" si="80"/>
        <v>-0.1503103456975127</v>
      </c>
      <c r="AD143" s="2">
        <v>-0.29599999999999999</v>
      </c>
      <c r="AE143">
        <f t="shared" si="81"/>
        <v>-1.8437518502809502E-2</v>
      </c>
      <c r="AF143">
        <f t="shared" si="82"/>
        <v>0.21722163113564896</v>
      </c>
      <c r="AG143">
        <f>SUM($AF$2:AF143)</f>
        <v>0.63856555708454321</v>
      </c>
      <c r="AH143" s="3">
        <f t="shared" si="83"/>
        <v>2.6892461476939591</v>
      </c>
      <c r="AI143">
        <f t="shared" si="84"/>
        <v>1.1881297209968891</v>
      </c>
      <c r="AJ143">
        <f t="shared" si="85"/>
        <v>2.2634280585436177</v>
      </c>
      <c r="AK143">
        <f t="shared" si="86"/>
        <v>0.3016489516240754</v>
      </c>
    </row>
    <row r="144" spans="1:37" x14ac:dyDescent="0.25">
      <c r="A144" s="1">
        <v>45520</v>
      </c>
      <c r="B144">
        <v>14.8</v>
      </c>
      <c r="C144">
        <v>23400.294000000002</v>
      </c>
      <c r="D144">
        <v>1920.0673999999999</v>
      </c>
      <c r="E144">
        <v>3.87</v>
      </c>
      <c r="F144">
        <v>67.900000000000006</v>
      </c>
      <c r="G144">
        <v>5.33</v>
      </c>
      <c r="H144">
        <v>-71444</v>
      </c>
      <c r="I144">
        <v>122.6944</v>
      </c>
      <c r="J144">
        <v>5554.25</v>
      </c>
      <c r="K144">
        <v>17631.72</v>
      </c>
      <c r="L144">
        <v>4.2</v>
      </c>
      <c r="M144">
        <v>255.46299999999999</v>
      </c>
      <c r="N144">
        <v>314.13099999999997</v>
      </c>
      <c r="O144">
        <v>3930000</v>
      </c>
      <c r="P144">
        <v>158074</v>
      </c>
      <c r="Q144">
        <f t="shared" si="65"/>
        <v>0.75951048027839363</v>
      </c>
      <c r="R144">
        <f t="shared" si="72"/>
        <v>0.37705779347670698</v>
      </c>
      <c r="S144">
        <f t="shared" si="73"/>
        <v>4.0045223637106497</v>
      </c>
      <c r="T144">
        <f t="shared" si="74"/>
        <v>0.86046214531299847</v>
      </c>
      <c r="U144">
        <f t="shared" si="75"/>
        <v>6.5401454874051348</v>
      </c>
      <c r="V144">
        <f t="shared" si="76"/>
        <v>12.607808393675041</v>
      </c>
      <c r="W144">
        <f t="shared" si="77"/>
        <v>20.067218221286609</v>
      </c>
      <c r="X144">
        <f t="shared" ref="X144:X146" si="91">X143</f>
        <v>7.1492281989678871E-2</v>
      </c>
      <c r="Y144">
        <f t="shared" si="88"/>
        <v>-1.256281407035176</v>
      </c>
      <c r="Z144">
        <f t="shared" si="89"/>
        <v>4.4935855648310472E-2</v>
      </c>
      <c r="AA144">
        <f t="shared" si="78"/>
        <v>0.96753274361777752</v>
      </c>
      <c r="AB144">
        <f t="shared" si="79"/>
        <v>1.3802552030212545</v>
      </c>
      <c r="AC144">
        <f t="shared" si="80"/>
        <v>-0.42235016431068351</v>
      </c>
      <c r="AD144" s="2">
        <v>0.1779</v>
      </c>
      <c r="AE144">
        <f t="shared" si="81"/>
        <v>-4.4091850764865423E-2</v>
      </c>
      <c r="AF144">
        <f t="shared" si="82"/>
        <v>1.011624594382643</v>
      </c>
      <c r="AG144">
        <f>SUM($AF$2:AF144)</f>
        <v>1.6501901514671862</v>
      </c>
      <c r="AH144" s="3">
        <f t="shared" si="83"/>
        <v>3.261768861794712</v>
      </c>
      <c r="AI144">
        <f t="shared" si="84"/>
        <v>1.1891397867394866</v>
      </c>
      <c r="AJ144">
        <f t="shared" si="85"/>
        <v>2.7429650392391514</v>
      </c>
      <c r="AK144">
        <f t="shared" si="86"/>
        <v>0.37260737116935638</v>
      </c>
    </row>
    <row r="145" spans="1:37" x14ac:dyDescent="0.25">
      <c r="A145" s="1">
        <v>45523</v>
      </c>
      <c r="B145">
        <v>14.65</v>
      </c>
      <c r="C145">
        <v>23400.294000000002</v>
      </c>
      <c r="D145">
        <v>1920.0673999999999</v>
      </c>
      <c r="E145">
        <v>3.87</v>
      </c>
      <c r="F145">
        <v>67.900000000000006</v>
      </c>
      <c r="G145">
        <v>5.33</v>
      </c>
      <c r="H145">
        <v>-71444</v>
      </c>
      <c r="I145">
        <v>122.17619999999999</v>
      </c>
      <c r="J145">
        <v>5608.25</v>
      </c>
      <c r="K145">
        <v>17876.77</v>
      </c>
      <c r="L145">
        <v>4.2</v>
      </c>
      <c r="M145">
        <v>255.46299999999999</v>
      </c>
      <c r="N145">
        <v>314.13099999999997</v>
      </c>
      <c r="O145">
        <v>3930000</v>
      </c>
      <c r="P145">
        <v>158074</v>
      </c>
      <c r="Q145">
        <f t="shared" si="65"/>
        <v>0.75951048027839363</v>
      </c>
      <c r="R145">
        <f t="shared" si="72"/>
        <v>0.37705779347670709</v>
      </c>
      <c r="S145">
        <f t="shared" si="73"/>
        <v>4.0045223637106497</v>
      </c>
      <c r="T145">
        <f t="shared" si="74"/>
        <v>0.86839283964812897</v>
      </c>
      <c r="U145">
        <f t="shared" si="75"/>
        <v>6.1321888924982568</v>
      </c>
      <c r="V145">
        <f t="shared" si="76"/>
        <v>11.080829845025104</v>
      </c>
      <c r="W145">
        <f t="shared" si="77"/>
        <v>17.50626761320126</v>
      </c>
      <c r="X145">
        <f t="shared" si="91"/>
        <v>7.1492281989678871E-2</v>
      </c>
      <c r="Y145">
        <f t="shared" si="88"/>
        <v>-1.256281407035176</v>
      </c>
      <c r="Z145">
        <f t="shared" si="89"/>
        <v>4.4935855648310472E-2</v>
      </c>
      <c r="AA145">
        <f t="shared" si="78"/>
        <v>-0.19865481747165059</v>
      </c>
      <c r="AB145">
        <f t="shared" si="79"/>
        <v>-0.33524145309743791</v>
      </c>
      <c r="AC145">
        <f t="shared" si="80"/>
        <v>-8.8806166831176828E-2</v>
      </c>
      <c r="AD145" s="2">
        <v>0.2732</v>
      </c>
      <c r="AE145">
        <f t="shared" si="81"/>
        <v>-0.13479162709604922</v>
      </c>
      <c r="AF145">
        <f t="shared" si="82"/>
        <v>-6.386319037560137E-2</v>
      </c>
      <c r="AG145">
        <f>SUM($AF$2:AF145)</f>
        <v>1.5863269610915849</v>
      </c>
      <c r="AH145" s="3">
        <f t="shared" si="83"/>
        <v>5.2814014012785755</v>
      </c>
      <c r="AI145">
        <f t="shared" si="84"/>
        <v>1.2489979065846388</v>
      </c>
      <c r="AJ145">
        <f t="shared" si="85"/>
        <v>4.2285110114559501</v>
      </c>
      <c r="AK145">
        <f t="shared" si="86"/>
        <v>0.53243101762087541</v>
      </c>
    </row>
    <row r="146" spans="1:37" x14ac:dyDescent="0.25">
      <c r="A146" s="1">
        <v>45524</v>
      </c>
      <c r="B146">
        <v>15.88</v>
      </c>
      <c r="C146">
        <v>23400.294000000002</v>
      </c>
      <c r="D146">
        <v>1920.0673999999999</v>
      </c>
      <c r="E146">
        <v>3.87</v>
      </c>
      <c r="F146">
        <v>67.900000000000006</v>
      </c>
      <c r="G146">
        <v>5.33</v>
      </c>
      <c r="H146">
        <v>-71444</v>
      </c>
      <c r="I146">
        <v>122.0677</v>
      </c>
      <c r="J146">
        <v>5597.12</v>
      </c>
      <c r="K146">
        <v>17816.939999999999</v>
      </c>
      <c r="L146">
        <v>4.2</v>
      </c>
      <c r="M146">
        <v>255.46299999999999</v>
      </c>
      <c r="N146">
        <v>314.13099999999997</v>
      </c>
      <c r="O146">
        <v>3930000</v>
      </c>
      <c r="P146">
        <v>158074</v>
      </c>
      <c r="Q146">
        <f t="shared" si="65"/>
        <v>0.75951048027839363</v>
      </c>
      <c r="R146">
        <f t="shared" si="72"/>
        <v>0.30786639918588371</v>
      </c>
      <c r="S146">
        <f t="shared" si="73"/>
        <v>3.9679506171752457</v>
      </c>
      <c r="T146">
        <f t="shared" si="74"/>
        <v>0.86839283964812897</v>
      </c>
      <c r="U146">
        <f t="shared" si="75"/>
        <v>6.0982099203806746</v>
      </c>
      <c r="V146">
        <f t="shared" si="76"/>
        <v>11.81769312399666</v>
      </c>
      <c r="W146">
        <f t="shared" si="77"/>
        <v>18.717799730596703</v>
      </c>
      <c r="X146">
        <f t="shared" si="91"/>
        <v>7.1492281989678871E-2</v>
      </c>
      <c r="Y146">
        <f t="shared" si="88"/>
        <v>-1.256281407035176</v>
      </c>
      <c r="Z146">
        <f t="shared" si="89"/>
        <v>4.4935855648310472E-2</v>
      </c>
      <c r="AA146">
        <f t="shared" si="78"/>
        <v>0.42307182841846241</v>
      </c>
      <c r="AB146">
        <f t="shared" si="79"/>
        <v>0.57113542254020855</v>
      </c>
      <c r="AC146">
        <f t="shared" si="80"/>
        <v>5.9802879877308493E-2</v>
      </c>
      <c r="AD146" s="2">
        <v>-0.82709999999999995</v>
      </c>
      <c r="AE146">
        <f t="shared" si="81"/>
        <v>-0.24496558063998533</v>
      </c>
      <c r="AF146">
        <f t="shared" si="82"/>
        <v>0.66803740905844777</v>
      </c>
      <c r="AG146">
        <f>SUM($AF$2:AF146)</f>
        <v>2.2543643701500327</v>
      </c>
      <c r="AH146" s="3">
        <f t="shared" si="83"/>
        <v>5.2814014012785755</v>
      </c>
      <c r="AI146">
        <f t="shared" si="84"/>
        <v>1.3123813271721274</v>
      </c>
      <c r="AJ146">
        <f t="shared" si="85"/>
        <v>4.0242887428600884</v>
      </c>
      <c r="AK146">
        <f t="shared" si="86"/>
        <v>0.51415154151882914</v>
      </c>
    </row>
    <row r="147" spans="1:37" x14ac:dyDescent="0.25">
      <c r="A147" s="1">
        <v>45525</v>
      </c>
      <c r="B147">
        <v>16.27</v>
      </c>
      <c r="C147">
        <v>23400.294000000002</v>
      </c>
      <c r="D147">
        <v>1920.6076</v>
      </c>
      <c r="E147">
        <v>3.87</v>
      </c>
      <c r="F147">
        <v>67.900000000000006</v>
      </c>
      <c r="G147">
        <v>5.33</v>
      </c>
      <c r="H147">
        <v>-71444</v>
      </c>
      <c r="I147">
        <v>122.1407</v>
      </c>
      <c r="J147">
        <v>5620.85</v>
      </c>
      <c r="K147">
        <v>17918.990000000002</v>
      </c>
      <c r="L147">
        <v>4.2</v>
      </c>
      <c r="M147">
        <v>255.46299999999999</v>
      </c>
      <c r="N147">
        <v>314.13099999999997</v>
      </c>
      <c r="O147">
        <v>3930000</v>
      </c>
      <c r="P147">
        <v>158074</v>
      </c>
      <c r="Q147">
        <f t="shared" si="65"/>
        <v>0.75951048027839363</v>
      </c>
      <c r="R147">
        <f t="shared" si="72"/>
        <v>0</v>
      </c>
      <c r="S147">
        <f t="shared" si="73"/>
        <v>3.8937767755877535</v>
      </c>
      <c r="T147">
        <f t="shared" si="74"/>
        <v>0.86046214531299725</v>
      </c>
      <c r="U147">
        <f t="shared" si="75"/>
        <v>6.3021768135908864</v>
      </c>
      <c r="V147">
        <f t="shared" si="76"/>
        <v>11.334572416108472</v>
      </c>
      <c r="W147">
        <f t="shared" si="77"/>
        <v>17.646508159943235</v>
      </c>
      <c r="X147">
        <f>((D147-D146))/D147*100</f>
        <v>2.8126515796362606E-2</v>
      </c>
      <c r="Y147">
        <f t="shared" si="88"/>
        <v>-1.256281407035176</v>
      </c>
      <c r="Z147">
        <f t="shared" si="89"/>
        <v>4.4935855648310472E-2</v>
      </c>
      <c r="AA147">
        <f t="shared" si="78"/>
        <v>-0.89729494254644682</v>
      </c>
      <c r="AB147">
        <f t="shared" si="79"/>
        <v>-1.6863314421525615</v>
      </c>
      <c r="AC147">
        <f t="shared" si="80"/>
        <v>0.4064165343738888</v>
      </c>
      <c r="AD147" s="2">
        <v>0.44040000000000001</v>
      </c>
      <c r="AE147">
        <f t="shared" si="81"/>
        <v>-0.19294531345543633</v>
      </c>
      <c r="AF147">
        <f t="shared" si="82"/>
        <v>-0.70434962909101051</v>
      </c>
      <c r="AG147">
        <f>SUM($AF$2:AF147)</f>
        <v>1.5500147410590221</v>
      </c>
      <c r="AH147" s="3">
        <f t="shared" si="83"/>
        <v>5.2814014012785755</v>
      </c>
      <c r="AI147">
        <f t="shared" si="84"/>
        <v>1.3263121654511096</v>
      </c>
      <c r="AJ147">
        <f t="shared" si="85"/>
        <v>3.9820198734905277</v>
      </c>
      <c r="AK147">
        <f t="shared" si="86"/>
        <v>0.5102524302904422</v>
      </c>
    </row>
    <row r="148" spans="1:37" x14ac:dyDescent="0.25">
      <c r="A148" s="1">
        <v>45526</v>
      </c>
      <c r="B148">
        <v>17.55</v>
      </c>
      <c r="C148">
        <v>23400.294000000002</v>
      </c>
      <c r="D148">
        <v>1920.6076</v>
      </c>
      <c r="E148">
        <v>3.87</v>
      </c>
      <c r="F148">
        <v>67.900000000000006</v>
      </c>
      <c r="G148">
        <v>5.33</v>
      </c>
      <c r="H148">
        <v>-71444</v>
      </c>
      <c r="I148">
        <v>122.6371</v>
      </c>
      <c r="J148">
        <v>5570.64</v>
      </c>
      <c r="K148">
        <v>17619.349999999999</v>
      </c>
      <c r="L148">
        <v>4.2</v>
      </c>
      <c r="M148">
        <v>255.46299999999999</v>
      </c>
      <c r="N148">
        <v>314.13099999999997</v>
      </c>
      <c r="O148">
        <v>3930000</v>
      </c>
      <c r="P148">
        <v>158074</v>
      </c>
      <c r="Q148">
        <f t="shared" si="65"/>
        <v>0.75951048027839363</v>
      </c>
      <c r="R148">
        <f t="shared" si="72"/>
        <v>1.241922144058951</v>
      </c>
      <c r="S148">
        <f t="shared" si="73"/>
        <v>3.7797877975826033</v>
      </c>
      <c r="T148">
        <f t="shared" si="74"/>
        <v>0.84437732243687069</v>
      </c>
      <c r="U148">
        <f t="shared" si="75"/>
        <v>5.678782122104356</v>
      </c>
      <c r="V148">
        <f t="shared" si="76"/>
        <v>11.171892658926117</v>
      </c>
      <c r="W148">
        <f t="shared" si="77"/>
        <v>16.498839352877155</v>
      </c>
      <c r="X148">
        <f>X147</f>
        <v>2.8126515796362606E-2</v>
      </c>
      <c r="Y148">
        <f t="shared" si="88"/>
        <v>-1.256281407035176</v>
      </c>
      <c r="Z148">
        <f t="shared" si="89"/>
        <v>4.4935855648310472E-2</v>
      </c>
      <c r="AA148">
        <f t="shared" si="78"/>
        <v>1.1417986208502449</v>
      </c>
      <c r="AB148">
        <f t="shared" si="79"/>
        <v>1.4561430386587344</v>
      </c>
      <c r="AC148">
        <f t="shared" si="80"/>
        <v>-0.72131516482370017</v>
      </c>
      <c r="AD148" s="2">
        <v>-0.82709999999999995</v>
      </c>
      <c r="AE148">
        <f t="shared" si="81"/>
        <v>-9.6976669527188517E-2</v>
      </c>
      <c r="AF148">
        <f t="shared" si="82"/>
        <v>1.2387752903774334</v>
      </c>
      <c r="AG148">
        <f>SUM($AF$2:AF148)</f>
        <v>2.7887900314364558</v>
      </c>
      <c r="AH148" s="3">
        <f t="shared" si="83"/>
        <v>5.2814014012785755</v>
      </c>
      <c r="AI148">
        <f t="shared" si="84"/>
        <v>1.4092517808639724</v>
      </c>
      <c r="AJ148">
        <f t="shared" si="85"/>
        <v>3.7476634572998004</v>
      </c>
      <c r="AK148">
        <f t="shared" si="86"/>
        <v>0.48785379502839926</v>
      </c>
    </row>
    <row r="149" spans="1:37" x14ac:dyDescent="0.25">
      <c r="A149" s="1">
        <v>45527</v>
      </c>
      <c r="B149">
        <v>15.86</v>
      </c>
      <c r="C149">
        <v>23400.294000000002</v>
      </c>
      <c r="D149">
        <v>1920.6076</v>
      </c>
      <c r="E149">
        <v>3.87</v>
      </c>
      <c r="F149">
        <v>67.900000000000006</v>
      </c>
      <c r="G149">
        <v>5.33</v>
      </c>
      <c r="H149">
        <v>-71444</v>
      </c>
      <c r="I149">
        <v>121.7525</v>
      </c>
      <c r="J149">
        <v>5634.61</v>
      </c>
      <c r="K149">
        <v>17877.79</v>
      </c>
      <c r="L149">
        <v>4.2</v>
      </c>
      <c r="M149">
        <v>255.46299999999999</v>
      </c>
      <c r="N149">
        <v>314.13099999999997</v>
      </c>
      <c r="O149">
        <v>3930000</v>
      </c>
      <c r="P149">
        <v>158074</v>
      </c>
      <c r="Q149">
        <f t="shared" si="65"/>
        <v>0.75951048027839363</v>
      </c>
      <c r="R149">
        <f t="shared" si="72"/>
        <v>1.5210377766038461</v>
      </c>
      <c r="S149">
        <f t="shared" si="73"/>
        <v>3.6222267668224033</v>
      </c>
      <c r="T149">
        <f t="shared" si="74"/>
        <v>0.81965846627676442</v>
      </c>
      <c r="U149">
        <f t="shared" si="75"/>
        <v>1.5479407503616807</v>
      </c>
      <c r="V149">
        <f t="shared" si="76"/>
        <v>8.6454892836515072</v>
      </c>
      <c r="W149">
        <f t="shared" si="77"/>
        <v>12.672363346150785</v>
      </c>
      <c r="X149">
        <f t="shared" ref="X149:X151" si="92">X148</f>
        <v>2.8126515796362606E-2</v>
      </c>
      <c r="Y149">
        <f t="shared" si="88"/>
        <v>-1.256281407035176</v>
      </c>
      <c r="Z149">
        <f t="shared" si="89"/>
        <v>4.4935855648310472E-2</v>
      </c>
      <c r="AA149">
        <f t="shared" si="78"/>
        <v>-0.31587066155747873</v>
      </c>
      <c r="AB149">
        <f t="shared" si="79"/>
        <v>-0.85402115253814159</v>
      </c>
      <c r="AC149">
        <f t="shared" si="80"/>
        <v>0.17683415124946031</v>
      </c>
      <c r="AD149" s="2">
        <v>0.31819999999999998</v>
      </c>
      <c r="AE149">
        <f t="shared" si="81"/>
        <v>-0.10275814028050044</v>
      </c>
      <c r="AF149">
        <f t="shared" si="82"/>
        <v>-0.21311252127697827</v>
      </c>
      <c r="AG149">
        <f>SUM($AF$2:AF149)</f>
        <v>2.5756775101594775</v>
      </c>
      <c r="AH149" s="3">
        <f t="shared" si="83"/>
        <v>5.2814014012785755</v>
      </c>
      <c r="AI149">
        <f t="shared" si="84"/>
        <v>1.3800793497829764</v>
      </c>
      <c r="AJ149">
        <f t="shared" si="85"/>
        <v>3.8268824195573243</v>
      </c>
      <c r="AK149">
        <f t="shared" si="86"/>
        <v>0.49557814013385948</v>
      </c>
    </row>
    <row r="150" spans="1:37" x14ac:dyDescent="0.25">
      <c r="A150" s="1">
        <v>45530</v>
      </c>
      <c r="B150">
        <v>16.149999999999999</v>
      </c>
      <c r="C150">
        <v>23400.294000000002</v>
      </c>
      <c r="D150">
        <v>1920.6076</v>
      </c>
      <c r="E150">
        <v>3.87</v>
      </c>
      <c r="F150">
        <v>67.900000000000006</v>
      </c>
      <c r="G150">
        <v>5.33</v>
      </c>
      <c r="H150">
        <v>-71444</v>
      </c>
      <c r="I150">
        <v>121.9678</v>
      </c>
      <c r="J150">
        <v>5616.84</v>
      </c>
      <c r="K150">
        <v>17725.759999999998</v>
      </c>
      <c r="L150">
        <v>4.2</v>
      </c>
      <c r="M150">
        <v>255.46299999999999</v>
      </c>
      <c r="N150">
        <v>314.13099999999997</v>
      </c>
      <c r="O150">
        <v>3930000</v>
      </c>
      <c r="P150">
        <v>158074</v>
      </c>
      <c r="Q150">
        <f t="shared" si="65"/>
        <v>0.75951048027839363</v>
      </c>
      <c r="R150">
        <f t="shared" si="72"/>
        <v>1.5210377766038463</v>
      </c>
      <c r="S150">
        <f t="shared" si="73"/>
        <v>3.4150681464207309</v>
      </c>
      <c r="T150">
        <f t="shared" si="74"/>
        <v>0.78549087811202645</v>
      </c>
      <c r="U150">
        <f t="shared" si="75"/>
        <v>1.5870334702455824</v>
      </c>
      <c r="V150">
        <f t="shared" si="76"/>
        <v>8.2207429065291393</v>
      </c>
      <c r="W150">
        <f t="shared" si="77"/>
        <v>11.442856893253774</v>
      </c>
      <c r="X150">
        <f t="shared" si="92"/>
        <v>2.8126515796362606E-2</v>
      </c>
      <c r="Y150">
        <f t="shared" si="88"/>
        <v>-1.256281407035176</v>
      </c>
      <c r="Z150">
        <f t="shared" si="89"/>
        <v>4.4935855648310472E-2</v>
      </c>
      <c r="AA150">
        <f t="shared" si="78"/>
        <v>0.15939320118754585</v>
      </c>
      <c r="AB150">
        <f t="shared" si="79"/>
        <v>0.16380795634158696</v>
      </c>
      <c r="AC150">
        <f t="shared" si="80"/>
        <v>0.13446171858474243</v>
      </c>
      <c r="AD150" s="2">
        <v>0.91180000000000005</v>
      </c>
      <c r="AE150">
        <f t="shared" si="81"/>
        <v>-2.6857572011891477E-2</v>
      </c>
      <c r="AF150">
        <f t="shared" si="82"/>
        <v>0.18625077319943734</v>
      </c>
      <c r="AG150">
        <f>SUM($AF$2:AF150)</f>
        <v>2.7619282833589147</v>
      </c>
      <c r="AH150" s="3">
        <f t="shared" si="83"/>
        <v>5.2814014012785755</v>
      </c>
      <c r="AI150">
        <f t="shared" si="84"/>
        <v>1.3773932423793034</v>
      </c>
      <c r="AJ150">
        <f t="shared" si="85"/>
        <v>3.8343453697765386</v>
      </c>
      <c r="AK150">
        <f t="shared" si="86"/>
        <v>0.49629756524329438</v>
      </c>
    </row>
    <row r="151" spans="1:37" x14ac:dyDescent="0.25">
      <c r="A151" s="1">
        <v>45531</v>
      </c>
      <c r="B151">
        <v>15.43</v>
      </c>
      <c r="C151">
        <v>23400.294000000002</v>
      </c>
      <c r="D151">
        <v>1920.6076</v>
      </c>
      <c r="E151">
        <v>3.87</v>
      </c>
      <c r="F151">
        <v>67.900000000000006</v>
      </c>
      <c r="G151">
        <v>5.33</v>
      </c>
      <c r="H151">
        <v>-71444</v>
      </c>
      <c r="I151">
        <v>122.1318</v>
      </c>
      <c r="J151">
        <v>5625.8</v>
      </c>
      <c r="K151">
        <v>17754.82</v>
      </c>
      <c r="L151">
        <v>4.2</v>
      </c>
      <c r="M151">
        <v>255.46299999999999</v>
      </c>
      <c r="N151">
        <v>314.13099999999997</v>
      </c>
      <c r="O151">
        <v>3930000</v>
      </c>
      <c r="P151">
        <v>158074</v>
      </c>
      <c r="Q151">
        <f t="shared" si="65"/>
        <v>0.75951048027839363</v>
      </c>
      <c r="R151">
        <f t="shared" si="72"/>
        <v>1.2419221440589507</v>
      </c>
      <c r="S151">
        <f t="shared" si="73"/>
        <v>3.1485372600610817</v>
      </c>
      <c r="T151">
        <f t="shared" si="74"/>
        <v>0.74056790196425326</v>
      </c>
      <c r="U151">
        <f t="shared" si="75"/>
        <v>2.4488219075973219</v>
      </c>
      <c r="V151">
        <f t="shared" si="76"/>
        <v>16.550957758326533</v>
      </c>
      <c r="W151">
        <f t="shared" si="77"/>
        <v>24.028419510300033</v>
      </c>
      <c r="X151">
        <f t="shared" si="92"/>
        <v>2.8126515796362606E-2</v>
      </c>
      <c r="Y151">
        <f t="shared" si="88"/>
        <v>-1.256281407035176</v>
      </c>
      <c r="Z151">
        <f t="shared" si="89"/>
        <v>4.4935855648310472E-2</v>
      </c>
      <c r="AA151">
        <f t="shared" si="78"/>
        <v>-0.59939669454233857</v>
      </c>
      <c r="AB151">
        <f t="shared" si="79"/>
        <v>-1.1259547712336897</v>
      </c>
      <c r="AC151">
        <f t="shared" si="80"/>
        <v>2.1943506932681409E-2</v>
      </c>
      <c r="AD151" s="2">
        <v>0.93</v>
      </c>
      <c r="AE151">
        <f t="shared" si="81"/>
        <v>2.7931989165111019E-4</v>
      </c>
      <c r="AF151">
        <f t="shared" si="82"/>
        <v>-0.59967601443398966</v>
      </c>
      <c r="AG151">
        <f>SUM($AF$2:AF151)</f>
        <v>2.1622522689249251</v>
      </c>
      <c r="AH151" s="3">
        <f t="shared" si="83"/>
        <v>5.2814014012785755</v>
      </c>
      <c r="AI151">
        <f t="shared" si="84"/>
        <v>1.3820214565148159</v>
      </c>
      <c r="AJ151">
        <f t="shared" si="85"/>
        <v>3.8215046346655304</v>
      </c>
      <c r="AK151">
        <f t="shared" si="86"/>
        <v>0.49505885376179881</v>
      </c>
    </row>
    <row r="152" spans="1:37" x14ac:dyDescent="0.25">
      <c r="A152" s="1">
        <v>45532</v>
      </c>
      <c r="B152">
        <v>17.11</v>
      </c>
      <c r="C152">
        <v>23400.294000000002</v>
      </c>
      <c r="D152">
        <v>1917.7920999999999</v>
      </c>
      <c r="E152">
        <v>3.87</v>
      </c>
      <c r="F152">
        <v>67.900000000000006</v>
      </c>
      <c r="G152">
        <v>5.33</v>
      </c>
      <c r="H152">
        <v>-71444</v>
      </c>
      <c r="I152">
        <v>122.15860000000001</v>
      </c>
      <c r="J152">
        <v>5592.18</v>
      </c>
      <c r="K152">
        <v>17556.03</v>
      </c>
      <c r="L152">
        <v>4.2</v>
      </c>
      <c r="M152">
        <v>255.46299999999999</v>
      </c>
      <c r="N152">
        <v>314.13099999999997</v>
      </c>
      <c r="O152">
        <v>3930000</v>
      </c>
      <c r="P152">
        <v>158074</v>
      </c>
      <c r="Q152">
        <f t="shared" si="65"/>
        <v>0.75951048027839363</v>
      </c>
      <c r="R152">
        <f t="shared" si="72"/>
        <v>0</v>
      </c>
      <c r="S152">
        <f t="shared" si="73"/>
        <v>2.8057647888179829</v>
      </c>
      <c r="T152">
        <f t="shared" si="74"/>
        <v>0.68276986958035479</v>
      </c>
      <c r="U152">
        <f t="shared" si="75"/>
        <v>3.2568678351994991</v>
      </c>
      <c r="V152">
        <f t="shared" si="76"/>
        <v>16.380306838457454</v>
      </c>
      <c r="W152">
        <f t="shared" si="77"/>
        <v>23.694229643266866</v>
      </c>
      <c r="X152">
        <f>((D152-D151))/D152*100</f>
        <v>-0.14680944821913472</v>
      </c>
      <c r="Y152">
        <f t="shared" si="88"/>
        <v>-1.256281407035176</v>
      </c>
      <c r="Z152">
        <f t="shared" si="89"/>
        <v>4.4935855648310472E-2</v>
      </c>
      <c r="AA152">
        <f t="shared" si="78"/>
        <v>-3.9341424558136393E-3</v>
      </c>
      <c r="AB152">
        <f t="shared" si="79"/>
        <v>-0.22581830204089623</v>
      </c>
      <c r="AC152">
        <f t="shared" si="80"/>
        <v>0.25540567753723237</v>
      </c>
      <c r="AD152" s="2">
        <v>0.85550000000000004</v>
      </c>
      <c r="AE152">
        <f t="shared" si="81"/>
        <v>5.2063884336018183E-2</v>
      </c>
      <c r="AF152">
        <f t="shared" si="82"/>
        <v>-5.5998026791831822E-2</v>
      </c>
      <c r="AG152">
        <f>SUM($AF$2:AF152)</f>
        <v>2.1062542421330934</v>
      </c>
      <c r="AH152" s="3">
        <f t="shared" si="83"/>
        <v>5.2814014012785755</v>
      </c>
      <c r="AI152">
        <f t="shared" si="84"/>
        <v>1.3532410549713634</v>
      </c>
      <c r="AJ152">
        <f t="shared" si="85"/>
        <v>3.9027794655478716</v>
      </c>
      <c r="AK152">
        <f t="shared" si="86"/>
        <v>0.50283003698266726</v>
      </c>
    </row>
    <row r="153" spans="1:37" x14ac:dyDescent="0.25">
      <c r="A153" s="1">
        <v>45533</v>
      </c>
      <c r="B153">
        <v>15.65</v>
      </c>
      <c r="C153">
        <v>23400.294000000002</v>
      </c>
      <c r="D153">
        <v>1917.7920999999999</v>
      </c>
      <c r="E153">
        <v>3.87</v>
      </c>
      <c r="F153">
        <v>67.900000000000006</v>
      </c>
      <c r="G153">
        <v>5.33</v>
      </c>
      <c r="H153">
        <v>-71444</v>
      </c>
      <c r="I153">
        <v>122.4706</v>
      </c>
      <c r="J153">
        <v>5591.96</v>
      </c>
      <c r="K153">
        <v>17516.43</v>
      </c>
      <c r="L153">
        <v>4.2</v>
      </c>
      <c r="M153">
        <v>255.46299999999999</v>
      </c>
      <c r="N153">
        <v>314.13099999999997</v>
      </c>
      <c r="O153">
        <v>3930000</v>
      </c>
      <c r="P153">
        <v>158074</v>
      </c>
      <c r="Q153">
        <f t="shared" si="65"/>
        <v>0.75951048027839363</v>
      </c>
      <c r="R153">
        <f t="shared" si="72"/>
        <v>0</v>
      </c>
      <c r="S153">
        <f t="shared" si="73"/>
        <v>2.3536732910986942</v>
      </c>
      <c r="T153">
        <f t="shared" si="74"/>
        <v>0.60843861790514042</v>
      </c>
      <c r="U153">
        <f t="shared" si="75"/>
        <v>3.0278255436390329</v>
      </c>
      <c r="V153">
        <f t="shared" si="76"/>
        <v>16.299262675257992</v>
      </c>
      <c r="W153">
        <f t="shared" si="77"/>
        <v>24.126483626528614</v>
      </c>
      <c r="X153">
        <f>X152</f>
        <v>-0.14680944821913472</v>
      </c>
      <c r="Y153">
        <f t="shared" si="88"/>
        <v>-1.256281407035176</v>
      </c>
      <c r="Z153">
        <f t="shared" si="89"/>
        <v>4.4935855648310472E-2</v>
      </c>
      <c r="AA153">
        <f t="shared" si="78"/>
        <v>1.0042467382856683</v>
      </c>
      <c r="AB153">
        <f t="shared" si="79"/>
        <v>1.1194537576775294</v>
      </c>
      <c r="AC153">
        <f t="shared" si="80"/>
        <v>7.1527370650584537E-2</v>
      </c>
      <c r="AD153" s="2">
        <v>0.875</v>
      </c>
      <c r="AE153">
        <f t="shared" si="81"/>
        <v>5.4233990873838449E-2</v>
      </c>
      <c r="AF153">
        <f t="shared" si="82"/>
        <v>0.95001274741182995</v>
      </c>
      <c r="AG153">
        <f>SUM($AF$2:AF153)</f>
        <v>3.0562669895449233</v>
      </c>
      <c r="AH153" s="3">
        <f t="shared" si="83"/>
        <v>5.2814014012785755</v>
      </c>
      <c r="AI153">
        <f t="shared" si="84"/>
        <v>1.3544715298293237</v>
      </c>
      <c r="AJ153">
        <f t="shared" si="85"/>
        <v>3.8992339705686412</v>
      </c>
      <c r="AK153">
        <f t="shared" si="86"/>
        <v>0.50249442033472302</v>
      </c>
    </row>
    <row r="154" spans="1:37" x14ac:dyDescent="0.25">
      <c r="A154" s="1">
        <v>45534</v>
      </c>
      <c r="B154">
        <v>15</v>
      </c>
      <c r="C154">
        <v>23400.294000000002</v>
      </c>
      <c r="D154">
        <v>1917.7920999999999</v>
      </c>
      <c r="E154">
        <v>3.87</v>
      </c>
      <c r="F154">
        <v>67.900000000000006</v>
      </c>
      <c r="G154">
        <v>5.33</v>
      </c>
      <c r="H154">
        <v>-71444</v>
      </c>
      <c r="I154">
        <v>122.5582</v>
      </c>
      <c r="J154">
        <v>5648.4</v>
      </c>
      <c r="K154">
        <v>17713.62</v>
      </c>
      <c r="L154">
        <v>4.2</v>
      </c>
      <c r="M154">
        <v>255.46299999999999</v>
      </c>
      <c r="N154">
        <v>314.13099999999997</v>
      </c>
      <c r="O154">
        <v>3930000</v>
      </c>
      <c r="P154">
        <v>158074</v>
      </c>
      <c r="Q154">
        <f t="shared" si="65"/>
        <v>0.75951048027839363</v>
      </c>
      <c r="R154">
        <f t="shared" si="72"/>
        <v>2.189021871857856</v>
      </c>
      <c r="S154">
        <f t="shared" si="73"/>
        <v>1.7075340732104045</v>
      </c>
      <c r="T154">
        <f t="shared" si="74"/>
        <v>0.51040120324541738</v>
      </c>
      <c r="U154">
        <f t="shared" si="75"/>
        <v>3.0099896123553753</v>
      </c>
      <c r="V154">
        <f t="shared" si="76"/>
        <v>15.188494704544331</v>
      </c>
      <c r="W154">
        <f t="shared" si="77"/>
        <v>24.505460356682811</v>
      </c>
      <c r="X154">
        <f t="shared" ref="X154:X157" si="93">X153</f>
        <v>-0.14680944821913472</v>
      </c>
      <c r="Y154">
        <f t="shared" si="88"/>
        <v>-1.256281407035176</v>
      </c>
      <c r="Z154">
        <f t="shared" si="89"/>
        <v>4.4935855648310472E-2</v>
      </c>
      <c r="AA154">
        <f t="shared" si="78"/>
        <v>0</v>
      </c>
      <c r="AB154">
        <f t="shared" si="79"/>
        <v>0</v>
      </c>
      <c r="AC154">
        <f t="shared" si="80"/>
        <v>0</v>
      </c>
      <c r="AD154" s="2">
        <v>-0.25</v>
      </c>
      <c r="AE154">
        <f t="shared" si="81"/>
        <v>-3.8216512763603362E-2</v>
      </c>
      <c r="AF154">
        <f t="shared" si="82"/>
        <v>3.8216512763603362E-2</v>
      </c>
      <c r="AG154">
        <f>SUM($AF$2:AF154)</f>
        <v>3.0944835023085266</v>
      </c>
      <c r="AH154" s="3">
        <f t="shared" si="83"/>
        <v>5.2814014012785755</v>
      </c>
      <c r="AI154">
        <f t="shared" si="84"/>
        <v>1.465571438016011</v>
      </c>
      <c r="AJ154">
        <f t="shared" si="85"/>
        <v>3.6036465123994028</v>
      </c>
      <c r="AK154">
        <f t="shared" si="86"/>
        <v>0.47338348912210854</v>
      </c>
    </row>
    <row r="155" spans="1:37" x14ac:dyDescent="0.25">
      <c r="A155" s="1">
        <v>45536</v>
      </c>
      <c r="B155">
        <v>15</v>
      </c>
      <c r="C155">
        <v>23400.294000000002</v>
      </c>
      <c r="D155">
        <v>1917.7920999999999</v>
      </c>
      <c r="E155">
        <v>3.72</v>
      </c>
      <c r="F155">
        <v>70.099999999999994</v>
      </c>
      <c r="G155">
        <v>5.13</v>
      </c>
      <c r="H155">
        <v>-85014</v>
      </c>
      <c r="I155">
        <v>122.5582</v>
      </c>
      <c r="J155">
        <v>5648.4</v>
      </c>
      <c r="K155">
        <v>17713.62</v>
      </c>
      <c r="L155">
        <v>4.0999999999999996</v>
      </c>
      <c r="M155">
        <v>252.68199999999999</v>
      </c>
      <c r="N155">
        <v>314.851</v>
      </c>
      <c r="O155">
        <v>3900000</v>
      </c>
      <c r="P155">
        <v>158314</v>
      </c>
      <c r="Q155">
        <f t="shared" si="65"/>
        <v>0.75951048027839363</v>
      </c>
      <c r="R155">
        <f t="shared" si="72"/>
        <v>2.6809933109219259</v>
      </c>
      <c r="S155">
        <f t="shared" si="73"/>
        <v>5.4178428590360656E-15</v>
      </c>
      <c r="T155">
        <f t="shared" si="74"/>
        <v>0.37028395098211769</v>
      </c>
      <c r="U155">
        <f t="shared" si="75"/>
        <v>3.1765835161194018</v>
      </c>
      <c r="V155">
        <f t="shared" si="76"/>
        <v>19.244315222715333</v>
      </c>
      <c r="W155">
        <f t="shared" si="77"/>
        <v>27.781342031589084</v>
      </c>
      <c r="X155">
        <f t="shared" si="93"/>
        <v>-0.14680944821913472</v>
      </c>
      <c r="Y155">
        <f>((O155-O154)/O154)*100</f>
        <v>-0.76335877862595414</v>
      </c>
      <c r="Z155">
        <f t="shared" si="89"/>
        <v>4.4935855648310472E-2</v>
      </c>
      <c r="AA155">
        <f t="shared" si="78"/>
        <v>0</v>
      </c>
      <c r="AB155">
        <f t="shared" si="79"/>
        <v>0</v>
      </c>
      <c r="AC155">
        <f t="shared" si="80"/>
        <v>0</v>
      </c>
      <c r="AD155" s="2">
        <v>0.67049999999999998</v>
      </c>
      <c r="AE155">
        <f t="shared" si="81"/>
        <v>8.2028424719160567E-2</v>
      </c>
      <c r="AF155">
        <f t="shared" si="82"/>
        <v>-8.2028424719160567E-2</v>
      </c>
      <c r="AG155">
        <f>SUM($AF$2:AF155)</f>
        <v>3.0124550775893661</v>
      </c>
      <c r="AH155" s="3">
        <f t="shared" si="83"/>
        <v>5.199372976559415</v>
      </c>
      <c r="AI155">
        <f t="shared" si="84"/>
        <v>1.4702565061140698</v>
      </c>
      <c r="AJ155">
        <f t="shared" si="85"/>
        <v>3.5363713440054805</v>
      </c>
      <c r="AK155">
        <f t="shared" si="86"/>
        <v>0.46642457250178809</v>
      </c>
    </row>
    <row r="156" spans="1:37" x14ac:dyDescent="0.25">
      <c r="A156" s="1">
        <v>45537</v>
      </c>
      <c r="B156">
        <v>15.55</v>
      </c>
      <c r="C156">
        <v>23400.294000000002</v>
      </c>
      <c r="D156">
        <v>1917.7920999999999</v>
      </c>
      <c r="E156">
        <v>3.72</v>
      </c>
      <c r="F156">
        <v>70.099999999999994</v>
      </c>
      <c r="G156">
        <v>5.13</v>
      </c>
      <c r="H156">
        <v>-85014</v>
      </c>
      <c r="I156">
        <v>122.5582</v>
      </c>
      <c r="J156">
        <v>5648.4</v>
      </c>
      <c r="K156">
        <v>17713.62</v>
      </c>
      <c r="L156">
        <v>4.0999999999999996</v>
      </c>
      <c r="M156">
        <v>252.68199999999999</v>
      </c>
      <c r="N156">
        <v>314.851</v>
      </c>
      <c r="O156">
        <v>3900000</v>
      </c>
      <c r="P156">
        <v>158314</v>
      </c>
      <c r="Q156">
        <f t="shared" si="65"/>
        <v>0.75951048027839363</v>
      </c>
      <c r="R156">
        <f t="shared" si="72"/>
        <v>2.6809933109219259</v>
      </c>
      <c r="S156">
        <f t="shared" si="73"/>
        <v>5.4178428590360656E-15</v>
      </c>
      <c r="T156">
        <f t="shared" si="74"/>
        <v>9.029738098393444E-16</v>
      </c>
      <c r="U156">
        <f t="shared" si="75"/>
        <v>3.3375020721106012</v>
      </c>
      <c r="V156">
        <f t="shared" si="76"/>
        <v>20.065535781100902</v>
      </c>
      <c r="W156">
        <f t="shared" si="77"/>
        <v>29.462906246770174</v>
      </c>
      <c r="X156">
        <f t="shared" si="93"/>
        <v>-0.14680944821913472</v>
      </c>
      <c r="Y156">
        <f>Y155</f>
        <v>-0.76335877862595414</v>
      </c>
      <c r="Z156">
        <f>((P155-P154))/P154*100</f>
        <v>0.15182762503637537</v>
      </c>
      <c r="AA156">
        <f t="shared" si="78"/>
        <v>-2.1378012454581432</v>
      </c>
      <c r="AB156">
        <f t="shared" si="79"/>
        <v>-3.3134814643443833</v>
      </c>
      <c r="AC156">
        <f t="shared" si="80"/>
        <v>0.36472467774494299</v>
      </c>
      <c r="AD156" s="2">
        <v>0.25840000000000002</v>
      </c>
      <c r="AE156">
        <f t="shared" si="81"/>
        <v>6.8150885779862169E-2</v>
      </c>
      <c r="AF156">
        <f t="shared" si="82"/>
        <v>-2.2059521312380053</v>
      </c>
      <c r="AG156">
        <f>SUM($AF$2:AF156)</f>
        <v>0.80650294635136088</v>
      </c>
      <c r="AH156" s="3">
        <f t="shared" si="83"/>
        <v>3.553387450431539</v>
      </c>
      <c r="AI156">
        <f t="shared" si="84"/>
        <v>1.470123326030464</v>
      </c>
      <c r="AJ156">
        <f t="shared" si="85"/>
        <v>2.4170675939318476</v>
      </c>
      <c r="AK156">
        <f t="shared" si="86"/>
        <v>0.32590055642858484</v>
      </c>
    </row>
    <row r="157" spans="1:37" x14ac:dyDescent="0.25">
      <c r="A157" s="1">
        <v>45538</v>
      </c>
      <c r="B157">
        <v>20.72</v>
      </c>
      <c r="C157">
        <v>23400.294000000002</v>
      </c>
      <c r="D157">
        <v>1917.7920999999999</v>
      </c>
      <c r="E157">
        <v>3.72</v>
      </c>
      <c r="F157">
        <v>70.099999999999994</v>
      </c>
      <c r="G157">
        <v>5.13</v>
      </c>
      <c r="H157">
        <v>-85014</v>
      </c>
      <c r="I157">
        <v>123.0052</v>
      </c>
      <c r="J157">
        <v>5528.93</v>
      </c>
      <c r="K157">
        <v>17136.3</v>
      </c>
      <c r="L157">
        <v>4.0999999999999996</v>
      </c>
      <c r="M157">
        <v>252.68199999999999</v>
      </c>
      <c r="N157">
        <v>314.851</v>
      </c>
      <c r="O157">
        <v>3900000</v>
      </c>
      <c r="P157">
        <v>158314</v>
      </c>
      <c r="Q157">
        <f t="shared" si="65"/>
        <v>0.75951048027839363</v>
      </c>
      <c r="R157">
        <f t="shared" si="72"/>
        <v>2.189021871857856</v>
      </c>
      <c r="S157">
        <f t="shared" si="73"/>
        <v>14.191357761760274</v>
      </c>
      <c r="T157">
        <f t="shared" si="74"/>
        <v>9.029738098393444E-16</v>
      </c>
      <c r="U157">
        <f t="shared" si="75"/>
        <v>2.9369100545448972</v>
      </c>
      <c r="V157">
        <f t="shared" si="76"/>
        <v>17.044529301847348</v>
      </c>
      <c r="W157">
        <f t="shared" si="77"/>
        <v>25.690687899423089</v>
      </c>
      <c r="X157">
        <f t="shared" si="93"/>
        <v>-0.14680944821913472</v>
      </c>
      <c r="Y157">
        <f t="shared" ref="Y157:Y176" si="94">Y156</f>
        <v>-0.76335877862595414</v>
      </c>
      <c r="Z157">
        <f>Z156</f>
        <v>0.15182762503637537</v>
      </c>
      <c r="AA157">
        <f t="shared" si="78"/>
        <v>-0.16037653903594354</v>
      </c>
      <c r="AB157">
        <f t="shared" si="79"/>
        <v>-0.30391074395782391</v>
      </c>
      <c r="AC157">
        <f t="shared" si="80"/>
        <v>-0.21283653048814849</v>
      </c>
      <c r="AD157" s="2">
        <v>0</v>
      </c>
      <c r="AE157">
        <f t="shared" si="81"/>
        <v>0.24088905270084968</v>
      </c>
      <c r="AF157">
        <f t="shared" si="82"/>
        <v>-0.40126559173679321</v>
      </c>
      <c r="AG157">
        <f>SUM($AF$2:AF157)</f>
        <v>0.40523735461456767</v>
      </c>
      <c r="AH157" s="3">
        <f t="shared" si="83"/>
        <v>3.5771868005935716</v>
      </c>
      <c r="AI157">
        <f t="shared" si="84"/>
        <v>1.1546184489523708</v>
      </c>
      <c r="AJ157">
        <f t="shared" si="85"/>
        <v>3.0981548959652336</v>
      </c>
      <c r="AK157">
        <f t="shared" si="86"/>
        <v>0.4175722957359333</v>
      </c>
    </row>
    <row r="158" spans="1:37" x14ac:dyDescent="0.25">
      <c r="A158" s="1">
        <v>45539</v>
      </c>
      <c r="B158">
        <v>21.32</v>
      </c>
      <c r="C158">
        <v>23400.294000000002</v>
      </c>
      <c r="D158">
        <v>1920.895</v>
      </c>
      <c r="E158">
        <v>3.72</v>
      </c>
      <c r="F158">
        <v>70.099999999999994</v>
      </c>
      <c r="G158">
        <v>5.13</v>
      </c>
      <c r="H158">
        <v>-85014</v>
      </c>
      <c r="I158">
        <v>122.74339999999999</v>
      </c>
      <c r="J158">
        <v>5520.07</v>
      </c>
      <c r="K158">
        <v>17084.3</v>
      </c>
      <c r="L158">
        <v>4.0999999999999996</v>
      </c>
      <c r="M158">
        <v>252.68199999999999</v>
      </c>
      <c r="N158">
        <v>314.851</v>
      </c>
      <c r="O158">
        <v>3900000</v>
      </c>
      <c r="P158">
        <v>158314</v>
      </c>
      <c r="Q158">
        <f t="shared" si="65"/>
        <v>0.75951048027839363</v>
      </c>
      <c r="R158">
        <f t="shared" si="72"/>
        <v>0</v>
      </c>
      <c r="S158">
        <f t="shared" si="73"/>
        <v>19.561436724645755</v>
      </c>
      <c r="T158">
        <f t="shared" si="74"/>
        <v>0.42966900447064232</v>
      </c>
      <c r="U158">
        <f t="shared" si="75"/>
        <v>3.108822710511598</v>
      </c>
      <c r="V158">
        <f t="shared" si="76"/>
        <v>17.420717501514314</v>
      </c>
      <c r="W158">
        <f t="shared" si="77"/>
        <v>25.658889670194124</v>
      </c>
      <c r="X158">
        <f>((D158-D157))/D158*100</f>
        <v>0.1615340765632734</v>
      </c>
      <c r="Y158">
        <f t="shared" si="94"/>
        <v>-0.76335877862595414</v>
      </c>
      <c r="Z158">
        <f t="shared" ref="Z158:Z177" si="95">Z157</f>
        <v>0.15182762503637537</v>
      </c>
      <c r="AA158">
        <f t="shared" si="78"/>
        <v>-0.30226412501879546</v>
      </c>
      <c r="AB158">
        <f t="shared" si="79"/>
        <v>0.25347874378548146</v>
      </c>
      <c r="AC158">
        <f t="shared" si="80"/>
        <v>-5.5970422849613635E-2</v>
      </c>
      <c r="AD158" s="2">
        <v>0.67049999999999998</v>
      </c>
      <c r="AE158">
        <f t="shared" si="81"/>
        <v>0.27025858908195771</v>
      </c>
      <c r="AF158">
        <f t="shared" si="82"/>
        <v>-0.57252271410075317</v>
      </c>
      <c r="AG158">
        <f>SUM($AF$2:AF158)</f>
        <v>-0.1672853594861855</v>
      </c>
      <c r="AH158" s="3">
        <f t="shared" si="83"/>
        <v>3.5771868005935716</v>
      </c>
      <c r="AI158">
        <f t="shared" si="84"/>
        <v>1.144621454581626</v>
      </c>
      <c r="AJ158">
        <f t="shared" si="85"/>
        <v>3.1252138305419757</v>
      </c>
      <c r="AK158">
        <f t="shared" si="86"/>
        <v>0.42078345008414864</v>
      </c>
    </row>
    <row r="159" spans="1:37" x14ac:dyDescent="0.25">
      <c r="A159" s="1">
        <v>45540</v>
      </c>
      <c r="B159">
        <v>19.899999999999999</v>
      </c>
      <c r="C159">
        <v>23400.294000000002</v>
      </c>
      <c r="D159">
        <v>1920.895</v>
      </c>
      <c r="E159">
        <v>3.72</v>
      </c>
      <c r="F159">
        <v>70.099999999999994</v>
      </c>
      <c r="G159">
        <v>5.13</v>
      </c>
      <c r="H159">
        <v>-85014</v>
      </c>
      <c r="I159">
        <v>122.6747</v>
      </c>
      <c r="J159">
        <v>5503.41</v>
      </c>
      <c r="K159">
        <v>17127.66</v>
      </c>
      <c r="L159">
        <v>4.0999999999999996</v>
      </c>
      <c r="M159">
        <v>252.68199999999999</v>
      </c>
      <c r="N159">
        <v>314.851</v>
      </c>
      <c r="O159">
        <v>3900000</v>
      </c>
      <c r="P159">
        <v>158314</v>
      </c>
      <c r="Q159">
        <f t="shared" si="65"/>
        <v>0.75951048027839363</v>
      </c>
      <c r="R159">
        <f t="shared" si="72"/>
        <v>0.6863551789552762</v>
      </c>
      <c r="S159">
        <f t="shared" si="73"/>
        <v>23.318780303226376</v>
      </c>
      <c r="T159">
        <f t="shared" si="74"/>
        <v>0.59225785048854607</v>
      </c>
      <c r="U159">
        <f t="shared" si="75"/>
        <v>5.1197052899616526</v>
      </c>
      <c r="V159">
        <f t="shared" si="76"/>
        <v>16.980337967110174</v>
      </c>
      <c r="W159">
        <f t="shared" si="77"/>
        <v>25.620952101247255</v>
      </c>
      <c r="X159">
        <f>X158</f>
        <v>0.1615340765632734</v>
      </c>
      <c r="Y159">
        <f t="shared" si="94"/>
        <v>-0.76335877862595414</v>
      </c>
      <c r="Z159">
        <f t="shared" si="95"/>
        <v>0.15182762503637537</v>
      </c>
      <c r="AA159">
        <f t="shared" si="78"/>
        <v>-1.7410901670867562</v>
      </c>
      <c r="AB159">
        <f t="shared" si="79"/>
        <v>-2.5835233738523784</v>
      </c>
      <c r="AC159">
        <f t="shared" si="80"/>
        <v>3.2443527475510117E-2</v>
      </c>
      <c r="AD159" s="2">
        <v>0.83599999999999997</v>
      </c>
      <c r="AE159">
        <f t="shared" si="81"/>
        <v>0.2785423723971075</v>
      </c>
      <c r="AF159">
        <f t="shared" si="82"/>
        <v>-2.0196325394838639</v>
      </c>
      <c r="AG159">
        <f>SUM($AF$2:AF159)</f>
        <v>-2.1869178989700493</v>
      </c>
      <c r="AH159" s="3">
        <f t="shared" si="83"/>
        <v>3.5771868005935716</v>
      </c>
      <c r="AI159">
        <f t="shared" si="84"/>
        <v>1.1453160377136462</v>
      </c>
      <c r="AJ159">
        <f t="shared" si="85"/>
        <v>3.1233185276393951</v>
      </c>
      <c r="AK159">
        <f t="shared" si="86"/>
        <v>0.42055943673318674</v>
      </c>
    </row>
    <row r="160" spans="1:37" x14ac:dyDescent="0.25">
      <c r="A160" s="1">
        <v>45541</v>
      </c>
      <c r="B160">
        <v>22.38</v>
      </c>
      <c r="C160">
        <v>23400.294000000002</v>
      </c>
      <c r="D160">
        <v>1920.895</v>
      </c>
      <c r="E160">
        <v>3.72</v>
      </c>
      <c r="F160">
        <v>70.099999999999994</v>
      </c>
      <c r="G160">
        <v>5.13</v>
      </c>
      <c r="H160">
        <v>-85014</v>
      </c>
      <c r="I160">
        <v>122.7145</v>
      </c>
      <c r="J160">
        <v>5408.42</v>
      </c>
      <c r="K160">
        <v>16690.830000000002</v>
      </c>
      <c r="L160">
        <v>4.0999999999999996</v>
      </c>
      <c r="M160">
        <v>252.68199999999999</v>
      </c>
      <c r="N160">
        <v>314.851</v>
      </c>
      <c r="O160">
        <v>3900000</v>
      </c>
      <c r="P160">
        <v>158314</v>
      </c>
      <c r="Q160">
        <f t="shared" si="65"/>
        <v>0.75951048027839363</v>
      </c>
      <c r="R160">
        <f t="shared" si="72"/>
        <v>0.84060998537853115</v>
      </c>
      <c r="S160">
        <f t="shared" si="73"/>
        <v>26.167570758779458</v>
      </c>
      <c r="T160">
        <f t="shared" si="74"/>
        <v>0.70601821802808595</v>
      </c>
      <c r="U160">
        <f t="shared" si="75"/>
        <v>5.0102194178206831</v>
      </c>
      <c r="V160">
        <f t="shared" si="76"/>
        <v>6.1623577821579971</v>
      </c>
      <c r="W160">
        <f t="shared" si="77"/>
        <v>13.681646890748624</v>
      </c>
      <c r="X160">
        <f t="shared" ref="X160:X162" si="96">X159</f>
        <v>0.1615340765632734</v>
      </c>
      <c r="Y160">
        <f t="shared" si="94"/>
        <v>-0.76335877862595414</v>
      </c>
      <c r="Z160">
        <f t="shared" si="95"/>
        <v>0.15182762503637537</v>
      </c>
      <c r="AA160">
        <f t="shared" si="78"/>
        <v>1.1513555690021489</v>
      </c>
      <c r="AB160">
        <f t="shared" si="79"/>
        <v>1.1542497076841698</v>
      </c>
      <c r="AC160">
        <f t="shared" si="80"/>
        <v>0.18441178507836875</v>
      </c>
      <c r="AD160" s="2">
        <v>0.88070000000000004</v>
      </c>
      <c r="AE160">
        <f t="shared" si="81"/>
        <v>0.43169510435239244</v>
      </c>
      <c r="AF160">
        <f t="shared" si="82"/>
        <v>0.71966046464975642</v>
      </c>
      <c r="AG160">
        <f>SUM($AF$2:AF160)</f>
        <v>-1.4672574343202929</v>
      </c>
      <c r="AH160" s="3">
        <f t="shared" si="83"/>
        <v>2.857526335943815</v>
      </c>
      <c r="AI160">
        <f t="shared" si="84"/>
        <v>0.85912451005826762</v>
      </c>
      <c r="AJ160">
        <f t="shared" si="85"/>
        <v>3.3260910409249198</v>
      </c>
      <c r="AK160">
        <f t="shared" si="86"/>
        <v>0.44378710276638833</v>
      </c>
    </row>
    <row r="161" spans="1:37" x14ac:dyDescent="0.25">
      <c r="A161" s="1">
        <v>45544</v>
      </c>
      <c r="B161">
        <v>19.45</v>
      </c>
      <c r="C161">
        <v>23400.294000000002</v>
      </c>
      <c r="D161">
        <v>1920.895</v>
      </c>
      <c r="E161">
        <v>3.72</v>
      </c>
      <c r="F161">
        <v>70.099999999999994</v>
      </c>
      <c r="G161">
        <v>5.13</v>
      </c>
      <c r="H161">
        <v>-85014</v>
      </c>
      <c r="I161">
        <v>122.9408</v>
      </c>
      <c r="J161">
        <v>5471.05</v>
      </c>
      <c r="K161">
        <v>16884.599999999999</v>
      </c>
      <c r="L161">
        <v>4.0999999999999996</v>
      </c>
      <c r="M161">
        <v>252.68199999999999</v>
      </c>
      <c r="N161">
        <v>314.851</v>
      </c>
      <c r="O161">
        <v>3900000</v>
      </c>
      <c r="P161">
        <v>158314</v>
      </c>
      <c r="Q161">
        <f t="shared" si="65"/>
        <v>0.75951048027839363</v>
      </c>
      <c r="R161">
        <f t="shared" si="72"/>
        <v>0.84060998537853115</v>
      </c>
      <c r="S161">
        <f t="shared" si="73"/>
        <v>28.382715523520538</v>
      </c>
      <c r="T161">
        <f t="shared" si="74"/>
        <v>0.7922704977275844</v>
      </c>
      <c r="U161">
        <f t="shared" si="75"/>
        <v>4.7319440577990628</v>
      </c>
      <c r="V161">
        <f t="shared" si="76"/>
        <v>6.1227475030806806</v>
      </c>
      <c r="W161">
        <f t="shared" si="77"/>
        <v>14.089356519642863</v>
      </c>
      <c r="X161">
        <f t="shared" si="96"/>
        <v>0.1615340765632734</v>
      </c>
      <c r="Y161">
        <f t="shared" si="94"/>
        <v>-0.76335877862595414</v>
      </c>
      <c r="Z161">
        <f t="shared" si="95"/>
        <v>0.15182762503637537</v>
      </c>
      <c r="AA161">
        <f t="shared" si="78"/>
        <v>0.44626607244902189</v>
      </c>
      <c r="AB161">
        <f t="shared" si="79"/>
        <v>0.83325755013171166</v>
      </c>
      <c r="AC161">
        <f t="shared" si="80"/>
        <v>0.23246961139020481</v>
      </c>
      <c r="AD161" s="2">
        <v>-0.52669999999999995</v>
      </c>
      <c r="AE161">
        <f t="shared" si="81"/>
        <v>0.34049850022191241</v>
      </c>
      <c r="AF161">
        <f t="shared" si="82"/>
        <v>0.10576757222710947</v>
      </c>
      <c r="AG161">
        <f>SUM($AF$2:AF161)</f>
        <v>-1.3614898620931835</v>
      </c>
      <c r="AH161" s="3">
        <f t="shared" si="83"/>
        <v>2.7517587637167056</v>
      </c>
      <c r="AI161">
        <f t="shared" si="84"/>
        <v>0.84422420903799056</v>
      </c>
      <c r="AJ161">
        <f t="shared" si="85"/>
        <v>3.2595117911299734</v>
      </c>
      <c r="AK161">
        <f t="shared" si="86"/>
        <v>0.43632035564217314</v>
      </c>
    </row>
    <row r="162" spans="1:37" x14ac:dyDescent="0.25">
      <c r="A162" s="1">
        <v>45545</v>
      </c>
      <c r="B162">
        <v>19.079999999999998</v>
      </c>
      <c r="C162">
        <v>23400.294000000002</v>
      </c>
      <c r="D162">
        <v>1920.895</v>
      </c>
      <c r="E162">
        <v>3.72</v>
      </c>
      <c r="F162">
        <v>70.099999999999994</v>
      </c>
      <c r="G162">
        <v>5.13</v>
      </c>
      <c r="H162">
        <v>-85014</v>
      </c>
      <c r="I162">
        <v>123.2266</v>
      </c>
      <c r="J162">
        <v>5495.52</v>
      </c>
      <c r="K162">
        <v>17025.88</v>
      </c>
      <c r="L162">
        <v>4.0999999999999996</v>
      </c>
      <c r="M162">
        <v>252.68199999999999</v>
      </c>
      <c r="N162">
        <v>314.851</v>
      </c>
      <c r="O162">
        <v>3900000</v>
      </c>
      <c r="P162">
        <v>158314</v>
      </c>
      <c r="Q162">
        <f t="shared" si="65"/>
        <v>0.75951048027839363</v>
      </c>
      <c r="R162">
        <f t="shared" si="72"/>
        <v>0.68635517895527554</v>
      </c>
      <c r="S162">
        <f t="shared" si="73"/>
        <v>30.104415922755091</v>
      </c>
      <c r="T162">
        <f t="shared" si="74"/>
        <v>0.85933800894129808</v>
      </c>
      <c r="U162">
        <f t="shared" si="75"/>
        <v>3.9007733502740738</v>
      </c>
      <c r="V162">
        <f t="shared" si="76"/>
        <v>7.9730705243680537</v>
      </c>
      <c r="W162">
        <f t="shared" si="77"/>
        <v>15.499594212948033</v>
      </c>
      <c r="X162">
        <f t="shared" si="96"/>
        <v>0.1615340765632734</v>
      </c>
      <c r="Y162">
        <f t="shared" si="94"/>
        <v>-0.76335877862595414</v>
      </c>
      <c r="Z162">
        <f t="shared" si="95"/>
        <v>0.15182762503637537</v>
      </c>
      <c r="AA162">
        <f t="shared" si="78"/>
        <v>1.0608580303038784</v>
      </c>
      <c r="AB162">
        <f t="shared" si="79"/>
        <v>2.1478737272327511</v>
      </c>
      <c r="AC162">
        <f t="shared" si="80"/>
        <v>-0.18332080898118586</v>
      </c>
      <c r="AD162" s="2">
        <v>0.31819999999999998</v>
      </c>
      <c r="AE162">
        <f t="shared" si="81"/>
        <v>0.33881944813881132</v>
      </c>
      <c r="AF162">
        <f t="shared" si="82"/>
        <v>0.722038582165067</v>
      </c>
      <c r="AG162">
        <f>SUM($AF$2:AF162)</f>
        <v>-0.63945127992811646</v>
      </c>
      <c r="AH162" s="3">
        <f t="shared" si="83"/>
        <v>2.0297201815516388</v>
      </c>
      <c r="AI162">
        <f t="shared" si="84"/>
        <v>0.97861274293033051</v>
      </c>
      <c r="AJ162">
        <f t="shared" si="85"/>
        <v>2.0740790432320568</v>
      </c>
      <c r="AK162">
        <f t="shared" si="86"/>
        <v>0.26938836668354782</v>
      </c>
    </row>
    <row r="163" spans="1:37" x14ac:dyDescent="0.25">
      <c r="A163" s="1">
        <v>45546</v>
      </c>
      <c r="B163">
        <v>17.690000000000001</v>
      </c>
      <c r="C163">
        <v>23400.294000000002</v>
      </c>
      <c r="D163">
        <v>1922.1415999999999</v>
      </c>
      <c r="E163">
        <v>3.72</v>
      </c>
      <c r="F163">
        <v>70.099999999999994</v>
      </c>
      <c r="G163">
        <v>5.13</v>
      </c>
      <c r="H163">
        <v>-85014</v>
      </c>
      <c r="I163">
        <v>123.00069999999999</v>
      </c>
      <c r="J163">
        <v>5554.13</v>
      </c>
      <c r="K163">
        <v>17395.53</v>
      </c>
      <c r="L163">
        <v>4.0999999999999996</v>
      </c>
      <c r="M163">
        <v>252.68199999999999</v>
      </c>
      <c r="N163">
        <v>314.851</v>
      </c>
      <c r="O163">
        <v>3900000</v>
      </c>
      <c r="P163">
        <v>158314</v>
      </c>
      <c r="Q163">
        <f t="shared" si="65"/>
        <v>0.75951048027839363</v>
      </c>
      <c r="R163">
        <f t="shared" si="72"/>
        <v>0</v>
      </c>
      <c r="S163">
        <f t="shared" si="73"/>
        <v>31.413909532230139</v>
      </c>
      <c r="T163">
        <f t="shared" si="74"/>
        <v>0.91146560018060729</v>
      </c>
      <c r="U163">
        <f t="shared" si="75"/>
        <v>3.9018702794756099</v>
      </c>
      <c r="V163">
        <f t="shared" si="76"/>
        <v>11.104956480880793</v>
      </c>
      <c r="W163">
        <f t="shared" si="77"/>
        <v>17.277073065968523</v>
      </c>
      <c r="X163">
        <f>((D163-D162))/D163*100</f>
        <v>6.4854743271772694E-2</v>
      </c>
      <c r="Y163">
        <f t="shared" si="94"/>
        <v>-0.76335877862595414</v>
      </c>
      <c r="Z163">
        <f t="shared" si="95"/>
        <v>0.15182762503637537</v>
      </c>
      <c r="AA163">
        <f t="shared" si="78"/>
        <v>0.74673729420304702</v>
      </c>
      <c r="AB163">
        <f t="shared" si="79"/>
        <v>0.99614125051278313</v>
      </c>
      <c r="AC163">
        <f t="shared" si="80"/>
        <v>-0.25747820947360245</v>
      </c>
      <c r="AD163" s="2">
        <v>0.78449999999999998</v>
      </c>
      <c r="AE163">
        <f t="shared" si="81"/>
        <v>0.19613064537541264</v>
      </c>
      <c r="AF163">
        <f t="shared" si="82"/>
        <v>0.55060664882763444</v>
      </c>
      <c r="AG163">
        <f>SUM($AF$2:AF163)</f>
        <v>-8.8844631100482019E-2</v>
      </c>
      <c r="AH163" s="3">
        <f t="shared" si="83"/>
        <v>1.5402688333888201</v>
      </c>
      <c r="AI163">
        <f t="shared" si="84"/>
        <v>0.85123457622899479</v>
      </c>
      <c r="AJ163">
        <f t="shared" si="85"/>
        <v>1.8094528540091455</v>
      </c>
      <c r="AK163">
        <f t="shared" si="86"/>
        <v>0.21898578864404725</v>
      </c>
    </row>
    <row r="164" spans="1:37" x14ac:dyDescent="0.25">
      <c r="A164" s="1">
        <v>45547</v>
      </c>
      <c r="B164">
        <v>17.07</v>
      </c>
      <c r="C164">
        <v>23400.294000000002</v>
      </c>
      <c r="D164">
        <v>1922.1415999999999</v>
      </c>
      <c r="E164">
        <v>3.72</v>
      </c>
      <c r="F164">
        <v>70.099999999999994</v>
      </c>
      <c r="G164">
        <v>5.13</v>
      </c>
      <c r="H164">
        <v>-85014</v>
      </c>
      <c r="I164">
        <v>122.684</v>
      </c>
      <c r="J164">
        <v>5595.76</v>
      </c>
      <c r="K164">
        <v>17569.68</v>
      </c>
      <c r="L164">
        <v>4.0999999999999996</v>
      </c>
      <c r="M164">
        <v>252.68199999999999</v>
      </c>
      <c r="N164">
        <v>314.851</v>
      </c>
      <c r="O164">
        <v>3900000</v>
      </c>
      <c r="P164">
        <v>158314</v>
      </c>
      <c r="Q164">
        <f t="shared" si="65"/>
        <v>0.75951048027839363</v>
      </c>
      <c r="R164">
        <f t="shared" si="72"/>
        <v>0.2623257670736624</v>
      </c>
      <c r="S164">
        <f t="shared" si="73"/>
        <v>32.361274737497929</v>
      </c>
      <c r="T164">
        <f t="shared" si="74"/>
        <v>0.95111288587302578</v>
      </c>
      <c r="U164">
        <f t="shared" si="75"/>
        <v>4.2076348305822835</v>
      </c>
      <c r="V164">
        <f t="shared" si="76"/>
        <v>11.594961929776229</v>
      </c>
      <c r="W164">
        <f t="shared" si="77"/>
        <v>17.875543599048275</v>
      </c>
      <c r="X164">
        <f>X163</f>
        <v>6.4854743271772694E-2</v>
      </c>
      <c r="Y164">
        <f t="shared" si="94"/>
        <v>-0.76335877862595414</v>
      </c>
      <c r="Z164">
        <f t="shared" si="95"/>
        <v>0.15182762503637537</v>
      </c>
      <c r="AA164">
        <f t="shared" si="78"/>
        <v>0.53930968783714162</v>
      </c>
      <c r="AB164">
        <f t="shared" si="79"/>
        <v>0.64844558271971975</v>
      </c>
      <c r="AC164">
        <f t="shared" si="80"/>
        <v>-0.62860682729613748</v>
      </c>
      <c r="AD164" s="2">
        <v>-0.2732</v>
      </c>
      <c r="AE164">
        <f t="shared" si="81"/>
        <v>0.14378065639924489</v>
      </c>
      <c r="AF164">
        <f t="shared" si="82"/>
        <v>0.39552903143789675</v>
      </c>
      <c r="AG164">
        <f>SUM($AF$2:AF164)</f>
        <v>0.30668440033741473</v>
      </c>
      <c r="AH164" s="3">
        <f t="shared" si="83"/>
        <v>1.5758857609348178</v>
      </c>
      <c r="AI164">
        <f t="shared" si="84"/>
        <v>0.82543121067263914</v>
      </c>
      <c r="AJ164">
        <f t="shared" si="85"/>
        <v>1.9091666762280985</v>
      </c>
      <c r="AK164">
        <f t="shared" si="86"/>
        <v>0.23879426290634223</v>
      </c>
    </row>
    <row r="165" spans="1:37" x14ac:dyDescent="0.25">
      <c r="A165" s="1">
        <v>45548</v>
      </c>
      <c r="B165">
        <v>16.559999999999999</v>
      </c>
      <c r="C165">
        <v>23400.294000000002</v>
      </c>
      <c r="D165">
        <v>1922.1415999999999</v>
      </c>
      <c r="E165">
        <v>3.72</v>
      </c>
      <c r="F165">
        <v>70.099999999999994</v>
      </c>
      <c r="G165">
        <v>5.13</v>
      </c>
      <c r="H165">
        <v>-85014</v>
      </c>
      <c r="I165">
        <v>121.9128</v>
      </c>
      <c r="J165">
        <v>5626.02</v>
      </c>
      <c r="K165">
        <v>17683.98</v>
      </c>
      <c r="L165">
        <v>4.0999999999999996</v>
      </c>
      <c r="M165">
        <v>252.68199999999999</v>
      </c>
      <c r="N165">
        <v>314.851</v>
      </c>
      <c r="O165">
        <v>3900000</v>
      </c>
      <c r="P165">
        <v>158314</v>
      </c>
      <c r="Q165">
        <f t="shared" si="65"/>
        <v>0.75951048027839363</v>
      </c>
      <c r="R165">
        <f t="shared" si="72"/>
        <v>0.32128213785733228</v>
      </c>
      <c r="S165">
        <f t="shared" si="73"/>
        <v>32.977735362821335</v>
      </c>
      <c r="T165">
        <f t="shared" si="74"/>
        <v>0.97979607964849291</v>
      </c>
      <c r="U165">
        <f t="shared" si="75"/>
        <v>1.8162610343382057</v>
      </c>
      <c r="V165">
        <f t="shared" si="76"/>
        <v>11.463267327875672</v>
      </c>
      <c r="W165">
        <f t="shared" si="77"/>
        <v>17.757078366767011</v>
      </c>
      <c r="X165">
        <f t="shared" ref="X165:X167" si="97">X164</f>
        <v>6.4854743271772694E-2</v>
      </c>
      <c r="Y165">
        <f t="shared" si="94"/>
        <v>-0.76335877862595414</v>
      </c>
      <c r="Z165">
        <f t="shared" si="95"/>
        <v>0.15182762503637537</v>
      </c>
      <c r="AA165">
        <f t="shared" si="78"/>
        <v>0.12558720767880024</v>
      </c>
      <c r="AB165">
        <f t="shared" si="79"/>
        <v>-0.52075020497549029</v>
      </c>
      <c r="AC165">
        <f t="shared" si="80"/>
        <v>-0.11844531501204511</v>
      </c>
      <c r="AD165" s="2">
        <v>0.92010000000000003</v>
      </c>
      <c r="AE165">
        <f t="shared" si="81"/>
        <v>9.3238453459979373E-2</v>
      </c>
      <c r="AF165">
        <f t="shared" si="82"/>
        <v>3.2348754218820872E-2</v>
      </c>
      <c r="AG165">
        <f>SUM($AF$2:AF165)</f>
        <v>0.33903315455623562</v>
      </c>
      <c r="AH165" s="3">
        <f t="shared" si="83"/>
        <v>1.5758857609348178</v>
      </c>
      <c r="AI165">
        <f t="shared" si="84"/>
        <v>0.86060973430083865</v>
      </c>
      <c r="AJ165">
        <f t="shared" si="85"/>
        <v>1.8311270464713847</v>
      </c>
      <c r="AK165">
        <f t="shared" si="86"/>
        <v>0.22338273102333206</v>
      </c>
    </row>
    <row r="166" spans="1:37" x14ac:dyDescent="0.25">
      <c r="A166" s="1">
        <v>45551</v>
      </c>
      <c r="B166">
        <v>17.14</v>
      </c>
      <c r="C166">
        <v>23400.294000000002</v>
      </c>
      <c r="D166">
        <v>1922.1415999999999</v>
      </c>
      <c r="E166">
        <v>3.72</v>
      </c>
      <c r="F166">
        <v>70.099999999999994</v>
      </c>
      <c r="G166">
        <v>5.13</v>
      </c>
      <c r="H166">
        <v>-85014</v>
      </c>
      <c r="I166">
        <v>121.7684</v>
      </c>
      <c r="J166">
        <v>5633.09</v>
      </c>
      <c r="K166">
        <v>17592.13</v>
      </c>
      <c r="L166">
        <v>4.0999999999999996</v>
      </c>
      <c r="M166">
        <v>252.68199999999999</v>
      </c>
      <c r="N166">
        <v>314.851</v>
      </c>
      <c r="O166">
        <v>3900000</v>
      </c>
      <c r="P166">
        <v>158314</v>
      </c>
      <c r="Q166">
        <f t="shared" si="65"/>
        <v>0.75951048027839363</v>
      </c>
      <c r="R166">
        <f t="shared" si="72"/>
        <v>0.32128213785733195</v>
      </c>
      <c r="S166">
        <f t="shared" si="73"/>
        <v>33.281684049526461</v>
      </c>
      <c r="T166">
        <f t="shared" si="74"/>
        <v>0.99846053921780986</v>
      </c>
      <c r="U166">
        <f t="shared" si="75"/>
        <v>2.2632351233648764</v>
      </c>
      <c r="V166">
        <f t="shared" si="76"/>
        <v>11.411300957749159</v>
      </c>
      <c r="W166">
        <f t="shared" si="77"/>
        <v>16.67442647979523</v>
      </c>
      <c r="X166">
        <f t="shared" si="97"/>
        <v>6.4854743271772694E-2</v>
      </c>
      <c r="Y166">
        <f t="shared" si="94"/>
        <v>-0.76335877862595414</v>
      </c>
      <c r="Z166">
        <f t="shared" si="95"/>
        <v>0.15182762503637537</v>
      </c>
      <c r="AA166">
        <f t="shared" si="78"/>
        <v>2.6447349073670166E-2</v>
      </c>
      <c r="AB166">
        <f t="shared" si="79"/>
        <v>0.20403077021607721</v>
      </c>
      <c r="AC166">
        <f t="shared" si="80"/>
        <v>8.5408036896271286E-2</v>
      </c>
      <c r="AD166" s="2">
        <v>0.31819999999999998</v>
      </c>
      <c r="AE166">
        <f t="shared" si="81"/>
        <v>0.14805562422890714</v>
      </c>
      <c r="AF166">
        <f t="shared" si="82"/>
        <v>-0.12160827515523698</v>
      </c>
      <c r="AG166">
        <f>SUM($AF$2:AF166)</f>
        <v>0.21742487940099864</v>
      </c>
      <c r="AH166" s="3">
        <f t="shared" si="83"/>
        <v>1.8398572322754214</v>
      </c>
      <c r="AI166">
        <f t="shared" si="84"/>
        <v>0.91074971560944007</v>
      </c>
      <c r="AJ166">
        <f t="shared" si="85"/>
        <v>2.0201568013054572</v>
      </c>
      <c r="AK166">
        <f t="shared" si="86"/>
        <v>0.2596610404500389</v>
      </c>
    </row>
    <row r="167" spans="1:37" x14ac:dyDescent="0.25">
      <c r="A167" s="1">
        <v>45552</v>
      </c>
      <c r="B167">
        <v>17.61</v>
      </c>
      <c r="C167">
        <v>23400.294000000002</v>
      </c>
      <c r="D167">
        <v>1922.1415999999999</v>
      </c>
      <c r="E167">
        <v>3.72</v>
      </c>
      <c r="F167">
        <v>70.099999999999994</v>
      </c>
      <c r="G167">
        <v>5.13</v>
      </c>
      <c r="H167">
        <v>-85014</v>
      </c>
      <c r="I167">
        <v>121.8724</v>
      </c>
      <c r="J167">
        <v>5634.58</v>
      </c>
      <c r="K167">
        <v>17628.060000000001</v>
      </c>
      <c r="L167">
        <v>4.0999999999999996</v>
      </c>
      <c r="M167">
        <v>252.68199999999999</v>
      </c>
      <c r="N167">
        <v>314.851</v>
      </c>
      <c r="O167">
        <v>3900000</v>
      </c>
      <c r="P167">
        <v>158314</v>
      </c>
      <c r="Q167">
        <f t="shared" si="65"/>
        <v>0.75951048027839363</v>
      </c>
      <c r="R167">
        <f t="shared" si="72"/>
        <v>0.26232576707366179</v>
      </c>
      <c r="S167">
        <f t="shared" si="73"/>
        <v>33.281684049526461</v>
      </c>
      <c r="T167">
        <f t="shared" si="74"/>
        <v>1.0076631350383924</v>
      </c>
      <c r="U167">
        <f t="shared" si="75"/>
        <v>2.9093873048389094</v>
      </c>
      <c r="V167">
        <f t="shared" si="76"/>
        <v>11.740123763499673</v>
      </c>
      <c r="W167">
        <f t="shared" si="77"/>
        <v>16.827058152184957</v>
      </c>
      <c r="X167">
        <f t="shared" si="97"/>
        <v>6.4854743271772694E-2</v>
      </c>
      <c r="Y167">
        <f t="shared" si="94"/>
        <v>-0.76335877862595414</v>
      </c>
      <c r="Z167">
        <f t="shared" si="95"/>
        <v>0.15182762503637537</v>
      </c>
      <c r="AA167">
        <f t="shared" si="78"/>
        <v>-0.29006031263851695</v>
      </c>
      <c r="AB167">
        <f t="shared" si="79"/>
        <v>-0.31112459389286962</v>
      </c>
      <c r="AC167">
        <f t="shared" si="80"/>
        <v>-3.520075094935609E-2</v>
      </c>
      <c r="AD167" s="2">
        <v>0.31819999999999998</v>
      </c>
      <c r="AE167">
        <f t="shared" si="81"/>
        <v>7.7364498527779518E-2</v>
      </c>
      <c r="AF167">
        <f t="shared" si="82"/>
        <v>-0.36742481116629644</v>
      </c>
      <c r="AG167">
        <f>SUM($AF$2:AF167)</f>
        <v>-0.1499999317652978</v>
      </c>
      <c r="AH167" s="3">
        <f t="shared" si="83"/>
        <v>1.8398572322754214</v>
      </c>
      <c r="AI167">
        <f t="shared" si="84"/>
        <v>0.9678613171608087</v>
      </c>
      <c r="AJ167">
        <f t="shared" si="85"/>
        <v>1.9009513033050911</v>
      </c>
      <c r="AK167">
        <f t="shared" si="86"/>
        <v>0.23720182386560221</v>
      </c>
    </row>
    <row r="168" spans="1:37" x14ac:dyDescent="0.25">
      <c r="A168" s="1">
        <v>45553</v>
      </c>
      <c r="B168">
        <v>18.23</v>
      </c>
      <c r="C168">
        <v>23400.294000000002</v>
      </c>
      <c r="D168">
        <v>1922.6781000000001</v>
      </c>
      <c r="E168">
        <v>3.72</v>
      </c>
      <c r="F168">
        <v>70.099999999999994</v>
      </c>
      <c r="G168">
        <v>5.13</v>
      </c>
      <c r="H168">
        <v>-85014</v>
      </c>
      <c r="I168">
        <v>121.8295</v>
      </c>
      <c r="J168">
        <v>5618.26</v>
      </c>
      <c r="K168">
        <v>17573.3</v>
      </c>
      <c r="L168">
        <v>4.0999999999999996</v>
      </c>
      <c r="M168">
        <v>252.68199999999999</v>
      </c>
      <c r="N168">
        <v>314.851</v>
      </c>
      <c r="O168">
        <v>3900000</v>
      </c>
      <c r="P168">
        <v>158314</v>
      </c>
      <c r="Q168">
        <f t="shared" si="65"/>
        <v>0.75951048027839363</v>
      </c>
      <c r="R168">
        <f t="shared" si="72"/>
        <v>0</v>
      </c>
      <c r="S168">
        <f t="shared" si="73"/>
        <v>32.977735362821335</v>
      </c>
      <c r="T168">
        <f t="shared" si="74"/>
        <v>1.0076631350383942</v>
      </c>
      <c r="U168">
        <f t="shared" si="75"/>
        <v>3.4011307205139842</v>
      </c>
      <c r="V168">
        <f t="shared" si="76"/>
        <v>10.943583331760117</v>
      </c>
      <c r="W168">
        <f t="shared" si="77"/>
        <v>15.82710319513828</v>
      </c>
      <c r="X168">
        <f>((D168-D167))/D168*100</f>
        <v>2.7903786910568128E-2</v>
      </c>
      <c r="Y168">
        <f t="shared" si="94"/>
        <v>-0.76335877862595414</v>
      </c>
      <c r="Z168">
        <f t="shared" si="95"/>
        <v>0.15182762503637537</v>
      </c>
      <c r="AA168">
        <f t="shared" si="78"/>
        <v>1.6834291247586948</v>
      </c>
      <c r="AB168">
        <f t="shared" si="79"/>
        <v>2.4767418402360084</v>
      </c>
      <c r="AC168">
        <f t="shared" si="80"/>
        <v>-0.20701061729712589</v>
      </c>
      <c r="AD168" s="2">
        <v>0.31819999999999998</v>
      </c>
      <c r="AE168">
        <f t="shared" si="81"/>
        <v>0.1669596415319072</v>
      </c>
      <c r="AF168">
        <f t="shared" si="82"/>
        <v>1.5164694832267875</v>
      </c>
      <c r="AG168">
        <f>SUM($AF$2:AF168)</f>
        <v>1.3664695514614897</v>
      </c>
      <c r="AH168" s="3">
        <f t="shared" si="83"/>
        <v>1.8398572322754214</v>
      </c>
      <c r="AI168">
        <f t="shared" si="84"/>
        <v>0.96194530618682283</v>
      </c>
      <c r="AJ168">
        <f t="shared" si="85"/>
        <v>1.9126422473733617</v>
      </c>
      <c r="AK168">
        <f t="shared" si="86"/>
        <v>0.23946589372689209</v>
      </c>
    </row>
    <row r="169" spans="1:37" x14ac:dyDescent="0.25">
      <c r="A169" s="1">
        <v>45554</v>
      </c>
      <c r="B169">
        <v>16.329999999999998</v>
      </c>
      <c r="C169">
        <v>23400.294000000002</v>
      </c>
      <c r="D169">
        <v>1922.6781000000001</v>
      </c>
      <c r="E169">
        <v>3.72</v>
      </c>
      <c r="F169">
        <v>70.099999999999994</v>
      </c>
      <c r="G169">
        <v>5.13</v>
      </c>
      <c r="H169">
        <v>-85014</v>
      </c>
      <c r="I169">
        <v>121.57729999999999</v>
      </c>
      <c r="J169">
        <v>5713.64</v>
      </c>
      <c r="K169">
        <v>18013.98</v>
      </c>
      <c r="L169">
        <v>4.0999999999999996</v>
      </c>
      <c r="M169">
        <v>252.68199999999999</v>
      </c>
      <c r="N169">
        <v>314.851</v>
      </c>
      <c r="O169">
        <v>3900000</v>
      </c>
      <c r="P169">
        <v>158314</v>
      </c>
      <c r="Q169">
        <f t="shared" si="65"/>
        <v>0.75951048027839363</v>
      </c>
      <c r="R169">
        <f t="shared" si="72"/>
        <v>0.99381403332523588</v>
      </c>
      <c r="S169">
        <f t="shared" si="73"/>
        <v>32.361274737497929</v>
      </c>
      <c r="T169">
        <f t="shared" si="74"/>
        <v>0.99846053921781297</v>
      </c>
      <c r="U169">
        <f t="shared" si="75"/>
        <v>3.2533200580223629</v>
      </c>
      <c r="V169">
        <f t="shared" si="76"/>
        <v>4.2692270556545129</v>
      </c>
      <c r="W169">
        <f t="shared" si="77"/>
        <v>6.7916773246887105</v>
      </c>
      <c r="X169">
        <f>X168</f>
        <v>2.7903786910568128E-2</v>
      </c>
      <c r="Y169">
        <f t="shared" si="94"/>
        <v>-0.76335877862595414</v>
      </c>
      <c r="Z169">
        <f t="shared" si="95"/>
        <v>0.15182762503637537</v>
      </c>
      <c r="AA169">
        <f t="shared" si="78"/>
        <v>-0.19428554515017751</v>
      </c>
      <c r="AB169">
        <f t="shared" si="79"/>
        <v>-0.36516058739524854</v>
      </c>
      <c r="AC169">
        <f t="shared" si="80"/>
        <v>7.4026977075493064E-2</v>
      </c>
      <c r="AD169" s="2">
        <v>-0.79059999999999997</v>
      </c>
      <c r="AE169">
        <f t="shared" si="81"/>
        <v>9.7344731880531388E-2</v>
      </c>
      <c r="AF169">
        <f t="shared" si="82"/>
        <v>-0.29163027703070887</v>
      </c>
      <c r="AG169">
        <f>SUM($AF$2:AF169)</f>
        <v>1.0748392744307809</v>
      </c>
      <c r="AH169" s="3">
        <f t="shared" si="83"/>
        <v>1.8398572322754214</v>
      </c>
      <c r="AI169">
        <f t="shared" si="84"/>
        <v>0.76039889088641144</v>
      </c>
      <c r="AJ169">
        <f t="shared" si="85"/>
        <v>2.4195948394015474</v>
      </c>
      <c r="AK169">
        <f t="shared" si="86"/>
        <v>0.3262864566016826</v>
      </c>
    </row>
    <row r="170" spans="1:37" x14ac:dyDescent="0.25">
      <c r="A170" s="1">
        <v>45555</v>
      </c>
      <c r="B170">
        <v>16.149999999999999</v>
      </c>
      <c r="C170">
        <v>23400.294000000002</v>
      </c>
      <c r="D170">
        <v>1922.6781000000001</v>
      </c>
      <c r="E170">
        <v>3.72</v>
      </c>
      <c r="F170">
        <v>70.099999999999994</v>
      </c>
      <c r="G170">
        <v>5.13</v>
      </c>
      <c r="H170">
        <v>-85014</v>
      </c>
      <c r="I170">
        <v>121.6673</v>
      </c>
      <c r="J170">
        <v>5702.55</v>
      </c>
      <c r="K170">
        <v>17948.32</v>
      </c>
      <c r="L170">
        <v>4.0999999999999996</v>
      </c>
      <c r="M170">
        <v>252.68199999999999</v>
      </c>
      <c r="N170">
        <v>314.851</v>
      </c>
      <c r="O170">
        <v>3900000</v>
      </c>
      <c r="P170">
        <v>158314</v>
      </c>
      <c r="Q170">
        <f t="shared" si="65"/>
        <v>0.75951048027839363</v>
      </c>
      <c r="R170">
        <f t="shared" si="72"/>
        <v>1.2171686404320723</v>
      </c>
      <c r="S170">
        <f t="shared" si="73"/>
        <v>31.413909532230146</v>
      </c>
      <c r="T170">
        <f t="shared" si="74"/>
        <v>0.97979607964849813</v>
      </c>
      <c r="U170">
        <f t="shared" si="75"/>
        <v>3.3929245566734734</v>
      </c>
      <c r="V170">
        <f t="shared" si="76"/>
        <v>4.2062304230061107</v>
      </c>
      <c r="W170">
        <f t="shared" si="77"/>
        <v>5.8953149789600454</v>
      </c>
      <c r="X170">
        <f t="shared" ref="X170:X172" si="98">X169</f>
        <v>2.7903786910568128E-2</v>
      </c>
      <c r="Y170">
        <f t="shared" si="94"/>
        <v>-0.76335877862595414</v>
      </c>
      <c r="Z170">
        <f t="shared" si="95"/>
        <v>0.15182762503637537</v>
      </c>
      <c r="AA170">
        <f t="shared" si="78"/>
        <v>0.28053309143568261</v>
      </c>
      <c r="AB170">
        <f t="shared" si="79"/>
        <v>0.14447735819682356</v>
      </c>
      <c r="AC170">
        <f t="shared" si="80"/>
        <v>1.6191696536374419E-2</v>
      </c>
      <c r="AD170" s="2">
        <v>0</v>
      </c>
      <c r="AE170">
        <f t="shared" si="81"/>
        <v>9.6420642455439368E-2</v>
      </c>
      <c r="AF170">
        <f t="shared" si="82"/>
        <v>0.18411244898024326</v>
      </c>
      <c r="AG170">
        <f>SUM($AF$2:AF170)</f>
        <v>1.2589517234110241</v>
      </c>
      <c r="AH170" s="3">
        <f t="shared" si="83"/>
        <v>1.8398572322754214</v>
      </c>
      <c r="AI170">
        <f t="shared" si="84"/>
        <v>0.75190678255363141</v>
      </c>
      <c r="AJ170">
        <f t="shared" si="85"/>
        <v>2.4469219788480756</v>
      </c>
      <c r="AK170">
        <f t="shared" si="86"/>
        <v>0.33043364527649494</v>
      </c>
    </row>
    <row r="171" spans="1:37" x14ac:dyDescent="0.25">
      <c r="A171" s="1">
        <v>45558</v>
      </c>
      <c r="B171">
        <v>15.89</v>
      </c>
      <c r="C171">
        <v>23400.294000000002</v>
      </c>
      <c r="D171">
        <v>1922.6781000000001</v>
      </c>
      <c r="E171">
        <v>3.72</v>
      </c>
      <c r="F171">
        <v>70.099999999999994</v>
      </c>
      <c r="G171">
        <v>5.13</v>
      </c>
      <c r="H171">
        <v>-85014</v>
      </c>
      <c r="I171">
        <v>121.687</v>
      </c>
      <c r="J171">
        <v>5718.57</v>
      </c>
      <c r="K171">
        <v>17974.27</v>
      </c>
      <c r="L171">
        <v>4.0999999999999996</v>
      </c>
      <c r="M171">
        <v>252.68199999999999</v>
      </c>
      <c r="N171">
        <v>314.851</v>
      </c>
      <c r="O171">
        <v>3900000</v>
      </c>
      <c r="P171">
        <v>158314</v>
      </c>
      <c r="Q171">
        <f t="shared" si="65"/>
        <v>0.75951048027839363</v>
      </c>
      <c r="R171">
        <f t="shared" si="72"/>
        <v>1.2171686404320723</v>
      </c>
      <c r="S171">
        <f t="shared" si="73"/>
        <v>30.104415922755095</v>
      </c>
      <c r="T171">
        <f t="shared" si="74"/>
        <v>0.95111288587303133</v>
      </c>
      <c r="U171">
        <f t="shared" si="75"/>
        <v>4.0462910249290207</v>
      </c>
      <c r="V171">
        <f t="shared" si="76"/>
        <v>8.1785134492106337</v>
      </c>
      <c r="W171">
        <f t="shared" si="77"/>
        <v>12.954632946704614</v>
      </c>
      <c r="X171">
        <f t="shared" si="98"/>
        <v>2.7903786910568128E-2</v>
      </c>
      <c r="Y171">
        <f t="shared" si="94"/>
        <v>-0.76335877862595414</v>
      </c>
      <c r="Z171">
        <f t="shared" si="95"/>
        <v>0.15182762503637537</v>
      </c>
      <c r="AA171">
        <f t="shared" si="78"/>
        <v>0.25079697029956893</v>
      </c>
      <c r="AB171">
        <f t="shared" si="79"/>
        <v>0.55619208542483467</v>
      </c>
      <c r="AC171">
        <f t="shared" si="80"/>
        <v>-0.24669849696352431</v>
      </c>
      <c r="AD171" s="2">
        <v>0.84019999999999995</v>
      </c>
      <c r="AE171">
        <f t="shared" si="81"/>
        <v>0.11947979208707084</v>
      </c>
      <c r="AF171">
        <f t="shared" si="82"/>
        <v>0.13131717821249811</v>
      </c>
      <c r="AG171">
        <f>SUM($AF$2:AF171)</f>
        <v>1.3902689016235223</v>
      </c>
      <c r="AH171" s="3">
        <f t="shared" si="83"/>
        <v>2.6526035400249999</v>
      </c>
      <c r="AI171">
        <f t="shared" si="84"/>
        <v>0.77318128686285248</v>
      </c>
      <c r="AJ171">
        <f t="shared" si="85"/>
        <v>3.4307653135111646</v>
      </c>
      <c r="AK171">
        <f t="shared" si="86"/>
        <v>0.45522913838908635</v>
      </c>
    </row>
    <row r="172" spans="1:37" x14ac:dyDescent="0.25">
      <c r="A172" s="1">
        <v>45559</v>
      </c>
      <c r="B172">
        <v>15.39</v>
      </c>
      <c r="C172">
        <v>23400.294000000002</v>
      </c>
      <c r="D172">
        <v>1922.6781000000001</v>
      </c>
      <c r="E172">
        <v>3.72</v>
      </c>
      <c r="F172">
        <v>70.099999999999994</v>
      </c>
      <c r="G172">
        <v>5.13</v>
      </c>
      <c r="H172">
        <v>-85014</v>
      </c>
      <c r="I172">
        <v>121.38679999999999</v>
      </c>
      <c r="J172">
        <v>5732.93</v>
      </c>
      <c r="K172">
        <v>18074.52</v>
      </c>
      <c r="L172">
        <v>4.0999999999999996</v>
      </c>
      <c r="M172">
        <v>252.68199999999999</v>
      </c>
      <c r="N172">
        <v>314.851</v>
      </c>
      <c r="O172">
        <v>3900000</v>
      </c>
      <c r="P172">
        <v>158314</v>
      </c>
      <c r="Q172">
        <f t="shared" si="65"/>
        <v>0.75951048027839363</v>
      </c>
      <c r="R172">
        <f t="shared" si="72"/>
        <v>0.99381403332523632</v>
      </c>
      <c r="S172">
        <f t="shared" si="73"/>
        <v>28.382715523520531</v>
      </c>
      <c r="T172">
        <f t="shared" si="74"/>
        <v>0.91146560018061318</v>
      </c>
      <c r="U172">
        <f t="shared" si="75"/>
        <v>3.590430962706455</v>
      </c>
      <c r="V172">
        <f t="shared" si="76"/>
        <v>7.910231493750759</v>
      </c>
      <c r="W172">
        <f t="shared" si="77"/>
        <v>12.159445834870771</v>
      </c>
      <c r="X172">
        <f t="shared" si="98"/>
        <v>2.7903786910568128E-2</v>
      </c>
      <c r="Y172">
        <f t="shared" si="94"/>
        <v>-0.76335877862595414</v>
      </c>
      <c r="Z172">
        <f t="shared" si="95"/>
        <v>0.15182762503637537</v>
      </c>
      <c r="AA172">
        <f t="shared" si="78"/>
        <v>-0.18629115860669923</v>
      </c>
      <c r="AB172">
        <f t="shared" si="79"/>
        <v>4.2537033166163488E-2</v>
      </c>
      <c r="AC172">
        <f t="shared" si="80"/>
        <v>0.24714384101072884</v>
      </c>
      <c r="AD172" s="2">
        <v>0.128</v>
      </c>
      <c r="AE172">
        <f t="shared" si="81"/>
        <v>0.15640901537277424</v>
      </c>
      <c r="AF172">
        <f t="shared" si="82"/>
        <v>-0.3427001739794735</v>
      </c>
      <c r="AG172">
        <f>SUM($AF$2:AF172)</f>
        <v>1.0475687276440488</v>
      </c>
      <c r="AH172" s="3">
        <f t="shared" si="83"/>
        <v>2.6526035400249999</v>
      </c>
      <c r="AI172">
        <f t="shared" si="84"/>
        <v>0.82192553454110928</v>
      </c>
      <c r="AJ172">
        <f t="shared" si="85"/>
        <v>3.2273039692166026</v>
      </c>
      <c r="AK172">
        <f t="shared" si="86"/>
        <v>0.43265339164007938</v>
      </c>
    </row>
    <row r="173" spans="1:37" x14ac:dyDescent="0.25">
      <c r="A173" s="1">
        <v>45560</v>
      </c>
      <c r="B173">
        <v>15.41</v>
      </c>
      <c r="C173">
        <v>23400.294000000002</v>
      </c>
      <c r="D173">
        <v>1920.5255</v>
      </c>
      <c r="E173">
        <v>3.72</v>
      </c>
      <c r="F173">
        <v>70.099999999999994</v>
      </c>
      <c r="G173">
        <v>5.13</v>
      </c>
      <c r="H173">
        <v>-85014</v>
      </c>
      <c r="I173">
        <v>121.68680000000001</v>
      </c>
      <c r="J173">
        <v>5722.26</v>
      </c>
      <c r="K173">
        <v>18082.21</v>
      </c>
      <c r="L173">
        <v>4.0999999999999996</v>
      </c>
      <c r="M173">
        <v>252.68199999999999</v>
      </c>
      <c r="N173">
        <v>314.851</v>
      </c>
      <c r="O173">
        <v>3900000</v>
      </c>
      <c r="P173">
        <v>158314</v>
      </c>
      <c r="Q173">
        <f t="shared" si="65"/>
        <v>0.75951048027839363</v>
      </c>
      <c r="R173">
        <f t="shared" si="72"/>
        <v>0</v>
      </c>
      <c r="S173">
        <f t="shared" si="73"/>
        <v>26.167570758779451</v>
      </c>
      <c r="T173">
        <f t="shared" si="74"/>
        <v>0.85933800894130263</v>
      </c>
      <c r="U173">
        <f t="shared" si="75"/>
        <v>4.2405573532516003</v>
      </c>
      <c r="V173">
        <f t="shared" si="76"/>
        <v>7.8975242500811937</v>
      </c>
      <c r="W173">
        <f t="shared" si="77"/>
        <v>12.110620535779125</v>
      </c>
      <c r="X173">
        <f>((D173-D172))/D173*100</f>
        <v>-0.11208390620172035</v>
      </c>
      <c r="Y173">
        <f t="shared" si="94"/>
        <v>-0.76335877862595414</v>
      </c>
      <c r="Z173">
        <f t="shared" si="95"/>
        <v>0.15182762503637537</v>
      </c>
      <c r="AA173">
        <f t="shared" si="78"/>
        <v>0.40304808028723288</v>
      </c>
      <c r="AB173">
        <f t="shared" si="79"/>
        <v>0.5959353221398469</v>
      </c>
      <c r="AC173">
        <f t="shared" si="80"/>
        <v>-0.29534838618486797</v>
      </c>
      <c r="AD173" s="2">
        <v>0</v>
      </c>
      <c r="AE173">
        <f t="shared" si="81"/>
        <v>0.11515474763929456</v>
      </c>
      <c r="AF173">
        <f t="shared" si="82"/>
        <v>0.28789333264793832</v>
      </c>
      <c r="AG173">
        <f>SUM($AF$2:AF173)</f>
        <v>1.3354620602919871</v>
      </c>
      <c r="AH173" s="3">
        <f t="shared" si="83"/>
        <v>2.6526035400249999</v>
      </c>
      <c r="AI173">
        <f t="shared" si="84"/>
        <v>0.82318743260661331</v>
      </c>
      <c r="AJ173">
        <f t="shared" si="85"/>
        <v>3.2223567014690229</v>
      </c>
      <c r="AK173">
        <f t="shared" si="86"/>
        <v>0.43208688902509557</v>
      </c>
    </row>
    <row r="174" spans="1:37" x14ac:dyDescent="0.25">
      <c r="A174" s="1">
        <v>45561</v>
      </c>
      <c r="B174">
        <v>15.37</v>
      </c>
      <c r="C174">
        <v>23400.294000000002</v>
      </c>
      <c r="D174">
        <v>1920.5255</v>
      </c>
      <c r="E174">
        <v>3.72</v>
      </c>
      <c r="F174">
        <v>70.099999999999994</v>
      </c>
      <c r="G174">
        <v>5.13</v>
      </c>
      <c r="H174">
        <v>-85014</v>
      </c>
      <c r="I174">
        <v>121.3274</v>
      </c>
      <c r="J174">
        <v>5745.37</v>
      </c>
      <c r="K174">
        <v>18190.29</v>
      </c>
      <c r="L174">
        <v>4.0999999999999996</v>
      </c>
      <c r="M174">
        <v>252.68199999999999</v>
      </c>
      <c r="N174">
        <v>314.851</v>
      </c>
      <c r="O174">
        <v>3900000</v>
      </c>
      <c r="P174">
        <v>158314</v>
      </c>
      <c r="Q174">
        <f t="shared" si="65"/>
        <v>0.75951048027839363</v>
      </c>
      <c r="R174">
        <f t="shared" si="72"/>
        <v>0.74458999373595458</v>
      </c>
      <c r="S174">
        <f t="shared" si="73"/>
        <v>23.318780303226369</v>
      </c>
      <c r="T174">
        <f t="shared" si="74"/>
        <v>0.7922704977275884</v>
      </c>
      <c r="U174">
        <f t="shared" si="75"/>
        <v>3.0416370416123639</v>
      </c>
      <c r="V174">
        <f t="shared" si="76"/>
        <v>9.7763923478270929</v>
      </c>
      <c r="W174">
        <f t="shared" si="77"/>
        <v>14.479100643348175</v>
      </c>
      <c r="X174">
        <f>X173</f>
        <v>-0.11208390620172035</v>
      </c>
      <c r="Y174">
        <f t="shared" si="94"/>
        <v>-0.76335877862595414</v>
      </c>
      <c r="Z174">
        <f t="shared" si="95"/>
        <v>0.15182762503637537</v>
      </c>
      <c r="AA174">
        <f t="shared" si="78"/>
        <v>-0.12539688882457198</v>
      </c>
      <c r="AB174">
        <f t="shared" si="79"/>
        <v>-0.38942618014007668</v>
      </c>
      <c r="AC174">
        <f t="shared" si="80"/>
        <v>2.3572581296555678E-2</v>
      </c>
      <c r="AD174" s="2">
        <v>-0.47670000000000001</v>
      </c>
      <c r="AE174">
        <f t="shared" si="81"/>
        <v>0.11970956838003501</v>
      </c>
      <c r="AF174">
        <f t="shared" si="82"/>
        <v>-0.245106457204607</v>
      </c>
      <c r="AG174">
        <f>SUM($AF$2:AF174)</f>
        <v>1.0903556030873802</v>
      </c>
      <c r="AH174" s="3">
        <f t="shared" si="83"/>
        <v>2.7004933860996285</v>
      </c>
      <c r="AI174">
        <f t="shared" si="84"/>
        <v>0.81267243485053264</v>
      </c>
      <c r="AJ174">
        <f t="shared" si="85"/>
        <v>3.3229789399665135</v>
      </c>
      <c r="AK174">
        <f t="shared" si="86"/>
        <v>0.44344142926406105</v>
      </c>
    </row>
    <row r="175" spans="1:37" x14ac:dyDescent="0.25">
      <c r="A175" s="1">
        <v>45562</v>
      </c>
      <c r="B175">
        <v>16.96</v>
      </c>
      <c r="C175">
        <v>23400.294000000002</v>
      </c>
      <c r="D175">
        <v>1920.5255</v>
      </c>
      <c r="E175">
        <v>3.72</v>
      </c>
      <c r="F175">
        <v>70.099999999999994</v>
      </c>
      <c r="G175">
        <v>5.13</v>
      </c>
      <c r="H175">
        <v>-85014</v>
      </c>
      <c r="I175">
        <v>121.35599999999999</v>
      </c>
      <c r="J175">
        <v>5738.17</v>
      </c>
      <c r="K175">
        <v>18119.59</v>
      </c>
      <c r="L175">
        <v>4.0999999999999996</v>
      </c>
      <c r="M175">
        <v>252.68199999999999</v>
      </c>
      <c r="N175">
        <v>314.851</v>
      </c>
      <c r="O175">
        <v>3900000</v>
      </c>
      <c r="P175">
        <v>158314</v>
      </c>
      <c r="Q175">
        <f t="shared" si="65"/>
        <v>0.75951048027839363</v>
      </c>
      <c r="R175">
        <f t="shared" si="72"/>
        <v>0.91193277611760581</v>
      </c>
      <c r="S175">
        <f t="shared" si="73"/>
        <v>19.561436724645727</v>
      </c>
      <c r="T175">
        <f t="shared" si="74"/>
        <v>0.70601821802809028</v>
      </c>
      <c r="U175">
        <f t="shared" si="75"/>
        <v>2.8688003827455919</v>
      </c>
      <c r="V175">
        <f t="shared" si="76"/>
        <v>11.706672556124207</v>
      </c>
      <c r="W175">
        <f t="shared" si="77"/>
        <v>16.240679495177197</v>
      </c>
      <c r="X175">
        <f t="shared" ref="X175:X177" si="99">X174</f>
        <v>-0.11208390620172035</v>
      </c>
      <c r="Y175">
        <f t="shared" si="94"/>
        <v>-0.76335877862595414</v>
      </c>
      <c r="Z175">
        <f t="shared" si="95"/>
        <v>0.15182762503637537</v>
      </c>
      <c r="AA175">
        <f t="shared" si="78"/>
        <v>0.42275934328560733</v>
      </c>
      <c r="AB175">
        <f t="shared" si="79"/>
        <v>0.38326885949620632</v>
      </c>
      <c r="AC175">
        <f t="shared" si="80"/>
        <v>0.14321500379050064</v>
      </c>
      <c r="AD175" s="2">
        <v>0</v>
      </c>
      <c r="AE175">
        <f t="shared" si="81"/>
        <v>0.12744380947583864</v>
      </c>
      <c r="AF175">
        <f t="shared" si="82"/>
        <v>0.29531553380976872</v>
      </c>
      <c r="AG175">
        <f>SUM($AF$2:AF175)</f>
        <v>1.385671136897149</v>
      </c>
      <c r="AH175" s="3">
        <f t="shared" si="83"/>
        <v>2.9905825639259658</v>
      </c>
      <c r="AI175">
        <f t="shared" si="84"/>
        <v>0.8142586476878424</v>
      </c>
      <c r="AJ175">
        <f t="shared" si="85"/>
        <v>3.6727673355609824</v>
      </c>
      <c r="AK175">
        <f t="shared" si="86"/>
        <v>0.48039929975339307</v>
      </c>
    </row>
    <row r="176" spans="1:37" x14ac:dyDescent="0.25">
      <c r="A176" s="1">
        <v>45565</v>
      </c>
      <c r="B176">
        <v>16.73</v>
      </c>
      <c r="C176">
        <v>23400.294000000002</v>
      </c>
      <c r="D176">
        <v>1920.5255</v>
      </c>
      <c r="E176">
        <v>3.72</v>
      </c>
      <c r="F176">
        <v>70.099999999999994</v>
      </c>
      <c r="G176">
        <v>5.13</v>
      </c>
      <c r="H176">
        <v>-85014</v>
      </c>
      <c r="I176">
        <v>121.52979999999999</v>
      </c>
      <c r="J176">
        <v>5762.48</v>
      </c>
      <c r="K176">
        <v>18189.169999999998</v>
      </c>
      <c r="L176">
        <v>4.0999999999999996</v>
      </c>
      <c r="M176">
        <v>252.68199999999999</v>
      </c>
      <c r="N176">
        <v>314.851</v>
      </c>
      <c r="O176">
        <v>3900000</v>
      </c>
      <c r="P176">
        <v>158314</v>
      </c>
      <c r="Q176">
        <f t="shared" ref="Q176" si="100">Q175</f>
        <v>0.75951048027839363</v>
      </c>
      <c r="R176">
        <f t="shared" si="72"/>
        <v>0.91193277611760581</v>
      </c>
      <c r="S176">
        <f t="shared" si="73"/>
        <v>14.191357761760246</v>
      </c>
      <c r="T176">
        <f t="shared" si="74"/>
        <v>0.59225785048855184</v>
      </c>
      <c r="U176">
        <f t="shared" si="75"/>
        <v>2.8607119077364058</v>
      </c>
      <c r="V176">
        <f t="shared" si="76"/>
        <v>13.384997113832933</v>
      </c>
      <c r="W176">
        <f t="shared" si="77"/>
        <v>19.235436398171888</v>
      </c>
      <c r="X176">
        <f t="shared" si="99"/>
        <v>-0.11208390620172035</v>
      </c>
      <c r="Y176">
        <f t="shared" si="94"/>
        <v>-0.76335877862595414</v>
      </c>
      <c r="Z176">
        <f t="shared" si="95"/>
        <v>0.15182762503637537</v>
      </c>
      <c r="AA176">
        <f t="shared" si="78"/>
        <v>-0.93678520838370283</v>
      </c>
      <c r="AB176">
        <f t="shared" si="79"/>
        <v>-1.5447045649114473</v>
      </c>
      <c r="AC176">
        <f t="shared" si="80"/>
        <v>0.31712386591601749</v>
      </c>
      <c r="AD176" s="2">
        <v>-0.84019999999999995</v>
      </c>
      <c r="AE176">
        <f t="shared" si="81"/>
        <v>0.12555912097775623</v>
      </c>
      <c r="AF176">
        <f t="shared" si="82"/>
        <v>-1.0623443293614589</v>
      </c>
      <c r="AG176">
        <f>SUM($AF$2:AF176)</f>
        <v>0.3233268075356901</v>
      </c>
      <c r="AH176" s="3">
        <f t="shared" si="83"/>
        <v>2.9905825639259658</v>
      </c>
      <c r="AI176">
        <f t="shared" si="84"/>
        <v>0.81247144226398893</v>
      </c>
      <c r="AJ176">
        <f t="shared" si="85"/>
        <v>3.6808463760800878</v>
      </c>
      <c r="AK176">
        <f t="shared" si="86"/>
        <v>0.48121069495167323</v>
      </c>
    </row>
    <row r="177" spans="1:37" x14ac:dyDescent="0.25">
      <c r="A177" s="1">
        <v>45566</v>
      </c>
      <c r="B177">
        <v>19.260000000000002</v>
      </c>
      <c r="C177">
        <v>23542.348999999998</v>
      </c>
      <c r="D177">
        <v>1920.5255</v>
      </c>
      <c r="E177">
        <v>4.0999999999999996</v>
      </c>
      <c r="F177">
        <v>70.5</v>
      </c>
      <c r="G177">
        <v>4.83</v>
      </c>
      <c r="H177">
        <v>-73727</v>
      </c>
      <c r="I177">
        <v>121.9152</v>
      </c>
      <c r="J177">
        <v>5708.75</v>
      </c>
      <c r="K177">
        <v>17910.36</v>
      </c>
      <c r="L177">
        <v>4.0999999999999996</v>
      </c>
      <c r="M177">
        <v>253.08099999999999</v>
      </c>
      <c r="N177">
        <v>315.56400000000002</v>
      </c>
      <c r="O177">
        <v>4030000</v>
      </c>
      <c r="P177">
        <v>158358</v>
      </c>
      <c r="Q177">
        <f t="shared" ref="Q177" si="101">((C177-C176)/C176)*100</f>
        <v>0.60706502234543136</v>
      </c>
      <c r="R177">
        <f t="shared" si="72"/>
        <v>0.74458999373595436</v>
      </c>
      <c r="S177">
        <f t="shared" si="73"/>
        <v>7.2237904787147552E-15</v>
      </c>
      <c r="T177">
        <f t="shared" si="74"/>
        <v>0.42966900447065037</v>
      </c>
      <c r="U177">
        <f t="shared" si="75"/>
        <v>2.6841080710653187</v>
      </c>
      <c r="V177">
        <f t="shared" si="76"/>
        <v>11.956353899164169</v>
      </c>
      <c r="W177">
        <f t="shared" si="77"/>
        <v>15.17852689209694</v>
      </c>
      <c r="X177">
        <f t="shared" si="99"/>
        <v>-0.11208390620172035</v>
      </c>
      <c r="Y177">
        <f>((O177-O176)/O176)*100</f>
        <v>3.3333333333333335</v>
      </c>
      <c r="Z177">
        <f t="shared" si="95"/>
        <v>0.15182762503637537</v>
      </c>
      <c r="AA177">
        <f t="shared" si="78"/>
        <v>1.3837448536698041E-2</v>
      </c>
      <c r="AB177">
        <f t="shared" si="79"/>
        <v>8.2376465082429309E-2</v>
      </c>
      <c r="AC177">
        <f t="shared" si="80"/>
        <v>-8.1860178222241273E-2</v>
      </c>
      <c r="AD177" s="2">
        <v>0</v>
      </c>
      <c r="AE177">
        <f t="shared" si="81"/>
        <v>0.17944061628152758</v>
      </c>
      <c r="AF177">
        <f t="shared" si="82"/>
        <v>-0.16560316774482953</v>
      </c>
      <c r="AG177">
        <f>SUM($AF$2:AF177)</f>
        <v>0.15772363979086057</v>
      </c>
      <c r="AH177" s="3">
        <f t="shared" si="83"/>
        <v>2.9905825639259658</v>
      </c>
      <c r="AI177">
        <f t="shared" si="84"/>
        <v>0.6787484437816188</v>
      </c>
      <c r="AJ177">
        <f t="shared" si="85"/>
        <v>4.4060249291535154</v>
      </c>
      <c r="AK177">
        <f t="shared" si="86"/>
        <v>0.54761647541164793</v>
      </c>
    </row>
    <row r="178" spans="1:37" x14ac:dyDescent="0.25">
      <c r="A178" s="1">
        <v>45567</v>
      </c>
      <c r="B178">
        <v>18.899999999999999</v>
      </c>
      <c r="C178">
        <v>23542.348999999998</v>
      </c>
      <c r="D178">
        <v>1920.3871999999999</v>
      </c>
      <c r="E178">
        <v>4.0999999999999996</v>
      </c>
      <c r="F178">
        <v>70.5</v>
      </c>
      <c r="G178">
        <v>4.83</v>
      </c>
      <c r="H178">
        <v>-73727</v>
      </c>
      <c r="I178">
        <v>121.8154</v>
      </c>
      <c r="J178">
        <v>5709.54</v>
      </c>
      <c r="K178">
        <v>17925.12</v>
      </c>
      <c r="L178">
        <v>4.0999999999999996</v>
      </c>
      <c r="M178">
        <v>253.08099999999999</v>
      </c>
      <c r="N178">
        <v>315.56400000000002</v>
      </c>
      <c r="O178">
        <v>4030000</v>
      </c>
      <c r="P178">
        <v>158358</v>
      </c>
      <c r="Q178">
        <f>Q177</f>
        <v>0.60706502234543136</v>
      </c>
      <c r="R178">
        <f t="shared" si="72"/>
        <v>0</v>
      </c>
      <c r="S178">
        <f t="shared" si="73"/>
        <v>7.2237904787147552E-15</v>
      </c>
      <c r="T178">
        <f t="shared" si="74"/>
        <v>2.8217931557479507E-16</v>
      </c>
      <c r="U178">
        <f t="shared" si="75"/>
        <v>1.8907669690948903</v>
      </c>
      <c r="V178">
        <f t="shared" si="76"/>
        <v>12.250622969060494</v>
      </c>
      <c r="W178">
        <f t="shared" si="77"/>
        <v>15.323127295731744</v>
      </c>
      <c r="X178">
        <f>((D178-D177))/D178*100</f>
        <v>-7.2016726626834438E-3</v>
      </c>
      <c r="Y178">
        <f>Y177</f>
        <v>3.3333333333333335</v>
      </c>
      <c r="Z178">
        <f>((P177-P176))/P176*100</f>
        <v>2.7792867339590938E-2</v>
      </c>
      <c r="AA178">
        <f t="shared" si="78"/>
        <v>-0.16828115331257495</v>
      </c>
      <c r="AB178">
        <f t="shared" si="79"/>
        <v>-3.7049850327286041E-2</v>
      </c>
      <c r="AC178">
        <f t="shared" si="80"/>
        <v>0.43631593378177824</v>
      </c>
      <c r="AD178" s="2">
        <v>7.7200000000000005E-2</v>
      </c>
      <c r="AE178">
        <f t="shared" si="81"/>
        <v>0.17505934578958121</v>
      </c>
      <c r="AF178">
        <f t="shared" si="82"/>
        <v>-0.34334049910215614</v>
      </c>
      <c r="AG178">
        <f>SUM($AF$2:AF178)</f>
        <v>-0.18561685931129557</v>
      </c>
      <c r="AH178" s="3">
        <f t="shared" si="83"/>
        <v>2.9905825639259658</v>
      </c>
      <c r="AI178">
        <f t="shared" si="84"/>
        <v>0.82145748618109082</v>
      </c>
      <c r="AJ178">
        <f t="shared" si="85"/>
        <v>3.6405810577355795</v>
      </c>
      <c r="AK178">
        <f t="shared" si="86"/>
        <v>0.47714894636334937</v>
      </c>
    </row>
    <row r="179" spans="1:37" x14ac:dyDescent="0.25">
      <c r="A179" s="1">
        <v>45568</v>
      </c>
      <c r="B179">
        <v>20.49</v>
      </c>
      <c r="C179">
        <v>23542.348999999998</v>
      </c>
      <c r="D179">
        <v>1920.3871999999999</v>
      </c>
      <c r="E179">
        <v>4.0999999999999996</v>
      </c>
      <c r="F179">
        <v>70.5</v>
      </c>
      <c r="G179">
        <v>4.83</v>
      </c>
      <c r="H179">
        <v>-73727</v>
      </c>
      <c r="I179">
        <v>122.34690000000001</v>
      </c>
      <c r="J179">
        <v>5699.94</v>
      </c>
      <c r="K179">
        <v>17918.48</v>
      </c>
      <c r="L179">
        <v>4.0999999999999996</v>
      </c>
      <c r="M179">
        <v>253.08099999999999</v>
      </c>
      <c r="N179">
        <v>315.56400000000002</v>
      </c>
      <c r="O179">
        <v>4030000</v>
      </c>
      <c r="P179">
        <v>158358</v>
      </c>
      <c r="Q179">
        <f t="shared" ref="Q179:Q242" si="102">Q178</f>
        <v>0.60706502234543136</v>
      </c>
      <c r="R179">
        <f t="shared" si="72"/>
        <v>0.97117653902248025</v>
      </c>
      <c r="S179">
        <f t="shared" si="73"/>
        <v>7.2237904787147552E-15</v>
      </c>
      <c r="T179">
        <f t="shared" si="74"/>
        <v>2.8217931557479507E-16</v>
      </c>
      <c r="U179">
        <f t="shared" si="75"/>
        <v>1.7820557517949167</v>
      </c>
      <c r="V179">
        <f t="shared" si="76"/>
        <v>12.086578789009762</v>
      </c>
      <c r="W179">
        <f t="shared" si="77"/>
        <v>15.063629828220197</v>
      </c>
      <c r="X179">
        <f>X178</f>
        <v>-7.2016726626834438E-3</v>
      </c>
      <c r="Y179">
        <f t="shared" ref="Y179:Y199" si="103">Y178</f>
        <v>3.3333333333333335</v>
      </c>
      <c r="Z179">
        <f>Z178</f>
        <v>2.7792867339590938E-2</v>
      </c>
      <c r="AA179">
        <f t="shared" si="78"/>
        <v>0.89302759844378887</v>
      </c>
      <c r="AB179">
        <f t="shared" si="79"/>
        <v>1.216833253997508</v>
      </c>
      <c r="AC179">
        <f t="shared" si="80"/>
        <v>8.6965832399507961E-2</v>
      </c>
      <c r="AD179" s="2">
        <v>0</v>
      </c>
      <c r="AE179">
        <f t="shared" si="81"/>
        <v>0.12112387522652905</v>
      </c>
      <c r="AF179">
        <f t="shared" si="82"/>
        <v>0.77190372321725986</v>
      </c>
      <c r="AG179">
        <f>SUM($AF$2:AF179)</f>
        <v>0.5862868639059643</v>
      </c>
      <c r="AH179" s="3">
        <f t="shared" si="83"/>
        <v>2.9905825639259658</v>
      </c>
      <c r="AI179">
        <f t="shared" si="84"/>
        <v>0.83449243776833837</v>
      </c>
      <c r="AJ179">
        <f t="shared" si="85"/>
        <v>3.5837143976086874</v>
      </c>
      <c r="AK179">
        <f t="shared" si="86"/>
        <v>0.47133535532342929</v>
      </c>
    </row>
    <row r="180" spans="1:37" x14ac:dyDescent="0.25">
      <c r="A180" s="1">
        <v>45569</v>
      </c>
      <c r="B180">
        <v>19.21</v>
      </c>
      <c r="C180">
        <v>23542.348999999998</v>
      </c>
      <c r="D180">
        <v>1920.3871999999999</v>
      </c>
      <c r="E180">
        <v>4.0999999999999996</v>
      </c>
      <c r="F180">
        <v>70.5</v>
      </c>
      <c r="G180">
        <v>4.83</v>
      </c>
      <c r="H180">
        <v>-73727</v>
      </c>
      <c r="I180">
        <v>122.4533</v>
      </c>
      <c r="J180">
        <v>5751.07</v>
      </c>
      <c r="K180">
        <v>18137.849999999999</v>
      </c>
      <c r="L180">
        <v>4.0999999999999996</v>
      </c>
      <c r="M180">
        <v>253.08099999999999</v>
      </c>
      <c r="N180">
        <v>315.56400000000002</v>
      </c>
      <c r="O180">
        <v>4030000</v>
      </c>
      <c r="P180">
        <v>158358</v>
      </c>
      <c r="Q180">
        <f t="shared" si="102"/>
        <v>0.60706502234543136</v>
      </c>
      <c r="R180">
        <f t="shared" si="72"/>
        <v>1.1894434853836162</v>
      </c>
      <c r="S180">
        <f t="shared" si="73"/>
        <v>0.48709451991184383</v>
      </c>
      <c r="T180">
        <f t="shared" si="74"/>
        <v>2.8217931557479507E-16</v>
      </c>
      <c r="U180">
        <f t="shared" si="75"/>
        <v>1.9442012555180157</v>
      </c>
      <c r="V180">
        <f t="shared" si="76"/>
        <v>11.818514249072647</v>
      </c>
      <c r="W180">
        <f t="shared" si="77"/>
        <v>14.244676077840776</v>
      </c>
      <c r="X180">
        <f t="shared" ref="X180:X182" si="104">X179</f>
        <v>-7.2016726626834438E-3</v>
      </c>
      <c r="Y180">
        <f t="shared" si="103"/>
        <v>3.3333333333333335</v>
      </c>
      <c r="Z180">
        <f t="shared" ref="Z180:Z200" si="105">Z179</f>
        <v>2.7792867339590938E-2</v>
      </c>
      <c r="AA180">
        <f t="shared" si="78"/>
        <v>-0.96322841074211685</v>
      </c>
      <c r="AB180">
        <f t="shared" si="79"/>
        <v>-1.1865897264119285</v>
      </c>
      <c r="AC180">
        <f t="shared" si="80"/>
        <v>0.16430753601577094</v>
      </c>
      <c r="AD180" s="2">
        <v>0.80200000000000005</v>
      </c>
      <c r="AE180">
        <f t="shared" si="81"/>
        <v>7.2646783815746602E-2</v>
      </c>
      <c r="AF180">
        <f t="shared" si="82"/>
        <v>-1.0358751945578635</v>
      </c>
      <c r="AG180">
        <f>SUM($AF$2:AF180)</f>
        <v>-0.44958833065189918</v>
      </c>
      <c r="AH180" s="3">
        <f t="shared" si="83"/>
        <v>2.9905825639259658</v>
      </c>
      <c r="AI180">
        <f t="shared" si="84"/>
        <v>0.7953231395596686</v>
      </c>
      <c r="AJ180">
        <f t="shared" si="85"/>
        <v>3.7602106806319058</v>
      </c>
      <c r="AK180">
        <f t="shared" si="86"/>
        <v>0.4890880484327581</v>
      </c>
    </row>
    <row r="181" spans="1:37" x14ac:dyDescent="0.25">
      <c r="A181" s="1">
        <v>45572</v>
      </c>
      <c r="B181">
        <v>22.64</v>
      </c>
      <c r="C181">
        <v>23542.348999999998</v>
      </c>
      <c r="D181">
        <v>1920.3871999999999</v>
      </c>
      <c r="E181">
        <v>4.0999999999999996</v>
      </c>
      <c r="F181">
        <v>70.5</v>
      </c>
      <c r="G181">
        <v>4.83</v>
      </c>
      <c r="H181">
        <v>-73727</v>
      </c>
      <c r="I181">
        <v>122.6545</v>
      </c>
      <c r="J181">
        <v>5695.94</v>
      </c>
      <c r="K181">
        <v>17923.900000000001</v>
      </c>
      <c r="L181">
        <v>4.0999999999999996</v>
      </c>
      <c r="M181">
        <v>253.08099999999999</v>
      </c>
      <c r="N181">
        <v>315.56400000000002</v>
      </c>
      <c r="O181">
        <v>4030000</v>
      </c>
      <c r="P181">
        <v>158358</v>
      </c>
      <c r="Q181">
        <f t="shared" si="102"/>
        <v>0.60706502234543136</v>
      </c>
      <c r="R181">
        <f t="shared" si="72"/>
        <v>1.1894434853836162</v>
      </c>
      <c r="S181">
        <f t="shared" si="73"/>
        <v>0.67141346093408361</v>
      </c>
      <c r="T181">
        <f t="shared" si="74"/>
        <v>0.47466353986888593</v>
      </c>
      <c r="U181">
        <f t="shared" si="75"/>
        <v>2.948585886805982</v>
      </c>
      <c r="V181">
        <f t="shared" si="76"/>
        <v>10.756960243632161</v>
      </c>
      <c r="W181">
        <f t="shared" si="77"/>
        <v>13.344301429029942</v>
      </c>
      <c r="X181">
        <f t="shared" si="104"/>
        <v>-7.2016726626834438E-3</v>
      </c>
      <c r="Y181">
        <f t="shared" si="103"/>
        <v>3.3333333333333335</v>
      </c>
      <c r="Z181">
        <f t="shared" si="105"/>
        <v>2.7792867339590938E-2</v>
      </c>
      <c r="AA181">
        <f t="shared" si="78"/>
        <v>0.96427168941927133</v>
      </c>
      <c r="AB181">
        <f t="shared" si="79"/>
        <v>1.434767411703215</v>
      </c>
      <c r="AC181">
        <f t="shared" si="80"/>
        <v>0.20920553261397334</v>
      </c>
      <c r="AD181" s="2">
        <v>-0.25</v>
      </c>
      <c r="AE181">
        <f t="shared" si="81"/>
        <v>0.13930927228393969</v>
      </c>
      <c r="AF181">
        <f t="shared" si="82"/>
        <v>0.82496241713533158</v>
      </c>
      <c r="AG181">
        <f>SUM($AF$2:AF181)</f>
        <v>0.3753740864834324</v>
      </c>
      <c r="AH181" s="3">
        <f t="shared" si="83"/>
        <v>2.1656201467906344</v>
      </c>
      <c r="AI181">
        <f t="shared" si="84"/>
        <v>0.71215977171273948</v>
      </c>
      <c r="AJ181">
        <f t="shared" si="85"/>
        <v>3.0409189521928943</v>
      </c>
      <c r="AK181">
        <f t="shared" si="86"/>
        <v>0.41068653608841649</v>
      </c>
    </row>
    <row r="182" spans="1:37" x14ac:dyDescent="0.25">
      <c r="A182" s="1">
        <v>45573</v>
      </c>
      <c r="B182">
        <v>21.42</v>
      </c>
      <c r="C182">
        <v>23542.348999999998</v>
      </c>
      <c r="D182">
        <v>1920.3871999999999</v>
      </c>
      <c r="E182">
        <v>4.0999999999999996</v>
      </c>
      <c r="F182">
        <v>70.5</v>
      </c>
      <c r="G182">
        <v>4.83</v>
      </c>
      <c r="H182">
        <v>-73727</v>
      </c>
      <c r="I182">
        <v>122.9111</v>
      </c>
      <c r="J182">
        <v>5751.13</v>
      </c>
      <c r="K182">
        <v>18182.919999999998</v>
      </c>
      <c r="L182">
        <v>4.0999999999999996</v>
      </c>
      <c r="M182">
        <v>253.08099999999999</v>
      </c>
      <c r="N182">
        <v>315.56400000000002</v>
      </c>
      <c r="O182">
        <v>4030000</v>
      </c>
      <c r="P182">
        <v>158358</v>
      </c>
      <c r="Q182">
        <f t="shared" si="102"/>
        <v>0.60706502234543136</v>
      </c>
      <c r="R182">
        <f t="shared" si="72"/>
        <v>0.97117653902248036</v>
      </c>
      <c r="S182">
        <f t="shared" si="73"/>
        <v>0.80037796857859844</v>
      </c>
      <c r="T182">
        <f t="shared" si="74"/>
        <v>0.6542785374392448</v>
      </c>
      <c r="U182">
        <f t="shared" si="75"/>
        <v>3.1228269954479755</v>
      </c>
      <c r="V182">
        <f t="shared" si="76"/>
        <v>9.7508844903748884</v>
      </c>
      <c r="W182">
        <f t="shared" si="77"/>
        <v>10.44106189996997</v>
      </c>
      <c r="X182">
        <f t="shared" si="104"/>
        <v>-7.2016726626834438E-3</v>
      </c>
      <c r="Y182">
        <f t="shared" si="103"/>
        <v>3.3333333333333335</v>
      </c>
      <c r="Z182">
        <f t="shared" si="105"/>
        <v>2.7792867339590938E-2</v>
      </c>
      <c r="AA182">
        <f t="shared" si="78"/>
        <v>0.70882038963943272</v>
      </c>
      <c r="AB182">
        <f t="shared" si="79"/>
        <v>0.59603395575637164</v>
      </c>
      <c r="AC182">
        <f t="shared" si="80"/>
        <v>0.18403545326662238</v>
      </c>
      <c r="AD182" s="2">
        <v>0.1779</v>
      </c>
      <c r="AE182">
        <f t="shared" si="81"/>
        <v>8.9346661963783089E-2</v>
      </c>
      <c r="AF182">
        <f t="shared" si="82"/>
        <v>0.61947372767564968</v>
      </c>
      <c r="AG182">
        <f>SUM($AF$2:AF182)</f>
        <v>0.99484781415908208</v>
      </c>
      <c r="AH182" s="3">
        <f t="shared" si="83"/>
        <v>1.8902814478143308</v>
      </c>
      <c r="AI182">
        <f t="shared" si="84"/>
        <v>0.65512029666880389</v>
      </c>
      <c r="AJ182">
        <f t="shared" si="85"/>
        <v>2.8853959454868834</v>
      </c>
      <c r="AK182">
        <f t="shared" si="86"/>
        <v>0.39130077164556049</v>
      </c>
    </row>
    <row r="183" spans="1:37" x14ac:dyDescent="0.25">
      <c r="A183" s="1">
        <v>45574</v>
      </c>
      <c r="B183">
        <v>20.86</v>
      </c>
      <c r="C183">
        <v>23542.348999999998</v>
      </c>
      <c r="D183">
        <v>1922.8792000000001</v>
      </c>
      <c r="E183">
        <v>4.0999999999999996</v>
      </c>
      <c r="F183">
        <v>70.5</v>
      </c>
      <c r="G183">
        <v>4.83</v>
      </c>
      <c r="H183">
        <v>-73727</v>
      </c>
      <c r="I183">
        <v>123.1373</v>
      </c>
      <c r="J183">
        <v>5792.04</v>
      </c>
      <c r="K183">
        <v>18291.62</v>
      </c>
      <c r="L183">
        <v>4.0999999999999996</v>
      </c>
      <c r="M183">
        <v>253.08099999999999</v>
      </c>
      <c r="N183">
        <v>315.56400000000002</v>
      </c>
      <c r="O183">
        <v>4030000</v>
      </c>
      <c r="P183">
        <v>158358</v>
      </c>
      <c r="Q183">
        <f t="shared" si="102"/>
        <v>0.60706502234543136</v>
      </c>
      <c r="R183">
        <f t="shared" si="72"/>
        <v>0</v>
      </c>
      <c r="S183">
        <f t="shared" si="73"/>
        <v>0.89815791624619601</v>
      </c>
      <c r="T183">
        <f t="shared" si="74"/>
        <v>0.77995178403432508</v>
      </c>
      <c r="U183">
        <f t="shared" si="75"/>
        <v>3.1223330508119451</v>
      </c>
      <c r="V183">
        <f t="shared" si="76"/>
        <v>9.1958012909035283</v>
      </c>
      <c r="W183">
        <f t="shared" si="77"/>
        <v>9.900738477362566</v>
      </c>
      <c r="X183">
        <f>((D183-D182))/D183*100</f>
        <v>0.12959732467854396</v>
      </c>
      <c r="Y183">
        <f t="shared" si="103"/>
        <v>3.3333333333333335</v>
      </c>
      <c r="Z183">
        <f t="shared" si="105"/>
        <v>2.7792867339590938E-2</v>
      </c>
      <c r="AA183">
        <f t="shared" si="78"/>
        <v>-0.20722279710146596</v>
      </c>
      <c r="AB183">
        <f t="shared" si="79"/>
        <v>-5.2332731270408057E-2</v>
      </c>
      <c r="AC183">
        <f t="shared" si="80"/>
        <v>0.1671305120381969</v>
      </c>
      <c r="AD183" s="2">
        <v>0.74299999999999999</v>
      </c>
      <c r="AE183">
        <f t="shared" si="81"/>
        <v>5.0236939079279744E-2</v>
      </c>
      <c r="AF183">
        <f t="shared" si="82"/>
        <v>-0.25745973618074569</v>
      </c>
      <c r="AG183">
        <f>SUM($AF$2:AF183)</f>
        <v>0.73738807797833639</v>
      </c>
      <c r="AH183" s="3">
        <f t="shared" si="83"/>
        <v>2.0976484321472597</v>
      </c>
      <c r="AI183">
        <f t="shared" si="84"/>
        <v>0.67092187631022937</v>
      </c>
      <c r="AJ183">
        <f t="shared" si="85"/>
        <v>3.126516672378294</v>
      </c>
      <c r="AK183">
        <f t="shared" si="86"/>
        <v>0.42093735934010429</v>
      </c>
    </row>
    <row r="184" spans="1:37" x14ac:dyDescent="0.25">
      <c r="A184" s="1">
        <v>45575</v>
      </c>
      <c r="B184">
        <v>20.93</v>
      </c>
      <c r="C184">
        <v>23542.348999999998</v>
      </c>
      <c r="D184">
        <v>1922.8792000000001</v>
      </c>
      <c r="E184">
        <v>4.0999999999999996</v>
      </c>
      <c r="F184">
        <v>70.5</v>
      </c>
      <c r="G184">
        <v>4.83</v>
      </c>
      <c r="H184">
        <v>-73727</v>
      </c>
      <c r="I184">
        <v>123.34310000000001</v>
      </c>
      <c r="J184">
        <v>5780.05</v>
      </c>
      <c r="K184">
        <v>18282.05</v>
      </c>
      <c r="L184">
        <v>4.0999999999999996</v>
      </c>
      <c r="M184">
        <v>253.08099999999999</v>
      </c>
      <c r="N184">
        <v>315.56400000000002</v>
      </c>
      <c r="O184">
        <v>4030000</v>
      </c>
      <c r="P184">
        <v>158358</v>
      </c>
      <c r="Q184">
        <f t="shared" si="102"/>
        <v>0.60706502234543136</v>
      </c>
      <c r="R184">
        <f t="shared" si="72"/>
        <v>0.88486659114746025</v>
      </c>
      <c r="S184">
        <f t="shared" si="73"/>
        <v>0.97418903982368765</v>
      </c>
      <c r="T184">
        <f t="shared" si="74"/>
        <v>0.87523632161544251</v>
      </c>
      <c r="U184">
        <f t="shared" si="75"/>
        <v>3.7467586089994818</v>
      </c>
      <c r="V184">
        <f t="shared" si="76"/>
        <v>8.8678838782294278</v>
      </c>
      <c r="W184">
        <f t="shared" si="77"/>
        <v>10.431185926464499</v>
      </c>
      <c r="X184">
        <f>X183</f>
        <v>0.12959732467854396</v>
      </c>
      <c r="Y184">
        <f t="shared" si="103"/>
        <v>3.3333333333333335</v>
      </c>
      <c r="Z184">
        <f t="shared" si="105"/>
        <v>2.7792867339590938E-2</v>
      </c>
      <c r="AA184">
        <f t="shared" si="78"/>
        <v>0.6033611862785232</v>
      </c>
      <c r="AB184">
        <f t="shared" si="79"/>
        <v>0.33250551658818045</v>
      </c>
      <c r="AC184">
        <f t="shared" si="80"/>
        <v>-9.3722307936155796E-2</v>
      </c>
      <c r="AD184" s="2">
        <v>-0.89790000000000003</v>
      </c>
      <c r="AE184">
        <f t="shared" si="81"/>
        <v>4.1426484385534416E-2</v>
      </c>
      <c r="AF184">
        <f t="shared" si="82"/>
        <v>0.56193470189298877</v>
      </c>
      <c r="AG184">
        <f>SUM($AF$2:AF184)</f>
        <v>1.2993227798713252</v>
      </c>
      <c r="AH184" s="3">
        <f t="shared" si="83"/>
        <v>4.1024819965114254</v>
      </c>
      <c r="AI184">
        <f t="shared" si="84"/>
        <v>0.98939310934934821</v>
      </c>
      <c r="AJ184">
        <f t="shared" si="85"/>
        <v>4.1464630769556594</v>
      </c>
      <c r="AK184">
        <f t="shared" si="86"/>
        <v>0.52519547077138851</v>
      </c>
    </row>
    <row r="185" spans="1:37" x14ac:dyDescent="0.25">
      <c r="A185" s="1">
        <v>45576</v>
      </c>
      <c r="B185">
        <v>20.46</v>
      </c>
      <c r="C185">
        <v>23542.348999999998</v>
      </c>
      <c r="D185">
        <v>1922.8792000000001</v>
      </c>
      <c r="E185">
        <v>4.0999999999999996</v>
      </c>
      <c r="F185">
        <v>70.5</v>
      </c>
      <c r="G185">
        <v>4.83</v>
      </c>
      <c r="H185">
        <v>-73727</v>
      </c>
      <c r="I185">
        <v>123.22750000000001</v>
      </c>
      <c r="J185">
        <v>5815.03</v>
      </c>
      <c r="K185">
        <v>18342.939999999999</v>
      </c>
      <c r="L185">
        <v>4.0999999999999996</v>
      </c>
      <c r="M185">
        <v>253.08099999999999</v>
      </c>
      <c r="N185">
        <v>315.56400000000002</v>
      </c>
      <c r="O185">
        <v>4030000</v>
      </c>
      <c r="P185">
        <v>158358</v>
      </c>
      <c r="Q185">
        <f t="shared" si="102"/>
        <v>0.60706502234543136</v>
      </c>
      <c r="R185">
        <f t="shared" si="72"/>
        <v>1.0837358193736102</v>
      </c>
      <c r="S185">
        <f t="shared" si="73"/>
        <v>1.0332835143254115</v>
      </c>
      <c r="T185">
        <f t="shared" si="74"/>
        <v>0.94932707973777231</v>
      </c>
      <c r="U185">
        <f t="shared" si="75"/>
        <v>3.892255910521754</v>
      </c>
      <c r="V185">
        <f t="shared" si="76"/>
        <v>8.7160284712735923</v>
      </c>
      <c r="W185">
        <f t="shared" si="77"/>
        <v>10.396503392497575</v>
      </c>
      <c r="X185">
        <f t="shared" ref="X185:X187" si="106">X184</f>
        <v>0.12959732467854396</v>
      </c>
      <c r="Y185">
        <f t="shared" si="103"/>
        <v>3.3333333333333335</v>
      </c>
      <c r="Z185">
        <f t="shared" si="105"/>
        <v>2.7792867339590938E-2</v>
      </c>
      <c r="AA185">
        <f t="shared" si="78"/>
        <v>0.76780609629941676</v>
      </c>
      <c r="AB185">
        <f t="shared" si="79"/>
        <v>0.86713675950416647</v>
      </c>
      <c r="AC185">
        <f t="shared" si="80"/>
        <v>0</v>
      </c>
      <c r="AD185" s="2">
        <v>-0.76500000000000001</v>
      </c>
      <c r="AE185">
        <f t="shared" si="81"/>
        <v>-0.13588633320235885</v>
      </c>
      <c r="AF185">
        <f t="shared" si="82"/>
        <v>0.90369242950177564</v>
      </c>
      <c r="AG185">
        <f>SUM($AF$2:AF185)</f>
        <v>2.2030152093731008</v>
      </c>
      <c r="AH185" s="3">
        <f t="shared" si="83"/>
        <v>4.1024819965114254</v>
      </c>
      <c r="AI185">
        <f t="shared" si="84"/>
        <v>1.0085356301197663</v>
      </c>
      <c r="AJ185">
        <f t="shared" si="85"/>
        <v>4.0677610924110281</v>
      </c>
      <c r="AK185">
        <f t="shared" si="86"/>
        <v>0.51811917939265695</v>
      </c>
    </row>
    <row r="186" spans="1:37" x14ac:dyDescent="0.25">
      <c r="A186" s="1">
        <v>45579</v>
      </c>
      <c r="B186">
        <v>19.7</v>
      </c>
      <c r="C186">
        <v>23542.348999999998</v>
      </c>
      <c r="D186">
        <v>1922.8792000000001</v>
      </c>
      <c r="E186">
        <v>4.0999999999999996</v>
      </c>
      <c r="F186">
        <v>70.5</v>
      </c>
      <c r="G186">
        <v>4.83</v>
      </c>
      <c r="H186">
        <v>-73727</v>
      </c>
      <c r="I186">
        <v>123.22750000000001</v>
      </c>
      <c r="J186">
        <v>5859.85</v>
      </c>
      <c r="K186">
        <v>18502.689999999999</v>
      </c>
      <c r="L186">
        <v>4.0999999999999996</v>
      </c>
      <c r="M186">
        <v>253.08099999999999</v>
      </c>
      <c r="N186">
        <v>315.56400000000002</v>
      </c>
      <c r="O186">
        <v>4030000</v>
      </c>
      <c r="P186">
        <v>158358</v>
      </c>
      <c r="Q186">
        <f t="shared" si="102"/>
        <v>0.60706502234543136</v>
      </c>
      <c r="R186">
        <f t="shared" si="72"/>
        <v>1.08373581937361</v>
      </c>
      <c r="S186">
        <f t="shared" si="73"/>
        <v>1.0782296830953659</v>
      </c>
      <c r="T186">
        <f t="shared" si="74"/>
        <v>1.0069134234699018</v>
      </c>
      <c r="U186">
        <f t="shared" si="75"/>
        <v>4.0280207736378388</v>
      </c>
      <c r="V186">
        <f t="shared" si="76"/>
        <v>7.0661899690005265</v>
      </c>
      <c r="W186">
        <f t="shared" si="77"/>
        <v>8.9540786943902582</v>
      </c>
      <c r="X186">
        <f t="shared" si="106"/>
        <v>0.12959732467854396</v>
      </c>
      <c r="Y186">
        <f t="shared" si="103"/>
        <v>3.3333333333333335</v>
      </c>
      <c r="Z186">
        <f t="shared" si="105"/>
        <v>2.7792867339590938E-2</v>
      </c>
      <c r="AA186">
        <f t="shared" si="78"/>
        <v>-0.76385090687541468</v>
      </c>
      <c r="AB186">
        <f t="shared" si="79"/>
        <v>-1.0163517175212204</v>
      </c>
      <c r="AC186">
        <f t="shared" si="80"/>
        <v>0.44267716215941239</v>
      </c>
      <c r="AD186" s="2">
        <v>0.64119999999999999</v>
      </c>
      <c r="AE186">
        <f t="shared" si="81"/>
        <v>-0.16155658057920125</v>
      </c>
      <c r="AF186">
        <f t="shared" si="82"/>
        <v>-0.60229432629621349</v>
      </c>
      <c r="AG186">
        <f>SUM($AF$2:AF186)</f>
        <v>1.6007208830768873</v>
      </c>
      <c r="AH186" s="3">
        <f t="shared" si="83"/>
        <v>4.5049133731648396</v>
      </c>
      <c r="AI186">
        <f t="shared" si="84"/>
        <v>0.98075948324836515</v>
      </c>
      <c r="AJ186">
        <f t="shared" si="85"/>
        <v>4.5932906590351328</v>
      </c>
      <c r="AK186">
        <f t="shared" si="86"/>
        <v>0.56298686256550778</v>
      </c>
    </row>
    <row r="187" spans="1:37" x14ac:dyDescent="0.25">
      <c r="A187" s="1">
        <v>45580</v>
      </c>
      <c r="B187">
        <v>20.64</v>
      </c>
      <c r="C187">
        <v>23542.348999999998</v>
      </c>
      <c r="D187">
        <v>1922.8792000000001</v>
      </c>
      <c r="E187">
        <v>4.0999999999999996</v>
      </c>
      <c r="F187">
        <v>70.5</v>
      </c>
      <c r="G187">
        <v>4.83</v>
      </c>
      <c r="H187">
        <v>-73727</v>
      </c>
      <c r="I187">
        <v>123.773</v>
      </c>
      <c r="J187">
        <v>5815.26</v>
      </c>
      <c r="K187">
        <v>18315.59</v>
      </c>
      <c r="L187">
        <v>4.0999999999999996</v>
      </c>
      <c r="M187">
        <v>253.08099999999999</v>
      </c>
      <c r="N187">
        <v>315.56400000000002</v>
      </c>
      <c r="O187">
        <v>4030000</v>
      </c>
      <c r="P187">
        <v>158358</v>
      </c>
      <c r="Q187">
        <f t="shared" si="102"/>
        <v>0.60706502234543136</v>
      </c>
      <c r="R187">
        <f t="shared" si="72"/>
        <v>0.8848665911474608</v>
      </c>
      <c r="S187">
        <f t="shared" si="73"/>
        <v>1.1107464026078941</v>
      </c>
      <c r="T187">
        <f t="shared" si="74"/>
        <v>1.0507125357566753</v>
      </c>
      <c r="U187">
        <f t="shared" si="75"/>
        <v>3.5591452615924686</v>
      </c>
      <c r="V187">
        <f t="shared" si="76"/>
        <v>7.9301285637013414</v>
      </c>
      <c r="W187">
        <f t="shared" si="77"/>
        <v>12.627432808137286</v>
      </c>
      <c r="X187">
        <f t="shared" si="106"/>
        <v>0.12959732467854396</v>
      </c>
      <c r="Y187">
        <f t="shared" si="103"/>
        <v>3.3333333333333335</v>
      </c>
      <c r="Z187">
        <f t="shared" si="105"/>
        <v>2.7792867339590938E-2</v>
      </c>
      <c r="AA187">
        <f t="shared" si="78"/>
        <v>0.46681557065759915</v>
      </c>
      <c r="AB187">
        <f t="shared" si="79"/>
        <v>0.2807322030609965</v>
      </c>
      <c r="AC187">
        <f t="shared" si="80"/>
        <v>0.3131539188676094</v>
      </c>
      <c r="AD187" s="2">
        <v>0.20230000000000001</v>
      </c>
      <c r="AE187">
        <f t="shared" si="81"/>
        <v>-0.12711057758461089</v>
      </c>
      <c r="AF187">
        <f t="shared" si="82"/>
        <v>0.59392614824221002</v>
      </c>
      <c r="AG187">
        <f>SUM($AF$2:AF187)</f>
        <v>2.1946470313190973</v>
      </c>
      <c r="AH187" s="3">
        <f t="shared" si="83"/>
        <v>4.5049133731648396</v>
      </c>
      <c r="AI187">
        <f t="shared" si="84"/>
        <v>1.0190059671799248</v>
      </c>
      <c r="AJ187">
        <f t="shared" si="85"/>
        <v>4.4208900813722245</v>
      </c>
      <c r="AK187">
        <f t="shared" si="86"/>
        <v>0.54886022832490922</v>
      </c>
    </row>
    <row r="188" spans="1:37" x14ac:dyDescent="0.25">
      <c r="A188" s="1">
        <v>45581</v>
      </c>
      <c r="B188">
        <v>19.579999999999998</v>
      </c>
      <c r="C188">
        <v>23542.348999999998</v>
      </c>
      <c r="D188">
        <v>1922.9745</v>
      </c>
      <c r="E188">
        <v>4.0999999999999996</v>
      </c>
      <c r="F188">
        <v>70.5</v>
      </c>
      <c r="G188">
        <v>4.83</v>
      </c>
      <c r="H188">
        <v>-73727</v>
      </c>
      <c r="I188">
        <v>124.1606</v>
      </c>
      <c r="J188">
        <v>5842.47</v>
      </c>
      <c r="K188">
        <v>18367.080000000002</v>
      </c>
      <c r="L188">
        <v>4.0999999999999996</v>
      </c>
      <c r="M188">
        <v>253.08099999999999</v>
      </c>
      <c r="N188">
        <v>315.56400000000002</v>
      </c>
      <c r="O188">
        <v>4030000</v>
      </c>
      <c r="P188">
        <v>158358</v>
      </c>
      <c r="Q188">
        <f t="shared" si="102"/>
        <v>0.60706502234543136</v>
      </c>
      <c r="R188">
        <f t="shared" si="72"/>
        <v>0</v>
      </c>
      <c r="S188">
        <f t="shared" si="73"/>
        <v>1.1319053781884807</v>
      </c>
      <c r="T188">
        <f t="shared" si="74"/>
        <v>1.0823994066981379</v>
      </c>
      <c r="U188">
        <f t="shared" si="75"/>
        <v>3.7439968805200143</v>
      </c>
      <c r="V188">
        <f t="shared" si="76"/>
        <v>7.2374698671457969</v>
      </c>
      <c r="W188">
        <f t="shared" si="77"/>
        <v>13.569963758206988</v>
      </c>
      <c r="X188">
        <f>((D188-D187))/D188*100</f>
        <v>4.9558639493114433E-3</v>
      </c>
      <c r="Y188">
        <f t="shared" si="103"/>
        <v>3.3333333333333335</v>
      </c>
      <c r="Z188">
        <f t="shared" si="105"/>
        <v>2.7792867339590938E-2</v>
      </c>
      <c r="AA188">
        <f t="shared" si="78"/>
        <v>-1.7117513483320915E-2</v>
      </c>
      <c r="AB188">
        <f t="shared" si="79"/>
        <v>3.5546420433346368E-2</v>
      </c>
      <c r="AC188">
        <f t="shared" si="80"/>
        <v>0.14980597709739873</v>
      </c>
      <c r="AD188" s="2">
        <v>0.2732</v>
      </c>
      <c r="AE188">
        <f t="shared" si="81"/>
        <v>-7.3375537611953062E-2</v>
      </c>
      <c r="AF188">
        <f t="shared" si="82"/>
        <v>5.625802412863215E-2</v>
      </c>
      <c r="AG188">
        <f>SUM($AF$2:AF188)</f>
        <v>2.2509050554477295</v>
      </c>
      <c r="AH188" s="3">
        <f t="shared" si="83"/>
        <v>4.5049133731648396</v>
      </c>
      <c r="AI188">
        <f t="shared" si="84"/>
        <v>1.2453552198305007</v>
      </c>
      <c r="AJ188">
        <f t="shared" si="85"/>
        <v>3.6173722175251988</v>
      </c>
      <c r="AK188">
        <f t="shared" si="86"/>
        <v>0.47478730451728102</v>
      </c>
    </row>
    <row r="189" spans="1:37" x14ac:dyDescent="0.25">
      <c r="A189" s="1">
        <v>45582</v>
      </c>
      <c r="B189">
        <v>19.11</v>
      </c>
      <c r="C189">
        <v>23542.348999999998</v>
      </c>
      <c r="D189">
        <v>1922.9745</v>
      </c>
      <c r="E189">
        <v>4.0999999999999996</v>
      </c>
      <c r="F189">
        <v>70.5</v>
      </c>
      <c r="G189">
        <v>4.83</v>
      </c>
      <c r="H189">
        <v>-73727</v>
      </c>
      <c r="I189">
        <v>124.3466</v>
      </c>
      <c r="J189">
        <v>5841.47</v>
      </c>
      <c r="K189">
        <v>18373.61</v>
      </c>
      <c r="L189">
        <v>4.0999999999999996</v>
      </c>
      <c r="M189">
        <v>253.08099999999999</v>
      </c>
      <c r="N189">
        <v>315.56400000000002</v>
      </c>
      <c r="O189">
        <v>4030000</v>
      </c>
      <c r="P189">
        <v>158358</v>
      </c>
      <c r="Q189">
        <f t="shared" si="102"/>
        <v>0.60706502234543136</v>
      </c>
      <c r="R189">
        <f t="shared" si="72"/>
        <v>1.2504900884027179</v>
      </c>
      <c r="S189">
        <f t="shared" si="73"/>
        <v>1.1423379063590697</v>
      </c>
      <c r="T189">
        <f t="shared" si="74"/>
        <v>1.1030183909784339</v>
      </c>
      <c r="U189">
        <f t="shared" si="75"/>
        <v>3.7037383462672593</v>
      </c>
      <c r="V189">
        <f t="shared" si="76"/>
        <v>7.2311366538133566</v>
      </c>
      <c r="W189">
        <f t="shared" si="77"/>
        <v>13.97093616587261</v>
      </c>
      <c r="X189">
        <f>X188</f>
        <v>4.9558639493114433E-3</v>
      </c>
      <c r="Y189">
        <f t="shared" si="103"/>
        <v>3.3333333333333335</v>
      </c>
      <c r="Z189">
        <f t="shared" si="105"/>
        <v>2.7792867339590938E-2</v>
      </c>
      <c r="AA189">
        <f t="shared" si="78"/>
        <v>0.39637370431245361</v>
      </c>
      <c r="AB189">
        <f t="shared" si="79"/>
        <v>0.62903116440788254</v>
      </c>
      <c r="AC189">
        <f t="shared" si="80"/>
        <v>-0.15722182994950851</v>
      </c>
      <c r="AD189" s="2">
        <v>0.82250000000000001</v>
      </c>
      <c r="AE189">
        <f t="shared" si="81"/>
        <v>0.10628452648611651</v>
      </c>
      <c r="AF189">
        <f t="shared" si="82"/>
        <v>0.29008917782633709</v>
      </c>
      <c r="AG189">
        <f>SUM($AF$2:AF189)</f>
        <v>2.5409942332740667</v>
      </c>
      <c r="AH189" s="3">
        <f t="shared" si="83"/>
        <v>4.5049133731648396</v>
      </c>
      <c r="AI189">
        <f t="shared" si="84"/>
        <v>1.2835822427794554</v>
      </c>
      <c r="AJ189">
        <f t="shared" si="85"/>
        <v>3.5096413950148984</v>
      </c>
      <c r="AK189">
        <f t="shared" si="86"/>
        <v>0.46362281802788347</v>
      </c>
    </row>
    <row r="190" spans="1:37" x14ac:dyDescent="0.25">
      <c r="A190" s="1">
        <v>45583</v>
      </c>
      <c r="B190">
        <v>18.03</v>
      </c>
      <c r="C190">
        <v>23542.348999999998</v>
      </c>
      <c r="D190">
        <v>1922.9745</v>
      </c>
      <c r="E190">
        <v>4.0999999999999996</v>
      </c>
      <c r="F190">
        <v>70.5</v>
      </c>
      <c r="G190">
        <v>4.83</v>
      </c>
      <c r="H190">
        <v>-73727</v>
      </c>
      <c r="I190">
        <v>124.1511</v>
      </c>
      <c r="J190">
        <v>5864.67</v>
      </c>
      <c r="K190">
        <v>18489.55</v>
      </c>
      <c r="L190">
        <v>4.0999999999999996</v>
      </c>
      <c r="M190">
        <v>253.08099999999999</v>
      </c>
      <c r="N190">
        <v>315.56400000000002</v>
      </c>
      <c r="O190">
        <v>4030000</v>
      </c>
      <c r="P190">
        <v>158358</v>
      </c>
      <c r="Q190">
        <f t="shared" si="102"/>
        <v>0.60706502234543136</v>
      </c>
      <c r="R190">
        <f t="shared" si="72"/>
        <v>1.5315313224972433</v>
      </c>
      <c r="S190">
        <f t="shared" si="73"/>
        <v>1.14233790635907</v>
      </c>
      <c r="T190">
        <f t="shared" si="74"/>
        <v>1.1131846740073004</v>
      </c>
      <c r="U190">
        <f t="shared" si="75"/>
        <v>3.2834386929414014</v>
      </c>
      <c r="V190">
        <f t="shared" si="76"/>
        <v>6.8186279097204769</v>
      </c>
      <c r="W190">
        <f t="shared" si="77"/>
        <v>13.506282135193901</v>
      </c>
      <c r="X190">
        <f t="shared" ref="X190:X192" si="107">X189</f>
        <v>4.9558639493114433E-3</v>
      </c>
      <c r="Y190">
        <f t="shared" si="103"/>
        <v>3.3333333333333335</v>
      </c>
      <c r="Z190">
        <f t="shared" si="105"/>
        <v>2.7792867339590938E-2</v>
      </c>
      <c r="AA190">
        <f t="shared" si="78"/>
        <v>-0.18244427413090425</v>
      </c>
      <c r="AB190">
        <f t="shared" si="79"/>
        <v>0.27248525145556318</v>
      </c>
      <c r="AC190">
        <f t="shared" si="80"/>
        <v>0.44244473065482492</v>
      </c>
      <c r="AD190" s="2">
        <v>0</v>
      </c>
      <c r="AE190">
        <f t="shared" si="81"/>
        <v>0.13085600769943742</v>
      </c>
      <c r="AF190">
        <f t="shared" si="82"/>
        <v>-0.31330028183034164</v>
      </c>
      <c r="AG190">
        <f>SUM($AF$2:AF190)</f>
        <v>2.2276939514437251</v>
      </c>
      <c r="AH190" s="3">
        <f t="shared" si="83"/>
        <v>4.1916130913344976</v>
      </c>
      <c r="AI190">
        <f t="shared" si="84"/>
        <v>1.281899866115503</v>
      </c>
      <c r="AJ190">
        <f t="shared" si="85"/>
        <v>3.2698443943489894</v>
      </c>
      <c r="AK190">
        <f t="shared" si="86"/>
        <v>0.43748908253942947</v>
      </c>
    </row>
    <row r="191" spans="1:37" x14ac:dyDescent="0.25">
      <c r="A191" s="1">
        <v>45586</v>
      </c>
      <c r="B191">
        <v>18.37</v>
      </c>
      <c r="C191">
        <v>23542.348999999998</v>
      </c>
      <c r="D191">
        <v>1922.9745</v>
      </c>
      <c r="E191">
        <v>4.0999999999999996</v>
      </c>
      <c r="F191">
        <v>70.5</v>
      </c>
      <c r="G191">
        <v>4.83</v>
      </c>
      <c r="H191">
        <v>-73727</v>
      </c>
      <c r="I191">
        <v>124.7004</v>
      </c>
      <c r="J191">
        <v>5853.98</v>
      </c>
      <c r="K191">
        <v>18540</v>
      </c>
      <c r="L191">
        <v>4.0999999999999996</v>
      </c>
      <c r="M191">
        <v>253.08099999999999</v>
      </c>
      <c r="N191">
        <v>315.56400000000002</v>
      </c>
      <c r="O191">
        <v>4030000</v>
      </c>
      <c r="P191">
        <v>158358</v>
      </c>
      <c r="Q191">
        <f t="shared" si="102"/>
        <v>0.60706502234543136</v>
      </c>
      <c r="R191">
        <f t="shared" si="72"/>
        <v>1.5315313224972442</v>
      </c>
      <c r="S191">
        <f t="shared" si="73"/>
        <v>1.1319053781884811</v>
      </c>
      <c r="T191">
        <f t="shared" si="74"/>
        <v>1.1131846740073004</v>
      </c>
      <c r="U191">
        <f t="shared" si="75"/>
        <v>2.1107554383515961</v>
      </c>
      <c r="V191">
        <f t="shared" si="76"/>
        <v>7.0143260048670149</v>
      </c>
      <c r="W191">
        <f t="shared" si="77"/>
        <v>14.271009818314727</v>
      </c>
      <c r="X191">
        <f t="shared" si="107"/>
        <v>4.9558639493114433E-3</v>
      </c>
      <c r="Y191">
        <f t="shared" si="103"/>
        <v>3.3333333333333335</v>
      </c>
      <c r="Z191">
        <f t="shared" si="105"/>
        <v>2.7792867339590938E-2</v>
      </c>
      <c r="AA191">
        <f t="shared" si="78"/>
        <v>-4.7500338350551161E-2</v>
      </c>
      <c r="AB191">
        <f t="shared" si="79"/>
        <v>0.1785352450742394</v>
      </c>
      <c r="AC191">
        <f t="shared" si="80"/>
        <v>-4.8756860443110374E-2</v>
      </c>
      <c r="AD191" s="2">
        <v>-0.57189999999999996</v>
      </c>
      <c r="AE191">
        <f t="shared" si="81"/>
        <v>0.17067205492164081</v>
      </c>
      <c r="AF191">
        <f t="shared" si="82"/>
        <v>-0.21817239327219196</v>
      </c>
      <c r="AG191">
        <f>SUM($AF$2:AF191)</f>
        <v>2.0095215581715333</v>
      </c>
      <c r="AH191" s="3">
        <f t="shared" si="83"/>
        <v>4.2220843533824848</v>
      </c>
      <c r="AI191">
        <f t="shared" si="84"/>
        <v>1.2830714365417986</v>
      </c>
      <c r="AJ191">
        <f t="shared" si="85"/>
        <v>3.2906073918706102</v>
      </c>
      <c r="AK191">
        <f t="shared" si="86"/>
        <v>0.43982647177021322</v>
      </c>
    </row>
    <row r="192" spans="1:37" x14ac:dyDescent="0.25">
      <c r="A192" s="1">
        <v>45587</v>
      </c>
      <c r="B192">
        <v>18.2</v>
      </c>
      <c r="C192">
        <v>23542.348999999998</v>
      </c>
      <c r="D192">
        <v>1922.9745</v>
      </c>
      <c r="E192">
        <v>4.0999999999999996</v>
      </c>
      <c r="F192">
        <v>70.5</v>
      </c>
      <c r="G192">
        <v>4.83</v>
      </c>
      <c r="H192">
        <v>-73727</v>
      </c>
      <c r="I192">
        <v>124.6396</v>
      </c>
      <c r="J192">
        <v>5851.2</v>
      </c>
      <c r="K192">
        <v>18573.13</v>
      </c>
      <c r="L192">
        <v>4.0999999999999996</v>
      </c>
      <c r="M192">
        <v>253.08099999999999</v>
      </c>
      <c r="N192">
        <v>315.56400000000002</v>
      </c>
      <c r="O192">
        <v>4030000</v>
      </c>
      <c r="P192">
        <v>158358</v>
      </c>
      <c r="Q192">
        <f t="shared" si="102"/>
        <v>0.60706502234543136</v>
      </c>
      <c r="R192">
        <f t="shared" si="72"/>
        <v>1.2504900884027179</v>
      </c>
      <c r="S192">
        <f t="shared" si="73"/>
        <v>1.1107464026078939</v>
      </c>
      <c r="T192">
        <f t="shared" si="74"/>
        <v>1.1030183909784346</v>
      </c>
      <c r="U192">
        <f t="shared" si="75"/>
        <v>2.0915765625999208</v>
      </c>
      <c r="V192">
        <f t="shared" si="76"/>
        <v>7.2254803074460963</v>
      </c>
      <c r="W192">
        <f t="shared" si="77"/>
        <v>14.996314393907921</v>
      </c>
      <c r="X192">
        <f t="shared" si="107"/>
        <v>4.9558639493114433E-3</v>
      </c>
      <c r="Y192">
        <f t="shared" si="103"/>
        <v>3.3333333333333335</v>
      </c>
      <c r="Z192">
        <f t="shared" si="105"/>
        <v>2.7792867339590938E-2</v>
      </c>
      <c r="AA192">
        <f t="shared" si="78"/>
        <v>-0.92337774119530536</v>
      </c>
      <c r="AB192">
        <f t="shared" si="79"/>
        <v>-1.6091623750558366</v>
      </c>
      <c r="AC192">
        <f t="shared" si="80"/>
        <v>0.22344423441666533</v>
      </c>
      <c r="AD192" s="2">
        <v>-0.1779</v>
      </c>
      <c r="AE192">
        <f t="shared" si="81"/>
        <v>0.18098339647408282</v>
      </c>
      <c r="AF192">
        <f t="shared" si="82"/>
        <v>-1.1043611376693883</v>
      </c>
      <c r="AG192">
        <f>SUM($AF$2:AF192)</f>
        <v>0.90516042050214507</v>
      </c>
      <c r="AH192" s="3">
        <f t="shared" si="83"/>
        <v>4.2220843533824848</v>
      </c>
      <c r="AI192">
        <f t="shared" si="84"/>
        <v>1.2860563057591956</v>
      </c>
      <c r="AJ192">
        <f t="shared" si="85"/>
        <v>3.2829700647438358</v>
      </c>
      <c r="AK192">
        <f t="shared" si="86"/>
        <v>0.43896842079642162</v>
      </c>
    </row>
    <row r="193" spans="1:37" x14ac:dyDescent="0.25">
      <c r="A193" s="1">
        <v>45588</v>
      </c>
      <c r="B193">
        <v>19.239999999999998</v>
      </c>
      <c r="C193">
        <v>23542.348999999998</v>
      </c>
      <c r="D193">
        <v>1926.4632999999999</v>
      </c>
      <c r="E193">
        <v>4.0999999999999996</v>
      </c>
      <c r="F193">
        <v>70.5</v>
      </c>
      <c r="G193">
        <v>4.83</v>
      </c>
      <c r="H193">
        <v>-73727</v>
      </c>
      <c r="I193">
        <v>124.9181</v>
      </c>
      <c r="J193">
        <v>5797.42</v>
      </c>
      <c r="K193">
        <v>18276.650000000001</v>
      </c>
      <c r="L193">
        <v>4.0999999999999996</v>
      </c>
      <c r="M193">
        <v>253.08099999999999</v>
      </c>
      <c r="N193">
        <v>315.56400000000002</v>
      </c>
      <c r="O193">
        <v>4030000</v>
      </c>
      <c r="P193">
        <v>158358</v>
      </c>
      <c r="Q193">
        <f t="shared" si="102"/>
        <v>0.60706502234543136</v>
      </c>
      <c r="R193">
        <f t="shared" si="72"/>
        <v>0</v>
      </c>
      <c r="S193">
        <f t="shared" si="73"/>
        <v>1.0782296830953657</v>
      </c>
      <c r="T193">
        <f t="shared" si="74"/>
        <v>1.0823994066981388</v>
      </c>
      <c r="U193">
        <f t="shared" si="75"/>
        <v>1.6417542678300132</v>
      </c>
      <c r="V193">
        <f t="shared" si="76"/>
        <v>13.006954543851384</v>
      </c>
      <c r="W193">
        <f t="shared" si="77"/>
        <v>21.905814455180774</v>
      </c>
      <c r="X193">
        <f>((D193-D192))/D193*100</f>
        <v>0.18109870040087739</v>
      </c>
      <c r="Y193">
        <f t="shared" si="103"/>
        <v>3.3333333333333335</v>
      </c>
      <c r="Z193">
        <f t="shared" si="105"/>
        <v>2.7792867339590938E-2</v>
      </c>
      <c r="AA193">
        <f t="shared" si="78"/>
        <v>0.21434831869283494</v>
      </c>
      <c r="AB193">
        <f t="shared" si="79"/>
        <v>0.75678694480020081</v>
      </c>
      <c r="AC193">
        <f t="shared" si="80"/>
        <v>-0.14017184058995494</v>
      </c>
      <c r="AD193" s="2">
        <v>-0.55740000000000001</v>
      </c>
      <c r="AE193">
        <f t="shared" si="81"/>
        <v>0.2262469896197033</v>
      </c>
      <c r="AF193">
        <f t="shared" si="82"/>
        <v>-1.189867092686836E-2</v>
      </c>
      <c r="AG193">
        <f>SUM($AF$2:AF193)</f>
        <v>0.89326174957527671</v>
      </c>
      <c r="AH193" s="3">
        <f t="shared" si="83"/>
        <v>4.2220843533824848</v>
      </c>
      <c r="AI193">
        <f t="shared" si="84"/>
        <v>1.1971215204837051</v>
      </c>
      <c r="AJ193">
        <f t="shared" si="85"/>
        <v>3.5268636317527085</v>
      </c>
      <c r="AK193">
        <f t="shared" si="86"/>
        <v>0.46543043622415481</v>
      </c>
    </row>
    <row r="194" spans="1:37" x14ac:dyDescent="0.25">
      <c r="A194" s="1">
        <v>45589</v>
      </c>
      <c r="B194">
        <v>19.079999999999998</v>
      </c>
      <c r="C194">
        <v>23542.348999999998</v>
      </c>
      <c r="D194">
        <v>1926.4632999999999</v>
      </c>
      <c r="E194">
        <v>4.0999999999999996</v>
      </c>
      <c r="F194">
        <v>70.5</v>
      </c>
      <c r="G194">
        <v>4.83</v>
      </c>
      <c r="H194">
        <v>-73727</v>
      </c>
      <c r="I194">
        <v>124.74299999999999</v>
      </c>
      <c r="J194">
        <v>5809.86</v>
      </c>
      <c r="K194">
        <v>18415.490000000002</v>
      </c>
      <c r="L194">
        <v>4.0999999999999996</v>
      </c>
      <c r="M194">
        <v>253.08099999999999</v>
      </c>
      <c r="N194">
        <v>315.56400000000002</v>
      </c>
      <c r="O194">
        <v>4030000</v>
      </c>
      <c r="P194">
        <v>158358</v>
      </c>
      <c r="Q194">
        <f t="shared" si="102"/>
        <v>0.60706502234543136</v>
      </c>
      <c r="R194">
        <f t="shared" si="72"/>
        <v>2.4768277581321789</v>
      </c>
      <c r="S194">
        <f t="shared" si="73"/>
        <v>1.0332835143254113</v>
      </c>
      <c r="T194">
        <f t="shared" si="74"/>
        <v>1.0507125357566756</v>
      </c>
      <c r="U194">
        <f t="shared" si="75"/>
        <v>1.1391879671008636</v>
      </c>
      <c r="V194">
        <f t="shared" si="76"/>
        <v>13.422736161832853</v>
      </c>
      <c r="W194">
        <f t="shared" si="77"/>
        <v>21.992305401458687</v>
      </c>
      <c r="X194">
        <f>X193</f>
        <v>0.18109870040087739</v>
      </c>
      <c r="Y194">
        <f t="shared" si="103"/>
        <v>3.3333333333333335</v>
      </c>
      <c r="Z194">
        <f t="shared" si="105"/>
        <v>2.7792867339590938E-2</v>
      </c>
      <c r="AA194">
        <f t="shared" si="78"/>
        <v>-2.9953572187414155E-2</v>
      </c>
      <c r="AB194">
        <f t="shared" si="79"/>
        <v>0.55840141197657889</v>
      </c>
      <c r="AC194">
        <f t="shared" si="80"/>
        <v>7.9202841041189742E-2</v>
      </c>
      <c r="AD194" s="2">
        <v>0.2732</v>
      </c>
      <c r="AE194">
        <f t="shared" si="81"/>
        <v>0.21259539192812676</v>
      </c>
      <c r="AF194">
        <f t="shared" si="82"/>
        <v>-0.24254896411554092</v>
      </c>
      <c r="AG194">
        <f>SUM($AF$2:AF194)</f>
        <v>0.65071278545973577</v>
      </c>
      <c r="AH194" s="3">
        <f t="shared" si="83"/>
        <v>4.2220843533824848</v>
      </c>
      <c r="AI194">
        <f t="shared" si="84"/>
        <v>1.2153096347874386</v>
      </c>
      <c r="AJ194">
        <f t="shared" si="85"/>
        <v>3.4740811991677663</v>
      </c>
      <c r="AK194">
        <f t="shared" si="86"/>
        <v>0.45986224348131888</v>
      </c>
    </row>
    <row r="195" spans="1:37" x14ac:dyDescent="0.25">
      <c r="A195" s="1">
        <v>45590</v>
      </c>
      <c r="B195">
        <v>20.329999999999998</v>
      </c>
      <c r="C195">
        <v>23542.348999999998</v>
      </c>
      <c r="D195">
        <v>1926.4632999999999</v>
      </c>
      <c r="E195">
        <v>4.0999999999999996</v>
      </c>
      <c r="F195">
        <v>70.5</v>
      </c>
      <c r="G195">
        <v>4.83</v>
      </c>
      <c r="H195">
        <v>-73727</v>
      </c>
      <c r="I195">
        <v>124.84180000000001</v>
      </c>
      <c r="J195">
        <v>5808.12</v>
      </c>
      <c r="K195">
        <v>18518.61</v>
      </c>
      <c r="L195">
        <v>4.0999999999999996</v>
      </c>
      <c r="M195">
        <v>253.08099999999999</v>
      </c>
      <c r="N195">
        <v>315.56400000000002</v>
      </c>
      <c r="O195">
        <v>4030000</v>
      </c>
      <c r="P195">
        <v>158358</v>
      </c>
      <c r="Q195">
        <f t="shared" si="102"/>
        <v>0.60706502234543136</v>
      </c>
      <c r="R195">
        <f t="shared" ref="R195:R258" si="108">STDEVA(X195:X199)*SQRT(252)</f>
        <v>3.0334820940927139</v>
      </c>
      <c r="S195">
        <f t="shared" ref="S195:S258" si="109">STDEVA(Y195:Y215)*SQRT(252)</f>
        <v>0.97418903982368765</v>
      </c>
      <c r="T195">
        <f t="shared" ref="T195:T258" si="110">STDEVA(Z195:Z215)*SQRT(252)</f>
        <v>1.0069134234699029</v>
      </c>
      <c r="U195">
        <f t="shared" ref="U195:U258" si="111">STDEVA(AC195:AC200)*SQRT(252)</f>
        <v>1.750782200351793</v>
      </c>
      <c r="V195">
        <f t="shared" ref="V195:V258" si="112">STDEVA(AA195:AA200)*SQRT(252)</f>
        <v>13.328515028859362</v>
      </c>
      <c r="W195">
        <f t="shared" ref="W195:W258" si="113">STDEVA(AB195:AB200)*SQRT(252)</f>
        <v>21.272176222542807</v>
      </c>
      <c r="X195">
        <f t="shared" ref="X195:X197" si="114">X194</f>
        <v>0.18109870040087739</v>
      </c>
      <c r="Y195">
        <f t="shared" si="103"/>
        <v>3.3333333333333335</v>
      </c>
      <c r="Z195">
        <f t="shared" si="105"/>
        <v>2.7792867339590938E-2</v>
      </c>
      <c r="AA195">
        <f t="shared" ref="AA195:AA258" si="115">LN(J196/J195)*100</f>
        <v>0.2647951449370799</v>
      </c>
      <c r="AB195">
        <f t="shared" ref="AB195:AB258" si="116">LN(K196/K195)*100</f>
        <v>0.26198721767719568</v>
      </c>
      <c r="AC195">
        <f t="shared" ref="AC195:AC258" si="117">((I196-I195)/I195)*100</f>
        <v>0.15755940718572847</v>
      </c>
      <c r="AD195" s="2">
        <v>0.9153</v>
      </c>
      <c r="AE195">
        <f t="shared" ref="AE195:AE258" si="118">AVERAGE(AA195:AA208)</f>
        <v>0.17139125401924596</v>
      </c>
      <c r="AF195">
        <f t="shared" ref="AF195:AF258" si="119">AA195-AE195</f>
        <v>9.3403890917833937E-2</v>
      </c>
      <c r="AG195">
        <f>SUM($AF$2:AF195)</f>
        <v>0.74411667637756973</v>
      </c>
      <c r="AH195" s="3">
        <f t="shared" ref="AH195:AH258" si="120">MAX(AG195:AG209)-MIN(AG195:AG209)</f>
        <v>4.2220843533824848</v>
      </c>
      <c r="AI195">
        <f t="shared" ref="AI195:AI258" si="121">_xlfn.STDEV.P(AB195:AB209)</f>
        <v>1.361881890311093</v>
      </c>
      <c r="AJ195">
        <f t="shared" ref="AJ195:AJ258" si="122">AH195/AI195</f>
        <v>3.1001839318224866</v>
      </c>
      <c r="AK195">
        <f t="shared" ref="AK195:AK258" si="123">LOG(AJ195)/LOG(15)</f>
        <v>0.4178140575519691</v>
      </c>
    </row>
    <row r="196" spans="1:37" x14ac:dyDescent="0.25">
      <c r="A196" s="1">
        <v>45593</v>
      </c>
      <c r="B196">
        <v>19.8</v>
      </c>
      <c r="C196">
        <v>23542.348999999998</v>
      </c>
      <c r="D196">
        <v>1926.4632999999999</v>
      </c>
      <c r="E196">
        <v>4.0999999999999996</v>
      </c>
      <c r="F196">
        <v>70.5</v>
      </c>
      <c r="G196">
        <v>4.83</v>
      </c>
      <c r="H196">
        <v>-73727</v>
      </c>
      <c r="I196">
        <v>125.0385</v>
      </c>
      <c r="J196">
        <v>5823.52</v>
      </c>
      <c r="K196">
        <v>18567.189999999999</v>
      </c>
      <c r="L196">
        <v>4.0999999999999996</v>
      </c>
      <c r="M196">
        <v>253.08099999999999</v>
      </c>
      <c r="N196">
        <v>315.56400000000002</v>
      </c>
      <c r="O196">
        <v>4030000</v>
      </c>
      <c r="P196">
        <v>158358</v>
      </c>
      <c r="Q196">
        <f t="shared" si="102"/>
        <v>0.60706502234543136</v>
      </c>
      <c r="R196">
        <f t="shared" si="108"/>
        <v>3.0334820940927139</v>
      </c>
      <c r="S196">
        <f t="shared" si="109"/>
        <v>0.8981579162461959</v>
      </c>
      <c r="T196">
        <f t="shared" si="110"/>
        <v>0.94932707973777342</v>
      </c>
      <c r="U196">
        <f t="shared" si="111"/>
        <v>1.2256201256615233</v>
      </c>
      <c r="V196">
        <f t="shared" si="112"/>
        <v>16.368620971609751</v>
      </c>
      <c r="W196">
        <f t="shared" si="113"/>
        <v>23.97156183238986</v>
      </c>
      <c r="X196">
        <f t="shared" si="114"/>
        <v>0.18109870040087739</v>
      </c>
      <c r="Y196">
        <f t="shared" si="103"/>
        <v>3.3333333333333335</v>
      </c>
      <c r="Z196">
        <f t="shared" si="105"/>
        <v>2.7792867339590938E-2</v>
      </c>
      <c r="AA196">
        <f t="shared" si="115"/>
        <v>0.16128426925638534</v>
      </c>
      <c r="AB196">
        <f t="shared" si="116"/>
        <v>0.78090651275094092</v>
      </c>
      <c r="AC196">
        <f t="shared" si="117"/>
        <v>4.5346033421711243E-2</v>
      </c>
      <c r="AD196" s="2">
        <v>-0.92600000000000005</v>
      </c>
      <c r="AE196">
        <f t="shared" si="118"/>
        <v>5.7538286805395966E-2</v>
      </c>
      <c r="AF196">
        <f t="shared" si="119"/>
        <v>0.10374598245098937</v>
      </c>
      <c r="AG196">
        <f>SUM($AF$2:AF196)</f>
        <v>0.84786265882855916</v>
      </c>
      <c r="AH196" s="3">
        <f t="shared" si="120"/>
        <v>4.2220843533824848</v>
      </c>
      <c r="AI196">
        <f t="shared" si="121"/>
        <v>1.3677581302788033</v>
      </c>
      <c r="AJ196">
        <f t="shared" si="122"/>
        <v>3.0868647459780454</v>
      </c>
      <c r="AK196">
        <f t="shared" si="123"/>
        <v>0.41622416380439425</v>
      </c>
    </row>
    <row r="197" spans="1:37" x14ac:dyDescent="0.25">
      <c r="A197" s="1">
        <v>45594</v>
      </c>
      <c r="B197">
        <v>19.34</v>
      </c>
      <c r="C197">
        <v>23542.348999999998</v>
      </c>
      <c r="D197">
        <v>1926.4632999999999</v>
      </c>
      <c r="E197">
        <v>4.0999999999999996</v>
      </c>
      <c r="F197">
        <v>70.5</v>
      </c>
      <c r="G197">
        <v>4.83</v>
      </c>
      <c r="H197">
        <v>-73727</v>
      </c>
      <c r="I197">
        <v>125.09520000000001</v>
      </c>
      <c r="J197">
        <v>5832.92</v>
      </c>
      <c r="K197">
        <v>18712.75</v>
      </c>
      <c r="L197">
        <v>4.0999999999999996</v>
      </c>
      <c r="M197">
        <v>253.08099999999999</v>
      </c>
      <c r="N197">
        <v>315.56400000000002</v>
      </c>
      <c r="O197">
        <v>4030000</v>
      </c>
      <c r="P197">
        <v>158358</v>
      </c>
      <c r="Q197">
        <f t="shared" si="102"/>
        <v>0.60706502234543136</v>
      </c>
      <c r="R197">
        <f t="shared" si="108"/>
        <v>2.4768277581321789</v>
      </c>
      <c r="S197">
        <f t="shared" si="109"/>
        <v>0.80037796857859889</v>
      </c>
      <c r="T197">
        <f t="shared" si="110"/>
        <v>0.87523632161544374</v>
      </c>
      <c r="U197">
        <f t="shared" si="111"/>
        <v>6.3914108744989626</v>
      </c>
      <c r="V197">
        <f t="shared" si="112"/>
        <v>23.724498670421436</v>
      </c>
      <c r="W197">
        <f t="shared" si="113"/>
        <v>30.937550417446868</v>
      </c>
      <c r="X197">
        <f t="shared" si="114"/>
        <v>0.18109870040087739</v>
      </c>
      <c r="Y197">
        <f t="shared" si="103"/>
        <v>3.3333333333333335</v>
      </c>
      <c r="Z197">
        <f t="shared" si="105"/>
        <v>2.7792867339590938E-2</v>
      </c>
      <c r="AA197">
        <f t="shared" si="115"/>
        <v>-0.33056916281390036</v>
      </c>
      <c r="AB197">
        <f t="shared" si="116"/>
        <v>-0.56172757635811332</v>
      </c>
      <c r="AC197">
        <f t="shared" si="117"/>
        <v>-4.0609072130672885E-2</v>
      </c>
      <c r="AD197" s="2">
        <v>0.91</v>
      </c>
      <c r="AE197">
        <f t="shared" si="118"/>
        <v>7.3947694887851773E-2</v>
      </c>
      <c r="AF197">
        <f t="shared" si="119"/>
        <v>-0.40451685770175216</v>
      </c>
      <c r="AG197">
        <f>SUM($AF$2:AF197)</f>
        <v>0.44334580112680699</v>
      </c>
      <c r="AH197" s="3">
        <f t="shared" si="120"/>
        <v>4.2220843533824848</v>
      </c>
      <c r="AI197">
        <f t="shared" si="121"/>
        <v>1.3779049312622458</v>
      </c>
      <c r="AJ197">
        <f t="shared" si="122"/>
        <v>3.0641332776963033</v>
      </c>
      <c r="AK197">
        <f t="shared" si="123"/>
        <v>0.41349482680167315</v>
      </c>
    </row>
    <row r="198" spans="1:37" x14ac:dyDescent="0.25">
      <c r="A198" s="1">
        <v>45595</v>
      </c>
      <c r="B198">
        <v>20.350000000000001</v>
      </c>
      <c r="C198">
        <v>23542.348999999998</v>
      </c>
      <c r="D198">
        <v>1923.2364</v>
      </c>
      <c r="E198">
        <v>4.0999999999999996</v>
      </c>
      <c r="F198">
        <v>70.5</v>
      </c>
      <c r="G198">
        <v>4.83</v>
      </c>
      <c r="H198">
        <v>-73727</v>
      </c>
      <c r="I198">
        <v>125.0444</v>
      </c>
      <c r="J198">
        <v>5813.67</v>
      </c>
      <c r="K198">
        <v>18607.93</v>
      </c>
      <c r="L198">
        <v>4.0999999999999996</v>
      </c>
      <c r="M198">
        <v>253.08099999999999</v>
      </c>
      <c r="N198">
        <v>315.56400000000002</v>
      </c>
      <c r="O198">
        <v>4030000</v>
      </c>
      <c r="P198">
        <v>158358</v>
      </c>
      <c r="Q198">
        <f t="shared" si="102"/>
        <v>0.60706502234543136</v>
      </c>
      <c r="R198">
        <f t="shared" si="108"/>
        <v>0</v>
      </c>
      <c r="S198">
        <f t="shared" si="109"/>
        <v>0.67141346093408361</v>
      </c>
      <c r="T198">
        <f t="shared" si="110"/>
        <v>0.77995178403432819</v>
      </c>
      <c r="U198">
        <f t="shared" si="111"/>
        <v>8.4352583992200536</v>
      </c>
      <c r="V198">
        <f t="shared" si="112"/>
        <v>23.365150354400658</v>
      </c>
      <c r="W198">
        <f t="shared" si="113"/>
        <v>31.124543420445008</v>
      </c>
      <c r="X198">
        <f>((D198-D197))/D198*100</f>
        <v>-0.16778488593497332</v>
      </c>
      <c r="Y198">
        <f t="shared" si="103"/>
        <v>3.3333333333333335</v>
      </c>
      <c r="Z198">
        <f t="shared" si="105"/>
        <v>2.7792867339590938E-2</v>
      </c>
      <c r="AA198">
        <f t="shared" si="115"/>
        <v>-1.8790182599519829</v>
      </c>
      <c r="AB198">
        <f t="shared" si="116"/>
        <v>-2.7943887382255932</v>
      </c>
      <c r="AC198">
        <f t="shared" si="117"/>
        <v>-1.5754404035686741E-2</v>
      </c>
      <c r="AD198" s="2">
        <v>-0.83599999999999997</v>
      </c>
      <c r="AE198">
        <f t="shared" si="118"/>
        <v>0.12581530441218297</v>
      </c>
      <c r="AF198">
        <f t="shared" si="119"/>
        <v>-2.0048335643641657</v>
      </c>
      <c r="AG198">
        <f>SUM($AF$2:AF198)</f>
        <v>-1.5614877632373587</v>
      </c>
      <c r="AH198" s="3">
        <f t="shared" si="120"/>
        <v>4.2220843533824848</v>
      </c>
      <c r="AI198">
        <f t="shared" si="121"/>
        <v>1.368104576464626</v>
      </c>
      <c r="AJ198">
        <f t="shared" si="122"/>
        <v>3.0860830568178805</v>
      </c>
      <c r="AK198">
        <f t="shared" si="123"/>
        <v>0.41613064159203372</v>
      </c>
    </row>
    <row r="199" spans="1:37" x14ac:dyDescent="0.25">
      <c r="A199" s="1">
        <v>45596</v>
      </c>
      <c r="B199">
        <v>23.16</v>
      </c>
      <c r="C199">
        <v>23542.348999999998</v>
      </c>
      <c r="D199">
        <v>1923.2364</v>
      </c>
      <c r="E199">
        <v>4.0999999999999996</v>
      </c>
      <c r="F199">
        <v>70.5</v>
      </c>
      <c r="G199">
        <v>4.83</v>
      </c>
      <c r="H199">
        <v>-73727</v>
      </c>
      <c r="I199">
        <v>125.0247</v>
      </c>
      <c r="J199">
        <v>5705.45</v>
      </c>
      <c r="K199">
        <v>18095.150000000001</v>
      </c>
      <c r="L199">
        <v>4.0999999999999996</v>
      </c>
      <c r="M199">
        <v>253.08099999999999</v>
      </c>
      <c r="N199">
        <v>315.56400000000002</v>
      </c>
      <c r="O199">
        <v>4030000</v>
      </c>
      <c r="P199">
        <v>158358</v>
      </c>
      <c r="Q199">
        <f t="shared" si="102"/>
        <v>0.60706502234543136</v>
      </c>
      <c r="R199">
        <f t="shared" si="108"/>
        <v>0.74352352975078306</v>
      </c>
      <c r="S199">
        <f t="shared" si="109"/>
        <v>0.4870945199118441</v>
      </c>
      <c r="T199">
        <f t="shared" si="110"/>
        <v>0.65427853743924702</v>
      </c>
      <c r="U199">
        <f t="shared" si="111"/>
        <v>9.3775914943777661</v>
      </c>
      <c r="V199">
        <f t="shared" si="112"/>
        <v>15.164004908131872</v>
      </c>
      <c r="W199">
        <f t="shared" si="113"/>
        <v>18.342331109471292</v>
      </c>
      <c r="X199">
        <f>X198</f>
        <v>-0.16778488593497332</v>
      </c>
      <c r="Y199">
        <f t="shared" si="103"/>
        <v>3.3333333333333335</v>
      </c>
      <c r="Z199">
        <f t="shared" si="105"/>
        <v>2.7792867339590938E-2</v>
      </c>
      <c r="AA199">
        <f t="shared" si="115"/>
        <v>0.40842263302362364</v>
      </c>
      <c r="AB199">
        <f t="shared" si="116"/>
        <v>0.7968652107549441</v>
      </c>
      <c r="AC199">
        <f t="shared" si="117"/>
        <v>1.2477534439199835E-2</v>
      </c>
      <c r="AD199" s="2">
        <v>-0.15310000000000001</v>
      </c>
      <c r="AE199">
        <f t="shared" si="118"/>
        <v>0.26018782602387686</v>
      </c>
      <c r="AF199">
        <f t="shared" si="119"/>
        <v>0.14823480699974678</v>
      </c>
      <c r="AG199">
        <f>SUM($AF$2:AF199)</f>
        <v>-1.4132529562376119</v>
      </c>
      <c r="AH199" s="3">
        <f t="shared" si="120"/>
        <v>4.2220843533824848</v>
      </c>
      <c r="AI199">
        <f t="shared" si="121"/>
        <v>1.1259460076159953</v>
      </c>
      <c r="AJ199">
        <f t="shared" si="122"/>
        <v>3.749810670159976</v>
      </c>
      <c r="AK199">
        <f t="shared" si="123"/>
        <v>0.48806530625335864</v>
      </c>
    </row>
    <row r="200" spans="1:37" x14ac:dyDescent="0.25">
      <c r="A200" s="1">
        <v>45597</v>
      </c>
      <c r="B200">
        <v>21.88</v>
      </c>
      <c r="C200">
        <v>23542.348999999998</v>
      </c>
      <c r="D200">
        <v>1923.2364</v>
      </c>
      <c r="E200">
        <v>4.3600000000000003</v>
      </c>
      <c r="F200">
        <v>71.8</v>
      </c>
      <c r="G200">
        <v>4.6399999999999997</v>
      </c>
      <c r="H200">
        <v>-78239</v>
      </c>
      <c r="I200">
        <v>125.0403</v>
      </c>
      <c r="J200">
        <v>5728.8</v>
      </c>
      <c r="K200">
        <v>18239.919999999998</v>
      </c>
      <c r="L200">
        <v>4.2</v>
      </c>
      <c r="M200">
        <v>253.21100000000001</v>
      </c>
      <c r="N200">
        <v>316.44900000000001</v>
      </c>
      <c r="O200">
        <v>4170000</v>
      </c>
      <c r="P200">
        <v>158619</v>
      </c>
      <c r="Q200">
        <f t="shared" si="102"/>
        <v>0.60706502234543136</v>
      </c>
      <c r="R200">
        <f t="shared" si="108"/>
        <v>0.91062662982124321</v>
      </c>
      <c r="S200">
        <f t="shared" si="109"/>
        <v>1.444758095742951E-14</v>
      </c>
      <c r="T200">
        <f t="shared" si="110"/>
        <v>0.47466353986889004</v>
      </c>
      <c r="U200">
        <f t="shared" si="111"/>
        <v>9.384170229269623</v>
      </c>
      <c r="V200">
        <f t="shared" si="112"/>
        <v>15.721201396730654</v>
      </c>
      <c r="W200">
        <f t="shared" si="113"/>
        <v>19.463363617396265</v>
      </c>
      <c r="X200">
        <f t="shared" ref="X200:X202" si="124">X199</f>
        <v>-0.16778488593497332</v>
      </c>
      <c r="Y200">
        <f>((O200-O199)/O199)*100</f>
        <v>3.4739454094292808</v>
      </c>
      <c r="Z200">
        <f t="shared" si="105"/>
        <v>2.7792867339590938E-2</v>
      </c>
      <c r="AA200">
        <f t="shared" si="115"/>
        <v>-0.28160686495115017</v>
      </c>
      <c r="AB200">
        <f t="shared" si="116"/>
        <v>-0.32916100329379222</v>
      </c>
      <c r="AC200">
        <f t="shared" si="117"/>
        <v>-0.17874237345879795</v>
      </c>
      <c r="AD200" s="2">
        <v>0.84019999999999995</v>
      </c>
      <c r="AE200">
        <f t="shared" si="118"/>
        <v>0.26905931870201072</v>
      </c>
      <c r="AF200">
        <f t="shared" si="119"/>
        <v>-0.55066618365316089</v>
      </c>
      <c r="AG200">
        <f>SUM($AF$2:AF200)</f>
        <v>-1.9639191398907729</v>
      </c>
      <c r="AH200" s="3">
        <f t="shared" si="120"/>
        <v>4.2220843533824848</v>
      </c>
      <c r="AI200">
        <f t="shared" si="121"/>
        <v>1.118954823654162</v>
      </c>
      <c r="AJ200">
        <f t="shared" si="122"/>
        <v>3.7732393338226622</v>
      </c>
      <c r="AK200">
        <f t="shared" si="123"/>
        <v>0.49036530848839049</v>
      </c>
    </row>
    <row r="201" spans="1:37" x14ac:dyDescent="0.25">
      <c r="A201" s="1">
        <v>45600</v>
      </c>
      <c r="B201">
        <v>21.98</v>
      </c>
      <c r="C201">
        <v>23542.348999999998</v>
      </c>
      <c r="D201">
        <v>1923.2364</v>
      </c>
      <c r="E201">
        <v>4.3600000000000003</v>
      </c>
      <c r="F201">
        <v>71.8</v>
      </c>
      <c r="G201">
        <v>4.6399999999999997</v>
      </c>
      <c r="H201">
        <v>-78239</v>
      </c>
      <c r="I201">
        <v>124.8168</v>
      </c>
      <c r="J201">
        <v>5712.69</v>
      </c>
      <c r="K201">
        <v>18179.98</v>
      </c>
      <c r="L201">
        <v>4.2</v>
      </c>
      <c r="M201">
        <v>253.21100000000001</v>
      </c>
      <c r="N201">
        <v>316.44900000000001</v>
      </c>
      <c r="O201">
        <v>4170000</v>
      </c>
      <c r="P201">
        <v>158619</v>
      </c>
      <c r="Q201">
        <f t="shared" si="102"/>
        <v>0.60706502234543136</v>
      </c>
      <c r="R201">
        <f t="shared" si="108"/>
        <v>0.91062662982124121</v>
      </c>
      <c r="S201">
        <f t="shared" si="109"/>
        <v>2.0654621623007485</v>
      </c>
      <c r="T201">
        <f t="shared" si="110"/>
        <v>4.514869049196722E-16</v>
      </c>
      <c r="U201">
        <f t="shared" si="111"/>
        <v>10.426219163737963</v>
      </c>
      <c r="V201">
        <f t="shared" si="112"/>
        <v>15.748626962028847</v>
      </c>
      <c r="W201">
        <f t="shared" si="113"/>
        <v>18.724761191375684</v>
      </c>
      <c r="X201">
        <f t="shared" si="124"/>
        <v>-0.16778488593497332</v>
      </c>
      <c r="Y201">
        <f>Y200</f>
        <v>3.4739454094292808</v>
      </c>
      <c r="Z201">
        <f>((P200-P199))/P199*100</f>
        <v>0.16481642859849205</v>
      </c>
      <c r="AA201">
        <f t="shared" si="115"/>
        <v>1.219106130274809</v>
      </c>
      <c r="AB201">
        <f t="shared" si="116"/>
        <v>1.4156217630725521</v>
      </c>
      <c r="AC201">
        <f t="shared" si="117"/>
        <v>-2.9242858333176105E-2</v>
      </c>
      <c r="AD201" s="2">
        <v>6.4399999999999999E-2</v>
      </c>
      <c r="AE201">
        <f t="shared" si="118"/>
        <v>0.31390251763002197</v>
      </c>
      <c r="AF201">
        <f t="shared" si="119"/>
        <v>0.90520361264478699</v>
      </c>
      <c r="AG201">
        <f>SUM($AF$2:AF201)</f>
        <v>-1.0587155272459858</v>
      </c>
      <c r="AH201" s="3">
        <f t="shared" si="120"/>
        <v>3.3168807407376977</v>
      </c>
      <c r="AI201">
        <f t="shared" si="121"/>
        <v>1.1073668901824301</v>
      </c>
      <c r="AJ201">
        <f t="shared" si="122"/>
        <v>2.9952861785413032</v>
      </c>
      <c r="AK201">
        <f t="shared" si="123"/>
        <v>0.40510319146103518</v>
      </c>
    </row>
    <row r="202" spans="1:37" x14ac:dyDescent="0.25">
      <c r="A202" s="1">
        <v>45601</v>
      </c>
      <c r="B202">
        <v>20.49</v>
      </c>
      <c r="C202">
        <v>23542.348999999998</v>
      </c>
      <c r="D202">
        <v>1923.2364</v>
      </c>
      <c r="E202">
        <v>4.3600000000000003</v>
      </c>
      <c r="F202">
        <v>71.8</v>
      </c>
      <c r="G202">
        <v>4.6399999999999997</v>
      </c>
      <c r="H202">
        <v>-78239</v>
      </c>
      <c r="I202">
        <v>124.7803</v>
      </c>
      <c r="J202">
        <v>5782.76</v>
      </c>
      <c r="K202">
        <v>18439.169999999998</v>
      </c>
      <c r="L202">
        <v>4.2</v>
      </c>
      <c r="M202">
        <v>253.21100000000001</v>
      </c>
      <c r="N202">
        <v>316.44900000000001</v>
      </c>
      <c r="O202">
        <v>4170000</v>
      </c>
      <c r="P202">
        <v>158619</v>
      </c>
      <c r="Q202">
        <f t="shared" si="102"/>
        <v>0.60706502234543136</v>
      </c>
      <c r="R202">
        <f t="shared" si="108"/>
        <v>0.74352352975078073</v>
      </c>
      <c r="S202">
        <f t="shared" si="109"/>
        <v>2.8470431140751202</v>
      </c>
      <c r="T202">
        <f t="shared" si="110"/>
        <v>0.13446317559879428</v>
      </c>
      <c r="U202">
        <f t="shared" si="111"/>
        <v>10.225084483357556</v>
      </c>
      <c r="V202">
        <f t="shared" si="112"/>
        <v>15.948172715717909</v>
      </c>
      <c r="W202">
        <f t="shared" si="113"/>
        <v>19.882736544551598</v>
      </c>
      <c r="X202">
        <f t="shared" si="124"/>
        <v>-0.16778488593497332</v>
      </c>
      <c r="Y202">
        <f t="shared" ref="Y202:Y220" si="125">Y201</f>
        <v>3.4739454094292808</v>
      </c>
      <c r="Z202">
        <f>Z201</f>
        <v>0.16481642859849205</v>
      </c>
      <c r="AA202">
        <f t="shared" si="115"/>
        <v>2.498123383889653</v>
      </c>
      <c r="AB202">
        <f t="shared" si="116"/>
        <v>2.9091394227354077</v>
      </c>
      <c r="AC202">
        <f t="shared" si="117"/>
        <v>0.9222609658736225</v>
      </c>
      <c r="AD202" s="2">
        <v>0.42149999999999999</v>
      </c>
      <c r="AE202">
        <f t="shared" si="118"/>
        <v>0.24836552312647361</v>
      </c>
      <c r="AF202">
        <f t="shared" si="119"/>
        <v>2.2497578607631796</v>
      </c>
      <c r="AG202">
        <f>SUM($AF$2:AF202)</f>
        <v>1.1910423335171938</v>
      </c>
      <c r="AH202" s="3">
        <f t="shared" si="120"/>
        <v>2.4900280950533791</v>
      </c>
      <c r="AI202">
        <f t="shared" si="121"/>
        <v>1.0720467908097315</v>
      </c>
      <c r="AJ202">
        <f t="shared" si="122"/>
        <v>2.3226860211694929</v>
      </c>
      <c r="AK202">
        <f t="shared" si="123"/>
        <v>0.31119226792194105</v>
      </c>
    </row>
    <row r="203" spans="1:37" x14ac:dyDescent="0.25">
      <c r="A203" s="1">
        <v>45602</v>
      </c>
      <c r="B203">
        <v>16.27</v>
      </c>
      <c r="C203">
        <v>23542.348999999998</v>
      </c>
      <c r="D203">
        <v>1918.0094999999999</v>
      </c>
      <c r="E203">
        <v>4.3600000000000003</v>
      </c>
      <c r="F203">
        <v>71.8</v>
      </c>
      <c r="G203">
        <v>4.6399999999999997</v>
      </c>
      <c r="H203">
        <v>-78239</v>
      </c>
      <c r="I203">
        <v>125.9311</v>
      </c>
      <c r="J203">
        <v>5929.04</v>
      </c>
      <c r="K203">
        <v>18983.47</v>
      </c>
      <c r="L203">
        <v>4.2</v>
      </c>
      <c r="M203">
        <v>253.21100000000001</v>
      </c>
      <c r="N203">
        <v>316.44900000000001</v>
      </c>
      <c r="O203">
        <v>4170000</v>
      </c>
      <c r="P203">
        <v>158619</v>
      </c>
      <c r="Q203">
        <f t="shared" si="102"/>
        <v>0.60706502234543136</v>
      </c>
      <c r="R203">
        <f t="shared" si="108"/>
        <v>0</v>
      </c>
      <c r="S203">
        <f t="shared" si="109"/>
        <v>3.3939006538965493</v>
      </c>
      <c r="T203">
        <f t="shared" si="110"/>
        <v>0.18534469678146487</v>
      </c>
      <c r="U203">
        <f t="shared" si="111"/>
        <v>9.1318325797086111</v>
      </c>
      <c r="V203">
        <f t="shared" si="112"/>
        <v>7.5522555852929516</v>
      </c>
      <c r="W203">
        <f t="shared" si="113"/>
        <v>11.592853908815377</v>
      </c>
      <c r="X203">
        <f>((D203-D202))/D203*100</f>
        <v>-0.27251689837824655</v>
      </c>
      <c r="Y203">
        <f t="shared" si="125"/>
        <v>3.4739454094292808</v>
      </c>
      <c r="Z203">
        <f t="shared" ref="Z203:Z221" si="126">Z202</f>
        <v>0.16481642859849205</v>
      </c>
      <c r="AA203">
        <f t="shared" si="115"/>
        <v>0.74037444129894636</v>
      </c>
      <c r="AB203">
        <f t="shared" si="116"/>
        <v>1.4952858703411918</v>
      </c>
      <c r="AC203">
        <f t="shared" si="117"/>
        <v>-0.72666720135057605</v>
      </c>
      <c r="AD203" s="2">
        <v>0</v>
      </c>
      <c r="AE203">
        <f t="shared" si="118"/>
        <v>0.11068339705440326</v>
      </c>
      <c r="AF203">
        <f t="shared" si="119"/>
        <v>0.62969104424454314</v>
      </c>
      <c r="AG203">
        <f>SUM($AF$2:AF203)</f>
        <v>1.8207333777617369</v>
      </c>
      <c r="AH203" s="3">
        <f t="shared" si="120"/>
        <v>2.4900280950533791</v>
      </c>
      <c r="AI203">
        <f t="shared" si="121"/>
        <v>0.82260030587164701</v>
      </c>
      <c r="AJ203">
        <f t="shared" si="122"/>
        <v>3.0270206287060466</v>
      </c>
      <c r="AK203">
        <f t="shared" si="123"/>
        <v>0.40899494568704803</v>
      </c>
    </row>
    <row r="204" spans="1:37" x14ac:dyDescent="0.25">
      <c r="A204" s="1">
        <v>45603</v>
      </c>
      <c r="B204">
        <v>15.2</v>
      </c>
      <c r="C204">
        <v>23542.348999999998</v>
      </c>
      <c r="D204">
        <v>1918.0094999999999</v>
      </c>
      <c r="E204">
        <v>4.3600000000000003</v>
      </c>
      <c r="F204">
        <v>71.8</v>
      </c>
      <c r="G204">
        <v>4.6399999999999997</v>
      </c>
      <c r="H204">
        <v>-78239</v>
      </c>
      <c r="I204">
        <v>125.01600000000001</v>
      </c>
      <c r="J204">
        <v>5973.1</v>
      </c>
      <c r="K204">
        <v>19269.46</v>
      </c>
      <c r="L204">
        <v>4.2</v>
      </c>
      <c r="M204">
        <v>253.21100000000001</v>
      </c>
      <c r="N204">
        <v>316.44900000000001</v>
      </c>
      <c r="O204">
        <v>4170000</v>
      </c>
      <c r="P204">
        <v>158619</v>
      </c>
      <c r="Q204">
        <f t="shared" si="102"/>
        <v>0.60706502234543136</v>
      </c>
      <c r="R204">
        <f t="shared" si="108"/>
        <v>1.7469310745014031</v>
      </c>
      <c r="S204">
        <f t="shared" si="109"/>
        <v>3.8085240460376091</v>
      </c>
      <c r="T204">
        <f t="shared" si="110"/>
        <v>0.22094554328771354</v>
      </c>
      <c r="U204">
        <f t="shared" si="111"/>
        <v>6.5369461769366604</v>
      </c>
      <c r="V204">
        <f t="shared" si="112"/>
        <v>9.7085275119980796</v>
      </c>
      <c r="W204">
        <f t="shared" si="113"/>
        <v>14.223718308506538</v>
      </c>
      <c r="X204">
        <f>X203</f>
        <v>-0.27251689837824655</v>
      </c>
      <c r="Y204">
        <f t="shared" si="125"/>
        <v>3.4739454094292808</v>
      </c>
      <c r="Z204">
        <f t="shared" si="126"/>
        <v>0.16481642859849205</v>
      </c>
      <c r="AA204">
        <f t="shared" si="115"/>
        <v>0.3749803869799434</v>
      </c>
      <c r="AB204">
        <f t="shared" si="116"/>
        <v>8.9842791543049139E-2</v>
      </c>
      <c r="AC204">
        <f t="shared" si="117"/>
        <v>0.63239905292122423</v>
      </c>
      <c r="AD204" s="2">
        <v>0.29599999999999999</v>
      </c>
      <c r="AE204">
        <f t="shared" si="118"/>
        <v>3.0595653994657968E-2</v>
      </c>
      <c r="AF204">
        <f t="shared" si="119"/>
        <v>0.34438473298528544</v>
      </c>
      <c r="AG204">
        <f>SUM($AF$2:AF204)</f>
        <v>2.1651181107470223</v>
      </c>
      <c r="AH204" s="3">
        <f t="shared" si="120"/>
        <v>2.4900280950533791</v>
      </c>
      <c r="AI204">
        <f t="shared" si="121"/>
        <v>0.72322636437865995</v>
      </c>
      <c r="AJ204">
        <f t="shared" si="122"/>
        <v>3.4429443085811982</v>
      </c>
      <c r="AK204">
        <f t="shared" si="123"/>
        <v>0.45653769950895501</v>
      </c>
    </row>
    <row r="205" spans="1:37" x14ac:dyDescent="0.25">
      <c r="A205" s="1">
        <v>45604</v>
      </c>
      <c r="B205">
        <v>14.94</v>
      </c>
      <c r="C205">
        <v>23542.348999999998</v>
      </c>
      <c r="D205">
        <v>1918.0094999999999</v>
      </c>
      <c r="E205">
        <v>4.3600000000000003</v>
      </c>
      <c r="F205">
        <v>71.8</v>
      </c>
      <c r="G205">
        <v>4.6399999999999997</v>
      </c>
      <c r="H205">
        <v>-78239</v>
      </c>
      <c r="I205">
        <v>125.8066</v>
      </c>
      <c r="J205">
        <v>5995.54</v>
      </c>
      <c r="K205">
        <v>19286.78</v>
      </c>
      <c r="L205">
        <v>4.2</v>
      </c>
      <c r="M205">
        <v>253.21100000000001</v>
      </c>
      <c r="N205">
        <v>316.44900000000001</v>
      </c>
      <c r="O205">
        <v>4170000</v>
      </c>
      <c r="P205">
        <v>158619</v>
      </c>
      <c r="Q205">
        <f t="shared" si="102"/>
        <v>0.60706502234543136</v>
      </c>
      <c r="R205">
        <f t="shared" si="108"/>
        <v>2.1395448741701926</v>
      </c>
      <c r="S205">
        <f t="shared" si="109"/>
        <v>4.1309243246014971</v>
      </c>
      <c r="T205">
        <f t="shared" si="110"/>
        <v>0.24793784506037281</v>
      </c>
      <c r="U205">
        <f t="shared" si="111"/>
        <v>6.5110097723260774</v>
      </c>
      <c r="V205">
        <f t="shared" si="112"/>
        <v>9.7641505055803322</v>
      </c>
      <c r="W205">
        <f t="shared" si="113"/>
        <v>15.623204717121133</v>
      </c>
      <c r="X205">
        <f t="shared" ref="X205:X207" si="127">X204</f>
        <v>-0.27251689837824655</v>
      </c>
      <c r="Y205">
        <f t="shared" si="125"/>
        <v>3.4739454094292808</v>
      </c>
      <c r="Z205">
        <f t="shared" si="126"/>
        <v>0.16481642859849205</v>
      </c>
      <c r="AA205">
        <f t="shared" si="115"/>
        <v>9.6858443383637458E-2</v>
      </c>
      <c r="AB205">
        <f t="shared" si="116"/>
        <v>6.2095802650140017E-2</v>
      </c>
      <c r="AC205">
        <f t="shared" si="117"/>
        <v>0</v>
      </c>
      <c r="AD205" s="2">
        <v>-0.79059999999999997</v>
      </c>
      <c r="AE205">
        <f t="shared" si="118"/>
        <v>3.8113406389477245E-3</v>
      </c>
      <c r="AF205">
        <f t="shared" si="119"/>
        <v>9.3047102744689733E-2</v>
      </c>
      <c r="AG205">
        <f>SUM($AF$2:AF205)</f>
        <v>2.2581652134917118</v>
      </c>
      <c r="AH205" s="3">
        <f t="shared" si="120"/>
        <v>2.4900280950533791</v>
      </c>
      <c r="AI205">
        <f t="shared" si="121"/>
        <v>0.75663315254485053</v>
      </c>
      <c r="AJ205">
        <f t="shared" si="122"/>
        <v>3.2909317899677664</v>
      </c>
      <c r="AK205">
        <f t="shared" si="123"/>
        <v>0.43986287367522331</v>
      </c>
    </row>
    <row r="206" spans="1:37" x14ac:dyDescent="0.25">
      <c r="A206" s="1">
        <v>45607</v>
      </c>
      <c r="B206">
        <v>14.97</v>
      </c>
      <c r="C206">
        <v>23542.348999999998</v>
      </c>
      <c r="D206">
        <v>1918.0094999999999</v>
      </c>
      <c r="E206">
        <v>4.3600000000000003</v>
      </c>
      <c r="F206">
        <v>71.8</v>
      </c>
      <c r="G206">
        <v>4.6399999999999997</v>
      </c>
      <c r="H206">
        <v>-78239</v>
      </c>
      <c r="I206">
        <v>125.8066</v>
      </c>
      <c r="J206">
        <v>6001.35</v>
      </c>
      <c r="K206">
        <v>19298.759999999998</v>
      </c>
      <c r="L206">
        <v>4.2</v>
      </c>
      <c r="M206">
        <v>253.21100000000001</v>
      </c>
      <c r="N206">
        <v>316.44900000000001</v>
      </c>
      <c r="O206">
        <v>4170000</v>
      </c>
      <c r="P206">
        <v>158619</v>
      </c>
      <c r="Q206">
        <f t="shared" si="102"/>
        <v>0.60706502234543136</v>
      </c>
      <c r="R206">
        <f t="shared" si="108"/>
        <v>2.1395448741701921</v>
      </c>
      <c r="S206">
        <f t="shared" si="109"/>
        <v>4.3815069037412657</v>
      </c>
      <c r="T206">
        <f t="shared" si="110"/>
        <v>0.26892635119758856</v>
      </c>
      <c r="U206">
        <f t="shared" si="111"/>
        <v>6.7491411593769763</v>
      </c>
      <c r="V206">
        <f t="shared" si="112"/>
        <v>10.517001421247121</v>
      </c>
      <c r="W206">
        <f t="shared" si="113"/>
        <v>18.235425228186173</v>
      </c>
      <c r="X206">
        <f t="shared" si="127"/>
        <v>-0.27251689837824655</v>
      </c>
      <c r="Y206">
        <f t="shared" si="125"/>
        <v>3.4739454094292808</v>
      </c>
      <c r="Z206">
        <f t="shared" si="126"/>
        <v>0.16481642859849205</v>
      </c>
      <c r="AA206">
        <f t="shared" si="115"/>
        <v>-0.28968743715661893</v>
      </c>
      <c r="AB206">
        <f t="shared" si="116"/>
        <v>-8.9994448813337055E-2</v>
      </c>
      <c r="AC206">
        <f t="shared" si="117"/>
        <v>0.93826555999446093</v>
      </c>
      <c r="AD206" s="2">
        <v>-0.7964</v>
      </c>
      <c r="AE206">
        <f t="shared" si="118"/>
        <v>3.6837015353816713E-2</v>
      </c>
      <c r="AF206">
        <f t="shared" si="119"/>
        <v>-0.32652445251043566</v>
      </c>
      <c r="AG206">
        <f>SUM($AF$2:AF206)</f>
        <v>1.9316407609812762</v>
      </c>
      <c r="AH206" s="3">
        <f t="shared" si="120"/>
        <v>2.1635036425429437</v>
      </c>
      <c r="AI206">
        <f t="shared" si="121"/>
        <v>0.75632190764057206</v>
      </c>
      <c r="AJ206">
        <f t="shared" si="122"/>
        <v>2.86055926806646</v>
      </c>
      <c r="AK206">
        <f t="shared" si="123"/>
        <v>0.38810844553837975</v>
      </c>
    </row>
    <row r="207" spans="1:37" x14ac:dyDescent="0.25">
      <c r="A207" s="1">
        <v>45608</v>
      </c>
      <c r="B207">
        <v>14.71</v>
      </c>
      <c r="C207">
        <v>23542.348999999998</v>
      </c>
      <c r="D207">
        <v>1918.0094999999999</v>
      </c>
      <c r="E207">
        <v>4.3600000000000003</v>
      </c>
      <c r="F207">
        <v>71.8</v>
      </c>
      <c r="G207">
        <v>4.6399999999999997</v>
      </c>
      <c r="H207">
        <v>-78239</v>
      </c>
      <c r="I207">
        <v>126.98699999999999</v>
      </c>
      <c r="J207">
        <v>5983.99</v>
      </c>
      <c r="K207">
        <v>19281.400000000001</v>
      </c>
      <c r="L207">
        <v>4.2</v>
      </c>
      <c r="M207">
        <v>253.21100000000001</v>
      </c>
      <c r="N207">
        <v>316.44900000000001</v>
      </c>
      <c r="O207">
        <v>4170000</v>
      </c>
      <c r="P207">
        <v>158619</v>
      </c>
      <c r="Q207">
        <f t="shared" si="102"/>
        <v>0.60706502234543136</v>
      </c>
      <c r="R207">
        <f t="shared" si="108"/>
        <v>1.7469310745014046</v>
      </c>
      <c r="S207">
        <f t="shared" si="109"/>
        <v>4.572095397636712</v>
      </c>
      <c r="T207">
        <f t="shared" si="110"/>
        <v>0.28523946985735477</v>
      </c>
      <c r="U207">
        <f t="shared" si="111"/>
        <v>3.4092501328287841</v>
      </c>
      <c r="V207">
        <f t="shared" si="112"/>
        <v>10.611556507206897</v>
      </c>
      <c r="W207">
        <f t="shared" si="113"/>
        <v>18.224789582706112</v>
      </c>
      <c r="X207">
        <f t="shared" si="127"/>
        <v>-0.27251689837824655</v>
      </c>
      <c r="Y207">
        <f t="shared" si="125"/>
        <v>3.4739454094292808</v>
      </c>
      <c r="Z207">
        <f t="shared" si="126"/>
        <v>0.16481642859849205</v>
      </c>
      <c r="AA207">
        <f t="shared" si="115"/>
        <v>2.3225951010763642E-2</v>
      </c>
      <c r="AB207">
        <f t="shared" si="116"/>
        <v>-0.26313802553779142</v>
      </c>
      <c r="AC207">
        <f t="shared" si="117"/>
        <v>0.13552568373140589</v>
      </c>
      <c r="AD207" s="2">
        <v>0.68079999999999996</v>
      </c>
      <c r="AE207">
        <f t="shared" si="118"/>
        <v>5.752897515071808E-2</v>
      </c>
      <c r="AF207">
        <f t="shared" si="119"/>
        <v>-3.4303024139954438E-2</v>
      </c>
      <c r="AG207">
        <f>SUM($AF$2:AF207)</f>
        <v>1.8973377368413218</v>
      </c>
      <c r="AH207" s="3">
        <f t="shared" si="120"/>
        <v>2.1292006184029892</v>
      </c>
      <c r="AI207">
        <f t="shared" si="121"/>
        <v>0.79509708079334229</v>
      </c>
      <c r="AJ207">
        <f t="shared" si="122"/>
        <v>2.6779127603870561</v>
      </c>
      <c r="AK207">
        <f t="shared" si="123"/>
        <v>0.36374424297315588</v>
      </c>
    </row>
    <row r="208" spans="1:37" x14ac:dyDescent="0.25">
      <c r="A208" s="1">
        <v>45609</v>
      </c>
      <c r="B208">
        <v>14.02</v>
      </c>
      <c r="C208">
        <v>23542.348999999998</v>
      </c>
      <c r="D208">
        <v>1917.5024000000001</v>
      </c>
      <c r="E208">
        <v>4.3600000000000003</v>
      </c>
      <c r="F208">
        <v>71.8</v>
      </c>
      <c r="G208">
        <v>4.6399999999999997</v>
      </c>
      <c r="H208">
        <v>-78239</v>
      </c>
      <c r="I208">
        <v>127.1591</v>
      </c>
      <c r="J208">
        <v>5985.38</v>
      </c>
      <c r="K208">
        <v>19230.73</v>
      </c>
      <c r="L208">
        <v>4.2</v>
      </c>
      <c r="M208">
        <v>253.21100000000001</v>
      </c>
      <c r="N208">
        <v>316.44900000000001</v>
      </c>
      <c r="O208">
        <v>4170000</v>
      </c>
      <c r="P208">
        <v>158619</v>
      </c>
      <c r="Q208">
        <f t="shared" si="102"/>
        <v>0.60706502234543136</v>
      </c>
      <c r="R208">
        <f t="shared" si="108"/>
        <v>6.1576574912968089E-17</v>
      </c>
      <c r="S208">
        <f t="shared" si="109"/>
        <v>4.7099783978548819</v>
      </c>
      <c r="T208">
        <f t="shared" si="110"/>
        <v>0.29764692741796378</v>
      </c>
      <c r="U208">
        <f t="shared" si="111"/>
        <v>3.4571377033217283</v>
      </c>
      <c r="V208">
        <f t="shared" si="112"/>
        <v>11.589421234777125</v>
      </c>
      <c r="W208">
        <f t="shared" si="113"/>
        <v>18.335101802164026</v>
      </c>
      <c r="X208">
        <f>((D208-D207))/D208*100</f>
        <v>-2.6445859989526446E-2</v>
      </c>
      <c r="Y208">
        <f t="shared" si="125"/>
        <v>3.4739454094292808</v>
      </c>
      <c r="Z208">
        <f t="shared" si="126"/>
        <v>0.16481642859849205</v>
      </c>
      <c r="AA208">
        <f t="shared" si="115"/>
        <v>-0.60681150291174613</v>
      </c>
      <c r="AB208">
        <f t="shared" si="116"/>
        <v>-0.64207419739855931</v>
      </c>
      <c r="AC208">
        <f t="shared" si="117"/>
        <v>4.1837351790004737E-2</v>
      </c>
      <c r="AD208" s="2">
        <v>-0.2263</v>
      </c>
      <c r="AE208">
        <f t="shared" si="118"/>
        <v>7.3337554387846421E-2</v>
      </c>
      <c r="AF208">
        <f t="shared" si="119"/>
        <v>-0.68014905729959252</v>
      </c>
      <c r="AG208">
        <f>SUM($AF$2:AF208)</f>
        <v>1.2171886795417293</v>
      </c>
      <c r="AH208" s="3">
        <f t="shared" si="120"/>
        <v>2.194299512391698</v>
      </c>
      <c r="AI208">
        <f t="shared" si="121"/>
        <v>0.79521557581925284</v>
      </c>
      <c r="AJ208">
        <f t="shared" si="122"/>
        <v>2.7593769276099382</v>
      </c>
      <c r="AK208">
        <f t="shared" si="123"/>
        <v>0.37481022433203498</v>
      </c>
    </row>
    <row r="209" spans="1:37" x14ac:dyDescent="0.25">
      <c r="A209" s="1">
        <v>45610</v>
      </c>
      <c r="B209">
        <v>14.31</v>
      </c>
      <c r="C209">
        <v>23542.348999999998</v>
      </c>
      <c r="D209">
        <v>1917.5024000000001</v>
      </c>
      <c r="E209">
        <v>4.3600000000000003</v>
      </c>
      <c r="F209">
        <v>71.8</v>
      </c>
      <c r="G209">
        <v>4.6399999999999997</v>
      </c>
      <c r="H209">
        <v>-78239</v>
      </c>
      <c r="I209">
        <v>127.2123</v>
      </c>
      <c r="J209">
        <v>5949.17</v>
      </c>
      <c r="K209">
        <v>19107.650000000001</v>
      </c>
      <c r="L209">
        <v>4.2</v>
      </c>
      <c r="M209">
        <v>253.21100000000001</v>
      </c>
      <c r="N209">
        <v>316.44900000000001</v>
      </c>
      <c r="O209">
        <v>4170000</v>
      </c>
      <c r="P209">
        <v>158619</v>
      </c>
      <c r="Q209">
        <f t="shared" si="102"/>
        <v>0.60706502234543136</v>
      </c>
      <c r="R209">
        <f t="shared" si="108"/>
        <v>1.1746087901982081</v>
      </c>
      <c r="S209">
        <f t="shared" si="109"/>
        <v>4.799700334087416</v>
      </c>
      <c r="T209">
        <f t="shared" si="110"/>
        <v>0.30662321679707921</v>
      </c>
      <c r="U209">
        <f t="shared" si="111"/>
        <v>3.86891401331768</v>
      </c>
      <c r="V209">
        <f t="shared" si="112"/>
        <v>11.135845873092142</v>
      </c>
      <c r="W209">
        <f t="shared" si="113"/>
        <v>18.155467287878956</v>
      </c>
      <c r="X209">
        <f>X208</f>
        <v>-2.6445859989526446E-2</v>
      </c>
      <c r="Y209">
        <f t="shared" si="125"/>
        <v>3.4739454094292808</v>
      </c>
      <c r="Z209">
        <f t="shared" si="126"/>
        <v>0.16481642859849205</v>
      </c>
      <c r="AA209">
        <f t="shared" si="115"/>
        <v>-1.3291463960568204</v>
      </c>
      <c r="AB209">
        <f t="shared" si="116"/>
        <v>-2.2628921661711145</v>
      </c>
      <c r="AC209">
        <f t="shared" si="117"/>
        <v>-8.6626843473473936E-2</v>
      </c>
      <c r="AD209" s="2">
        <v>-0.25</v>
      </c>
      <c r="AE209">
        <f t="shared" si="118"/>
        <v>0.11990516504657614</v>
      </c>
      <c r="AF209">
        <f t="shared" si="119"/>
        <v>-1.4490515611033965</v>
      </c>
      <c r="AG209">
        <f>SUM($AF$2:AF209)</f>
        <v>-0.23186288156166723</v>
      </c>
      <c r="AH209" s="3">
        <f t="shared" si="120"/>
        <v>2.8876833157831707</v>
      </c>
      <c r="AI209">
        <f t="shared" si="121"/>
        <v>0.82338692808374214</v>
      </c>
      <c r="AJ209">
        <f t="shared" si="122"/>
        <v>3.5070793782257863</v>
      </c>
      <c r="AK209">
        <f t="shared" si="123"/>
        <v>0.46335315520214909</v>
      </c>
    </row>
    <row r="210" spans="1:37" x14ac:dyDescent="0.25">
      <c r="A210" s="1">
        <v>45611</v>
      </c>
      <c r="B210">
        <v>16.14</v>
      </c>
      <c r="C210">
        <v>23542.348999999998</v>
      </c>
      <c r="D210">
        <v>1917.5024000000001</v>
      </c>
      <c r="E210">
        <v>4.3600000000000003</v>
      </c>
      <c r="F210">
        <v>71.8</v>
      </c>
      <c r="G210">
        <v>4.6399999999999997</v>
      </c>
      <c r="H210">
        <v>-78239</v>
      </c>
      <c r="I210">
        <v>127.10209999999999</v>
      </c>
      <c r="J210">
        <v>5870.62</v>
      </c>
      <c r="K210">
        <v>18680.12</v>
      </c>
      <c r="L210">
        <v>4.2</v>
      </c>
      <c r="M210">
        <v>253.21100000000001</v>
      </c>
      <c r="N210">
        <v>316.44900000000001</v>
      </c>
      <c r="O210">
        <v>4170000</v>
      </c>
      <c r="P210">
        <v>158619</v>
      </c>
      <c r="Q210">
        <f t="shared" si="102"/>
        <v>0.60706502234543136</v>
      </c>
      <c r="R210">
        <f t="shared" si="108"/>
        <v>1.4385960916867342</v>
      </c>
      <c r="S210">
        <f t="shared" si="109"/>
        <v>4.8439381386872027</v>
      </c>
      <c r="T210">
        <f t="shared" si="110"/>
        <v>0.31246418386338509</v>
      </c>
      <c r="U210">
        <f t="shared" si="111"/>
        <v>4.6986149768432037</v>
      </c>
      <c r="V210">
        <f t="shared" si="112"/>
        <v>2.8182020423327083</v>
      </c>
      <c r="W210">
        <f t="shared" si="113"/>
        <v>6.6747843086214242</v>
      </c>
      <c r="X210">
        <f t="shared" ref="X210:X212" si="128">X209</f>
        <v>-2.6445859989526446E-2</v>
      </c>
      <c r="Y210">
        <f t="shared" si="125"/>
        <v>3.4739454094292808</v>
      </c>
      <c r="Z210">
        <f t="shared" si="126"/>
        <v>0.16481642859849205</v>
      </c>
      <c r="AA210">
        <f t="shared" si="115"/>
        <v>0.39101598241076657</v>
      </c>
      <c r="AB210">
        <f t="shared" si="116"/>
        <v>0.59612798571681958</v>
      </c>
      <c r="AC210">
        <f t="shared" si="117"/>
        <v>-0.21124749315706734</v>
      </c>
      <c r="AD210" s="2">
        <v>0.34</v>
      </c>
      <c r="AE210">
        <f t="shared" si="118"/>
        <v>0.25793793441136409</v>
      </c>
      <c r="AF210">
        <f t="shared" si="119"/>
        <v>0.13307804799940248</v>
      </c>
      <c r="AG210">
        <f>SUM($AF$2:AF210)</f>
        <v>-9.8784833562264751E-2</v>
      </c>
      <c r="AH210" s="3">
        <f t="shared" si="120"/>
        <v>2.7796588423815844</v>
      </c>
      <c r="AI210">
        <f t="shared" si="121"/>
        <v>0.50916610557660913</v>
      </c>
      <c r="AJ210">
        <f t="shared" si="122"/>
        <v>5.4592377849537685</v>
      </c>
      <c r="AK210">
        <f t="shared" si="123"/>
        <v>0.62676429687149371</v>
      </c>
    </row>
    <row r="211" spans="1:37" x14ac:dyDescent="0.25">
      <c r="A211" s="1">
        <v>45614</v>
      </c>
      <c r="B211">
        <v>15.58</v>
      </c>
      <c r="C211">
        <v>23542.348999999998</v>
      </c>
      <c r="D211">
        <v>1917.5024000000001</v>
      </c>
      <c r="E211">
        <v>4.3600000000000003</v>
      </c>
      <c r="F211">
        <v>71.8</v>
      </c>
      <c r="G211">
        <v>4.6399999999999997</v>
      </c>
      <c r="H211">
        <v>-78239</v>
      </c>
      <c r="I211">
        <v>126.8336</v>
      </c>
      <c r="J211">
        <v>5893.62</v>
      </c>
      <c r="K211">
        <v>18791.810000000001</v>
      </c>
      <c r="L211">
        <v>4.2</v>
      </c>
      <c r="M211">
        <v>253.21100000000001</v>
      </c>
      <c r="N211">
        <v>316.44900000000001</v>
      </c>
      <c r="O211">
        <v>4170000</v>
      </c>
      <c r="P211">
        <v>158619</v>
      </c>
      <c r="Q211">
        <f t="shared" si="102"/>
        <v>0.60706502234543136</v>
      </c>
      <c r="R211">
        <f t="shared" si="108"/>
        <v>1.4385960916867344</v>
      </c>
      <c r="S211">
        <f t="shared" si="109"/>
        <v>4.8439381386872036</v>
      </c>
      <c r="T211">
        <f t="shared" si="110"/>
        <v>0.31534409897225835</v>
      </c>
      <c r="U211">
        <f t="shared" si="111"/>
        <v>4.7209921583431607</v>
      </c>
      <c r="V211">
        <f t="shared" si="112"/>
        <v>3.2300641599866395</v>
      </c>
      <c r="W211">
        <f t="shared" si="113"/>
        <v>6.7495518555436194</v>
      </c>
      <c r="X211">
        <f t="shared" si="128"/>
        <v>-2.6445859989526446E-2</v>
      </c>
      <c r="Y211">
        <f t="shared" si="125"/>
        <v>3.4739454094292808</v>
      </c>
      <c r="Z211">
        <f t="shared" si="126"/>
        <v>0.16481642859849205</v>
      </c>
      <c r="AA211">
        <f t="shared" si="115"/>
        <v>0.39557737052673714</v>
      </c>
      <c r="AB211">
        <f t="shared" si="116"/>
        <v>1.0358151313709307</v>
      </c>
      <c r="AC211">
        <f t="shared" si="117"/>
        <v>-0.15571583555146673</v>
      </c>
      <c r="AD211" s="2">
        <v>0.70960000000000001</v>
      </c>
      <c r="AE211">
        <f t="shared" si="118"/>
        <v>0.21664061547323299</v>
      </c>
      <c r="AF211">
        <f t="shared" si="119"/>
        <v>0.17893675505350415</v>
      </c>
      <c r="AG211">
        <f>SUM($AF$2:AF211)</f>
        <v>8.0151921491239397E-2</v>
      </c>
      <c r="AH211" s="3">
        <f t="shared" si="120"/>
        <v>2.9378185256831646</v>
      </c>
      <c r="AI211">
        <f t="shared" si="121"/>
        <v>0.51830228301131964</v>
      </c>
      <c r="AJ211">
        <f t="shared" si="122"/>
        <v>5.6681566375022179</v>
      </c>
      <c r="AK211">
        <f t="shared" si="123"/>
        <v>0.64063212570807537</v>
      </c>
    </row>
    <row r="212" spans="1:37" x14ac:dyDescent="0.25">
      <c r="A212" s="1">
        <v>45615</v>
      </c>
      <c r="B212">
        <v>16.350000000000001</v>
      </c>
      <c r="C212">
        <v>23542.348999999998</v>
      </c>
      <c r="D212">
        <v>1917.5024000000001</v>
      </c>
      <c r="E212">
        <v>4.3600000000000003</v>
      </c>
      <c r="F212">
        <v>71.8</v>
      </c>
      <c r="G212">
        <v>4.6399999999999997</v>
      </c>
      <c r="H212">
        <v>-78239</v>
      </c>
      <c r="I212">
        <v>126.6361</v>
      </c>
      <c r="J212">
        <v>5916.98</v>
      </c>
      <c r="K212">
        <v>18987.47</v>
      </c>
      <c r="L212">
        <v>4.2</v>
      </c>
      <c r="M212">
        <v>253.21100000000001</v>
      </c>
      <c r="N212">
        <v>316.44900000000001</v>
      </c>
      <c r="O212">
        <v>4170000</v>
      </c>
      <c r="P212">
        <v>158619</v>
      </c>
      <c r="Q212">
        <f t="shared" si="102"/>
        <v>0.60706502234543136</v>
      </c>
      <c r="R212">
        <f t="shared" si="108"/>
        <v>1.1746087901982076</v>
      </c>
      <c r="S212">
        <f t="shared" si="109"/>
        <v>4.799700334087416</v>
      </c>
      <c r="T212">
        <f t="shared" si="110"/>
        <v>0.31534409897225835</v>
      </c>
      <c r="U212">
        <f t="shared" si="111"/>
        <v>5.8366700755746148</v>
      </c>
      <c r="V212">
        <f t="shared" si="112"/>
        <v>5.7290267758305999</v>
      </c>
      <c r="W212">
        <f t="shared" si="113"/>
        <v>6.5455280248667673</v>
      </c>
      <c r="X212">
        <f t="shared" si="128"/>
        <v>-2.6445859989526446E-2</v>
      </c>
      <c r="Y212">
        <f t="shared" si="125"/>
        <v>3.4739454094292808</v>
      </c>
      <c r="Z212">
        <f t="shared" si="126"/>
        <v>0.16481642859849205</v>
      </c>
      <c r="AA212">
        <f t="shared" si="115"/>
        <v>2.1970426117316338E-3</v>
      </c>
      <c r="AB212">
        <f t="shared" si="116"/>
        <v>-0.11240038692323308</v>
      </c>
      <c r="AC212">
        <f t="shared" si="117"/>
        <v>0.36814146992840163</v>
      </c>
      <c r="AD212" s="2">
        <v>-0.80740000000000001</v>
      </c>
      <c r="AE212">
        <f t="shared" si="118"/>
        <v>0.20618737226305175</v>
      </c>
      <c r="AF212">
        <f t="shared" si="119"/>
        <v>-0.20399032965132013</v>
      </c>
      <c r="AG212">
        <f>SUM($AF$2:AF212)</f>
        <v>-0.12383840816008074</v>
      </c>
      <c r="AH212" s="3">
        <f t="shared" si="120"/>
        <v>2.9378185256831646</v>
      </c>
      <c r="AI212">
        <f t="shared" si="121"/>
        <v>0.54046528087800916</v>
      </c>
      <c r="AJ212">
        <f t="shared" si="122"/>
        <v>5.4357210900033239</v>
      </c>
      <c r="AK212">
        <f t="shared" si="123"/>
        <v>0.62517016351363142</v>
      </c>
    </row>
    <row r="213" spans="1:37" x14ac:dyDescent="0.25">
      <c r="A213" s="1">
        <v>45616</v>
      </c>
      <c r="B213">
        <v>17.16</v>
      </c>
      <c r="C213">
        <v>23542.348999999998</v>
      </c>
      <c r="D213">
        <v>1920.1715999999999</v>
      </c>
      <c r="E213">
        <v>4.3600000000000003</v>
      </c>
      <c r="F213">
        <v>71.8</v>
      </c>
      <c r="G213">
        <v>4.6399999999999997</v>
      </c>
      <c r="H213">
        <v>-78239</v>
      </c>
      <c r="I213">
        <v>127.1023</v>
      </c>
      <c r="J213">
        <v>5917.11</v>
      </c>
      <c r="K213">
        <v>18966.14</v>
      </c>
      <c r="L213">
        <v>4.2</v>
      </c>
      <c r="M213">
        <v>253.21100000000001</v>
      </c>
      <c r="N213">
        <v>316.44900000000001</v>
      </c>
      <c r="O213">
        <v>4170000</v>
      </c>
      <c r="P213">
        <v>158619</v>
      </c>
      <c r="Q213">
        <f t="shared" si="102"/>
        <v>0.60706502234543136</v>
      </c>
      <c r="R213">
        <f t="shared" si="108"/>
        <v>0</v>
      </c>
      <c r="S213">
        <f t="shared" si="109"/>
        <v>4.709978397854881</v>
      </c>
      <c r="T213">
        <f t="shared" si="110"/>
        <v>0.31246418386338959</v>
      </c>
      <c r="U213">
        <f t="shared" si="111"/>
        <v>5.3090933051931035</v>
      </c>
      <c r="V213">
        <f t="shared" si="112"/>
        <v>5.7334210529278025</v>
      </c>
      <c r="W213">
        <f t="shared" si="113"/>
        <v>6.4324463608343363</v>
      </c>
      <c r="X213">
        <f>((D213-D212))/D213*100</f>
        <v>0.13900840945672871</v>
      </c>
      <c r="Y213">
        <f t="shared" si="125"/>
        <v>3.4739454094292808</v>
      </c>
      <c r="Z213">
        <f t="shared" si="126"/>
        <v>0.16481642859849205</v>
      </c>
      <c r="AA213">
        <f t="shared" si="115"/>
        <v>0.53262353051749833</v>
      </c>
      <c r="AB213">
        <f t="shared" si="116"/>
        <v>3.3106159313156219E-2</v>
      </c>
      <c r="AC213">
        <f t="shared" si="117"/>
        <v>0.16050063610178064</v>
      </c>
      <c r="AD213" s="2">
        <v>-0.49330000000000002</v>
      </c>
      <c r="AE213">
        <f t="shared" si="118"/>
        <v>0.16200772484652592</v>
      </c>
      <c r="AF213">
        <f t="shared" si="119"/>
        <v>0.37061580567097241</v>
      </c>
      <c r="AG213">
        <f>SUM($AF$2:AF213)</f>
        <v>0.24677739751089167</v>
      </c>
      <c r="AH213" s="3">
        <f t="shared" si="120"/>
        <v>2.5672027200121921</v>
      </c>
      <c r="AI213">
        <f t="shared" si="121"/>
        <v>0.54784473892077523</v>
      </c>
      <c r="AJ213">
        <f t="shared" si="122"/>
        <v>4.6860041497695928</v>
      </c>
      <c r="AK213">
        <f t="shared" si="123"/>
        <v>0.57036617158135028</v>
      </c>
    </row>
    <row r="214" spans="1:37" x14ac:dyDescent="0.25">
      <c r="A214" s="1">
        <v>45617</v>
      </c>
      <c r="B214">
        <v>16.87</v>
      </c>
      <c r="C214">
        <v>23542.348999999998</v>
      </c>
      <c r="D214">
        <v>1920.1715999999999</v>
      </c>
      <c r="E214">
        <v>4.3600000000000003</v>
      </c>
      <c r="F214">
        <v>71.8</v>
      </c>
      <c r="G214">
        <v>4.6399999999999997</v>
      </c>
      <c r="H214">
        <v>-78239</v>
      </c>
      <c r="I214">
        <v>127.30629999999999</v>
      </c>
      <c r="J214">
        <v>5948.71</v>
      </c>
      <c r="K214">
        <v>18972.419999999998</v>
      </c>
      <c r="L214">
        <v>4.2</v>
      </c>
      <c r="M214">
        <v>253.21100000000001</v>
      </c>
      <c r="N214">
        <v>316.44900000000001</v>
      </c>
      <c r="O214">
        <v>4170000</v>
      </c>
      <c r="P214">
        <v>158619</v>
      </c>
      <c r="Q214">
        <f t="shared" si="102"/>
        <v>0.60706502234543136</v>
      </c>
      <c r="R214">
        <f t="shared" si="108"/>
        <v>3.646735335971631</v>
      </c>
      <c r="S214">
        <f t="shared" si="109"/>
        <v>4.5720953976367094</v>
      </c>
      <c r="T214">
        <f t="shared" si="110"/>
        <v>0.30662321679707055</v>
      </c>
      <c r="U214">
        <f t="shared" si="111"/>
        <v>5.2508184037817704</v>
      </c>
      <c r="V214">
        <f t="shared" si="112"/>
        <v>5.8066753227317633</v>
      </c>
      <c r="W214">
        <f t="shared" si="113"/>
        <v>7.9805360459510002</v>
      </c>
      <c r="X214">
        <f>X213</f>
        <v>0.13900840945672871</v>
      </c>
      <c r="Y214">
        <f t="shared" si="125"/>
        <v>3.4739454094292808</v>
      </c>
      <c r="Z214">
        <f t="shared" si="126"/>
        <v>0.16481642859849205</v>
      </c>
      <c r="AA214">
        <f t="shared" si="115"/>
        <v>0.34619792004100736</v>
      </c>
      <c r="AB214">
        <f t="shared" si="116"/>
        <v>0.16447203220363615</v>
      </c>
      <c r="AC214">
        <f t="shared" si="117"/>
        <v>0.28435356302084736</v>
      </c>
      <c r="AD214" s="2">
        <v>0.77170000000000005</v>
      </c>
      <c r="AE214">
        <f t="shared" si="118"/>
        <v>0.10276108644260054</v>
      </c>
      <c r="AF214">
        <f t="shared" si="119"/>
        <v>0.24343683359840682</v>
      </c>
      <c r="AG214">
        <f>SUM($AF$2:AF214)</f>
        <v>0.49021423110929851</v>
      </c>
      <c r="AH214" s="3">
        <f t="shared" si="120"/>
        <v>2.536471187703091</v>
      </c>
      <c r="AI214">
        <f t="shared" si="121"/>
        <v>0.65898586623301181</v>
      </c>
      <c r="AJ214">
        <f t="shared" si="122"/>
        <v>3.8490524875782635</v>
      </c>
      <c r="AK214">
        <f t="shared" si="123"/>
        <v>0.49771123531582018</v>
      </c>
    </row>
    <row r="215" spans="1:37" x14ac:dyDescent="0.25">
      <c r="A215" s="1">
        <v>45618</v>
      </c>
      <c r="B215">
        <v>15.24</v>
      </c>
      <c r="C215">
        <v>23542.348999999998</v>
      </c>
      <c r="D215">
        <v>1920.1715999999999</v>
      </c>
      <c r="E215">
        <v>4.3600000000000003</v>
      </c>
      <c r="F215">
        <v>71.8</v>
      </c>
      <c r="G215">
        <v>4.6399999999999997</v>
      </c>
      <c r="H215">
        <v>-78239</v>
      </c>
      <c r="I215">
        <v>127.6683</v>
      </c>
      <c r="J215">
        <v>5969.34</v>
      </c>
      <c r="K215">
        <v>19003.650000000001</v>
      </c>
      <c r="L215">
        <v>4.2</v>
      </c>
      <c r="M215">
        <v>253.21100000000001</v>
      </c>
      <c r="N215">
        <v>316.44900000000001</v>
      </c>
      <c r="O215">
        <v>4170000</v>
      </c>
      <c r="P215">
        <v>158619</v>
      </c>
      <c r="Q215">
        <f t="shared" si="102"/>
        <v>0.60706502234543136</v>
      </c>
      <c r="R215">
        <f t="shared" si="108"/>
        <v>4.4663204000537382</v>
      </c>
      <c r="S215">
        <f t="shared" si="109"/>
        <v>4.3815069037412648</v>
      </c>
      <c r="T215">
        <f t="shared" si="110"/>
        <v>0.29764692741795568</v>
      </c>
      <c r="U215">
        <f t="shared" si="111"/>
        <v>4.5792642251784788</v>
      </c>
      <c r="V215">
        <f t="shared" si="112"/>
        <v>5.8986135210417237</v>
      </c>
      <c r="W215">
        <f t="shared" si="113"/>
        <v>8.1027438665905773</v>
      </c>
      <c r="X215">
        <f t="shared" ref="X215:X217" si="129">X214</f>
        <v>0.13900840945672871</v>
      </c>
      <c r="Y215">
        <f t="shared" si="125"/>
        <v>3.4739454094292808</v>
      </c>
      <c r="Z215">
        <f t="shared" si="126"/>
        <v>0.16481642859849205</v>
      </c>
      <c r="AA215">
        <f t="shared" si="115"/>
        <v>0.30158820722513069</v>
      </c>
      <c r="AB215">
        <f t="shared" si="116"/>
        <v>0.26895467633791076</v>
      </c>
      <c r="AC215">
        <f t="shared" si="117"/>
        <v>-0.35819385078363508</v>
      </c>
      <c r="AD215" s="2">
        <v>-0.44040000000000001</v>
      </c>
      <c r="AE215">
        <f t="shared" si="118"/>
        <v>0.13612310596027916</v>
      </c>
      <c r="AF215">
        <f t="shared" si="119"/>
        <v>0.16546510126485153</v>
      </c>
      <c r="AG215">
        <f>SUM($AF$2:AF215)</f>
        <v>0.6556793323741501</v>
      </c>
      <c r="AH215" s="3">
        <f t="shared" si="120"/>
        <v>2.3811016879397773</v>
      </c>
      <c r="AI215">
        <f t="shared" si="121"/>
        <v>0.70609942452867946</v>
      </c>
      <c r="AJ215">
        <f t="shared" si="122"/>
        <v>3.372190381728692</v>
      </c>
      <c r="AK215">
        <f t="shared" si="123"/>
        <v>0.44887000161166551</v>
      </c>
    </row>
    <row r="216" spans="1:37" x14ac:dyDescent="0.25">
      <c r="A216" s="1">
        <v>45621</v>
      </c>
      <c r="B216">
        <v>14.6</v>
      </c>
      <c r="C216">
        <v>23542.348999999998</v>
      </c>
      <c r="D216">
        <v>1920.1715999999999</v>
      </c>
      <c r="E216">
        <v>4.3600000000000003</v>
      </c>
      <c r="F216">
        <v>71.8</v>
      </c>
      <c r="G216">
        <v>4.6399999999999997</v>
      </c>
      <c r="H216">
        <v>-78239</v>
      </c>
      <c r="I216">
        <v>127.211</v>
      </c>
      <c r="J216">
        <v>5987.37</v>
      </c>
      <c r="K216">
        <v>19054.830000000002</v>
      </c>
      <c r="L216">
        <v>4.2</v>
      </c>
      <c r="M216">
        <v>253.21100000000001</v>
      </c>
      <c r="N216">
        <v>316.44900000000001</v>
      </c>
      <c r="O216">
        <v>4170000</v>
      </c>
      <c r="P216">
        <v>158619</v>
      </c>
      <c r="Q216">
        <f t="shared" si="102"/>
        <v>0.60706502234543136</v>
      </c>
      <c r="R216">
        <f t="shared" si="108"/>
        <v>4.4663204000537373</v>
      </c>
      <c r="S216">
        <f t="shared" si="109"/>
        <v>4.1309243246014962</v>
      </c>
      <c r="T216">
        <f t="shared" si="110"/>
        <v>0.28523946985735482</v>
      </c>
      <c r="U216">
        <f t="shared" si="111"/>
        <v>5.2219206936705822</v>
      </c>
      <c r="V216">
        <f t="shared" si="112"/>
        <v>5.8483281523150978</v>
      </c>
      <c r="W216">
        <f t="shared" si="113"/>
        <v>9.568175008296457</v>
      </c>
      <c r="X216">
        <f t="shared" si="129"/>
        <v>0.13900840945672871</v>
      </c>
      <c r="Y216">
        <f t="shared" si="125"/>
        <v>3.4739454094292808</v>
      </c>
      <c r="Z216">
        <f t="shared" si="126"/>
        <v>0.16481642859849205</v>
      </c>
      <c r="AA216">
        <f t="shared" si="115"/>
        <v>0.57057361888066838</v>
      </c>
      <c r="AB216">
        <f t="shared" si="116"/>
        <v>0.6316981771125938</v>
      </c>
      <c r="AC216">
        <f t="shared" si="117"/>
        <v>0.33998632193757189</v>
      </c>
      <c r="AD216" s="2">
        <v>-0.45879999999999999</v>
      </c>
      <c r="AE216">
        <f t="shared" si="118"/>
        <v>7.5804369073080927E-2</v>
      </c>
      <c r="AF216">
        <f t="shared" si="119"/>
        <v>0.49476924980758746</v>
      </c>
      <c r="AG216">
        <f>SUM($AF$2:AF216)</f>
        <v>1.1504485821817376</v>
      </c>
      <c r="AH216" s="3">
        <f t="shared" si="120"/>
        <v>2.3811016879397773</v>
      </c>
      <c r="AI216">
        <f t="shared" si="121"/>
        <v>0.70762891943437844</v>
      </c>
      <c r="AJ216">
        <f t="shared" si="122"/>
        <v>3.3649016066825506</v>
      </c>
      <c r="AK216">
        <f t="shared" si="123"/>
        <v>0.44807098552386881</v>
      </c>
    </row>
    <row r="217" spans="1:37" x14ac:dyDescent="0.25">
      <c r="A217" s="1">
        <v>45622</v>
      </c>
      <c r="B217">
        <v>14.1</v>
      </c>
      <c r="C217">
        <v>23542.348999999998</v>
      </c>
      <c r="D217">
        <v>1920.1715999999999</v>
      </c>
      <c r="E217">
        <v>4.3600000000000003</v>
      </c>
      <c r="F217">
        <v>71.8</v>
      </c>
      <c r="G217">
        <v>4.6399999999999997</v>
      </c>
      <c r="H217">
        <v>-78239</v>
      </c>
      <c r="I217">
        <v>127.6435</v>
      </c>
      <c r="J217">
        <v>6021.63</v>
      </c>
      <c r="K217">
        <v>19175.580000000002</v>
      </c>
      <c r="L217">
        <v>4.2</v>
      </c>
      <c r="M217">
        <v>253.21100000000001</v>
      </c>
      <c r="N217">
        <v>316.44900000000001</v>
      </c>
      <c r="O217">
        <v>4170000</v>
      </c>
      <c r="P217">
        <v>158619</v>
      </c>
      <c r="Q217">
        <f t="shared" si="102"/>
        <v>0.60706502234543136</v>
      </c>
      <c r="R217">
        <f t="shared" si="108"/>
        <v>3.646735335971631</v>
      </c>
      <c r="S217">
        <f t="shared" si="109"/>
        <v>3.8085240460376091</v>
      </c>
      <c r="T217">
        <f t="shared" si="110"/>
        <v>0.26892635119758856</v>
      </c>
      <c r="U217">
        <f t="shared" si="111"/>
        <v>4.609714935970425</v>
      </c>
      <c r="V217">
        <f t="shared" si="112"/>
        <v>4.9344104846735632</v>
      </c>
      <c r="W217">
        <f t="shared" si="113"/>
        <v>9.276971949116982</v>
      </c>
      <c r="X217">
        <f t="shared" si="129"/>
        <v>0.13900840945672871</v>
      </c>
      <c r="Y217">
        <f t="shared" si="125"/>
        <v>3.4739454094292808</v>
      </c>
      <c r="Z217">
        <f t="shared" si="126"/>
        <v>0.16481642859849205</v>
      </c>
      <c r="AA217">
        <f t="shared" si="115"/>
        <v>-0.38085396153748752</v>
      </c>
      <c r="AB217">
        <f t="shared" si="116"/>
        <v>-0.60205129746564134</v>
      </c>
      <c r="AC217">
        <f t="shared" si="117"/>
        <v>-0.45705421741020691</v>
      </c>
      <c r="AD217" s="2">
        <v>7.7200000000000005E-2</v>
      </c>
      <c r="AE217">
        <f t="shared" si="118"/>
        <v>3.4860245098909469E-2</v>
      </c>
      <c r="AF217">
        <f t="shared" si="119"/>
        <v>-0.41571420663639697</v>
      </c>
      <c r="AG217">
        <f>SUM($AF$2:AF217)</f>
        <v>0.7347343755453406</v>
      </c>
      <c r="AH217" s="3">
        <f t="shared" si="120"/>
        <v>2.8785196187329403</v>
      </c>
      <c r="AI217">
        <f t="shared" si="121"/>
        <v>0.74157930022299801</v>
      </c>
      <c r="AJ217">
        <f t="shared" si="122"/>
        <v>3.8816072911789066</v>
      </c>
      <c r="AK217">
        <f t="shared" si="123"/>
        <v>0.50082133544239493</v>
      </c>
    </row>
    <row r="218" spans="1:37" x14ac:dyDescent="0.25">
      <c r="A218" s="1">
        <v>45623</v>
      </c>
      <c r="B218">
        <v>14.1</v>
      </c>
      <c r="C218">
        <v>23542.348999999998</v>
      </c>
      <c r="D218">
        <v>1913.0042000000001</v>
      </c>
      <c r="E218">
        <v>4.3600000000000003</v>
      </c>
      <c r="F218">
        <v>71.8</v>
      </c>
      <c r="G218">
        <v>4.6399999999999997</v>
      </c>
      <c r="H218">
        <v>-78239</v>
      </c>
      <c r="I218">
        <v>127.06010000000001</v>
      </c>
      <c r="J218">
        <v>5998.74</v>
      </c>
      <c r="K218">
        <v>19060.48</v>
      </c>
      <c r="L218">
        <v>4.2</v>
      </c>
      <c r="M218">
        <v>253.21100000000001</v>
      </c>
      <c r="N218">
        <v>316.44900000000001</v>
      </c>
      <c r="O218">
        <v>4170000</v>
      </c>
      <c r="P218">
        <v>158619</v>
      </c>
      <c r="Q218">
        <f t="shared" si="102"/>
        <v>0.60706502234543136</v>
      </c>
      <c r="R218">
        <f t="shared" si="108"/>
        <v>0</v>
      </c>
      <c r="S218">
        <f t="shared" si="109"/>
        <v>3.3939006538965488</v>
      </c>
      <c r="T218">
        <f t="shared" si="110"/>
        <v>0.24793784506037281</v>
      </c>
      <c r="U218">
        <f t="shared" si="111"/>
        <v>3.6045554776886402</v>
      </c>
      <c r="V218">
        <f t="shared" si="112"/>
        <v>4.4167896686177777</v>
      </c>
      <c r="W218">
        <f t="shared" si="113"/>
        <v>8.4761798303021418</v>
      </c>
      <c r="X218">
        <f>((D218-D217))/D218*100</f>
        <v>-0.37466723805414626</v>
      </c>
      <c r="Y218">
        <f t="shared" si="125"/>
        <v>3.4739454094292808</v>
      </c>
      <c r="Z218">
        <f t="shared" si="126"/>
        <v>0.16481642859849205</v>
      </c>
      <c r="AA218">
        <f t="shared" si="115"/>
        <v>0</v>
      </c>
      <c r="AB218">
        <f t="shared" si="116"/>
        <v>0</v>
      </c>
      <c r="AC218">
        <f t="shared" si="117"/>
        <v>0</v>
      </c>
      <c r="AD218" s="2">
        <v>0.68079999999999996</v>
      </c>
      <c r="AE218">
        <f t="shared" si="118"/>
        <v>8.9150644672728346E-2</v>
      </c>
      <c r="AF218">
        <f t="shared" si="119"/>
        <v>-8.9150644672728346E-2</v>
      </c>
      <c r="AG218">
        <f>SUM($AF$2:AF218)</f>
        <v>0.64558373087261223</v>
      </c>
      <c r="AH218" s="3">
        <f t="shared" si="120"/>
        <v>2.8785196187329403</v>
      </c>
      <c r="AI218">
        <f t="shared" si="121"/>
        <v>0.72089797274399448</v>
      </c>
      <c r="AJ218">
        <f t="shared" si="122"/>
        <v>3.9929639526884357</v>
      </c>
      <c r="AK218">
        <f t="shared" si="123"/>
        <v>0.51126592847155328</v>
      </c>
    </row>
    <row r="219" spans="1:37" x14ac:dyDescent="0.25">
      <c r="A219" s="1">
        <v>45624</v>
      </c>
      <c r="B219">
        <v>13.9</v>
      </c>
      <c r="C219">
        <v>23542.348999999998</v>
      </c>
      <c r="D219">
        <v>1913.0042000000001</v>
      </c>
      <c r="E219">
        <v>4.3600000000000003</v>
      </c>
      <c r="F219">
        <v>71.8</v>
      </c>
      <c r="G219">
        <v>4.6399999999999997</v>
      </c>
      <c r="H219">
        <v>-78239</v>
      </c>
      <c r="I219">
        <v>127.06010000000001</v>
      </c>
      <c r="J219">
        <v>5998.74</v>
      </c>
      <c r="K219">
        <v>19060.48</v>
      </c>
      <c r="L219">
        <v>4.2</v>
      </c>
      <c r="M219">
        <v>253.21100000000001</v>
      </c>
      <c r="N219">
        <v>316.44900000000001</v>
      </c>
      <c r="O219">
        <v>4170000</v>
      </c>
      <c r="P219">
        <v>158619</v>
      </c>
      <c r="Q219">
        <f t="shared" si="102"/>
        <v>0.60706502234543136</v>
      </c>
      <c r="R219">
        <f t="shared" si="108"/>
        <v>0</v>
      </c>
      <c r="S219">
        <f t="shared" si="109"/>
        <v>2.8470431140751207</v>
      </c>
      <c r="T219">
        <f t="shared" si="110"/>
        <v>0.22094554328771349</v>
      </c>
      <c r="U219">
        <f t="shared" si="111"/>
        <v>3.9550707628390769</v>
      </c>
      <c r="V219">
        <f t="shared" si="112"/>
        <v>5.0541934898792409</v>
      </c>
      <c r="W219">
        <f t="shared" si="113"/>
        <v>9.1278999006257653</v>
      </c>
      <c r="X219">
        <f>X218</f>
        <v>-0.37466723805414626</v>
      </c>
      <c r="Y219">
        <f t="shared" si="125"/>
        <v>3.4739454094292808</v>
      </c>
      <c r="Z219">
        <f t="shared" si="126"/>
        <v>0.16481642859849205</v>
      </c>
      <c r="AA219">
        <f t="shared" si="115"/>
        <v>0.55921788939180328</v>
      </c>
      <c r="AB219">
        <f t="shared" si="116"/>
        <v>0.82391041500177331</v>
      </c>
      <c r="AC219">
        <f t="shared" si="117"/>
        <v>-0.19573414470789768</v>
      </c>
      <c r="AD219" s="2">
        <v>0</v>
      </c>
      <c r="AE219">
        <f t="shared" si="118"/>
        <v>6.1497473081563996E-2</v>
      </c>
      <c r="AF219">
        <f t="shared" si="119"/>
        <v>0.49772041631023928</v>
      </c>
      <c r="AG219">
        <f>SUM($AF$2:AF219)</f>
        <v>1.1433041471828516</v>
      </c>
      <c r="AH219" s="3">
        <f t="shared" si="120"/>
        <v>3.1349636756412655</v>
      </c>
      <c r="AI219">
        <f t="shared" si="121"/>
        <v>1.2292698439564642</v>
      </c>
      <c r="AJ219">
        <f t="shared" si="122"/>
        <v>2.5502648511666357</v>
      </c>
      <c r="AK219">
        <f t="shared" si="123"/>
        <v>0.34570895938283713</v>
      </c>
    </row>
    <row r="220" spans="1:37" x14ac:dyDescent="0.25">
      <c r="A220" s="1">
        <v>45625</v>
      </c>
      <c r="B220">
        <v>13.51</v>
      </c>
      <c r="C220">
        <v>23542.348999999998</v>
      </c>
      <c r="D220">
        <v>1913.0042000000001</v>
      </c>
      <c r="E220">
        <v>4.3600000000000003</v>
      </c>
      <c r="F220">
        <v>71.8</v>
      </c>
      <c r="G220">
        <v>4.6399999999999997</v>
      </c>
      <c r="H220">
        <v>-78239</v>
      </c>
      <c r="I220">
        <v>126.81140000000001</v>
      </c>
      <c r="J220">
        <v>6032.38</v>
      </c>
      <c r="K220">
        <v>19218.169999999998</v>
      </c>
      <c r="L220">
        <v>4.2</v>
      </c>
      <c r="M220">
        <v>253.21100000000001</v>
      </c>
      <c r="N220">
        <v>316.44900000000001</v>
      </c>
      <c r="O220">
        <v>4170000</v>
      </c>
      <c r="P220">
        <v>158619</v>
      </c>
      <c r="Q220">
        <f t="shared" si="102"/>
        <v>0.60706502234543136</v>
      </c>
      <c r="R220">
        <f t="shared" si="108"/>
        <v>4.8400550418532111</v>
      </c>
      <c r="S220">
        <f t="shared" si="109"/>
        <v>2.065462162300749</v>
      </c>
      <c r="T220">
        <f t="shared" si="110"/>
        <v>0.18534469678146473</v>
      </c>
      <c r="U220">
        <f t="shared" si="111"/>
        <v>4.0777785492957097</v>
      </c>
      <c r="V220">
        <f t="shared" si="112"/>
        <v>4.3237965873610147</v>
      </c>
      <c r="W220">
        <f t="shared" si="113"/>
        <v>9.098849646633079</v>
      </c>
      <c r="X220">
        <f t="shared" ref="X220:X223" si="130">X219</f>
        <v>-0.37466723805414626</v>
      </c>
      <c r="Y220">
        <f t="shared" si="125"/>
        <v>3.4739454094292808</v>
      </c>
      <c r="Z220">
        <f t="shared" si="126"/>
        <v>0.16481642859849205</v>
      </c>
      <c r="AA220">
        <f t="shared" si="115"/>
        <v>0</v>
      </c>
      <c r="AB220">
        <f t="shared" si="116"/>
        <v>0</v>
      </c>
      <c r="AC220">
        <f t="shared" si="117"/>
        <v>0</v>
      </c>
      <c r="AD220" s="2">
        <v>7.7200000000000005E-2</v>
      </c>
      <c r="AE220">
        <f t="shared" si="118"/>
        <v>-0.19227919408204799</v>
      </c>
      <c r="AF220">
        <f t="shared" si="119"/>
        <v>0.19227919408204799</v>
      </c>
      <c r="AG220">
        <f>SUM($AF$2:AF220)</f>
        <v>1.3355833412648996</v>
      </c>
      <c r="AH220" s="3">
        <f t="shared" si="120"/>
        <v>3.2662192389482305</v>
      </c>
      <c r="AI220">
        <f t="shared" si="121"/>
        <v>1.2153064412959058</v>
      </c>
      <c r="AJ220">
        <f t="shared" si="122"/>
        <v>2.6875684419687556</v>
      </c>
      <c r="AK220">
        <f t="shared" si="123"/>
        <v>0.36507331345120281</v>
      </c>
    </row>
    <row r="221" spans="1:37" x14ac:dyDescent="0.25">
      <c r="A221" s="1">
        <v>45627</v>
      </c>
      <c r="B221">
        <v>13.51</v>
      </c>
      <c r="C221">
        <v>23542.348999999998</v>
      </c>
      <c r="D221">
        <v>1913.0042000000001</v>
      </c>
      <c r="E221">
        <v>4.3899999999999997</v>
      </c>
      <c r="F221">
        <v>74</v>
      </c>
      <c r="G221">
        <v>4.4800000000000004</v>
      </c>
      <c r="H221">
        <v>-98062</v>
      </c>
      <c r="I221">
        <v>126.81140000000001</v>
      </c>
      <c r="J221">
        <v>6032.38</v>
      </c>
      <c r="K221">
        <v>19218.169999999998</v>
      </c>
      <c r="L221">
        <v>4.0999999999999996</v>
      </c>
      <c r="M221">
        <v>253.434</v>
      </c>
      <c r="N221">
        <v>317.60300000000001</v>
      </c>
      <c r="O221">
        <v>4290000</v>
      </c>
      <c r="P221">
        <v>158942</v>
      </c>
      <c r="Q221">
        <f t="shared" si="102"/>
        <v>0.60706502234543136</v>
      </c>
      <c r="R221">
        <f t="shared" si="108"/>
        <v>5.9278325897627235</v>
      </c>
      <c r="S221">
        <f t="shared" si="109"/>
        <v>2.1671371436144262E-14</v>
      </c>
      <c r="T221">
        <f t="shared" si="110"/>
        <v>0.13446317559879434</v>
      </c>
      <c r="U221">
        <f t="shared" si="111"/>
        <v>4.1154064637191556</v>
      </c>
      <c r="V221">
        <f t="shared" si="112"/>
        <v>6.6736686169852542</v>
      </c>
      <c r="W221">
        <f t="shared" si="113"/>
        <v>11.546407401960762</v>
      </c>
      <c r="X221">
        <f t="shared" si="130"/>
        <v>-0.37466723805414626</v>
      </c>
      <c r="Y221">
        <f>((O221-O220)/O220)*100</f>
        <v>2.877697841726619</v>
      </c>
      <c r="Z221">
        <f t="shared" si="126"/>
        <v>0.16481642859849205</v>
      </c>
      <c r="AA221">
        <f t="shared" si="115"/>
        <v>0.24454606033056034</v>
      </c>
      <c r="AB221">
        <f t="shared" si="116"/>
        <v>0.96204679017475681</v>
      </c>
      <c r="AC221">
        <f t="shared" si="117"/>
        <v>0.42464636460128907</v>
      </c>
      <c r="AD221" s="2">
        <v>0.55740000000000001</v>
      </c>
      <c r="AE221">
        <f t="shared" si="118"/>
        <v>-0.19846114735171108</v>
      </c>
      <c r="AF221">
        <f t="shared" si="119"/>
        <v>0.44300720768227142</v>
      </c>
      <c r="AG221">
        <f>SUM($AF$2:AF221)</f>
        <v>1.7785905489471712</v>
      </c>
      <c r="AH221" s="3">
        <f t="shared" si="120"/>
        <v>3.2662192389482305</v>
      </c>
      <c r="AI221">
        <f t="shared" si="121"/>
        <v>1.2390271951836915</v>
      </c>
      <c r="AJ221">
        <f t="shared" si="122"/>
        <v>2.636115858993715</v>
      </c>
      <c r="AK221">
        <f t="shared" si="123"/>
        <v>0.35793522876981254</v>
      </c>
    </row>
    <row r="222" spans="1:37" x14ac:dyDescent="0.25">
      <c r="A222" s="1">
        <v>45628</v>
      </c>
      <c r="B222">
        <v>13.34</v>
      </c>
      <c r="C222">
        <v>23542.348999999998</v>
      </c>
      <c r="D222">
        <v>1913.0042000000001</v>
      </c>
      <c r="E222">
        <v>4.3899999999999997</v>
      </c>
      <c r="F222">
        <v>74</v>
      </c>
      <c r="G222">
        <v>4.4800000000000004</v>
      </c>
      <c r="H222">
        <v>-98062</v>
      </c>
      <c r="I222">
        <v>127.34990000000001</v>
      </c>
      <c r="J222">
        <v>6047.15</v>
      </c>
      <c r="K222">
        <v>19403.95</v>
      </c>
      <c r="L222">
        <v>4.0999999999999996</v>
      </c>
      <c r="M222">
        <v>253.434</v>
      </c>
      <c r="N222">
        <v>317.60300000000001</v>
      </c>
      <c r="O222">
        <v>4290000</v>
      </c>
      <c r="P222">
        <v>158942</v>
      </c>
      <c r="Q222">
        <f t="shared" si="102"/>
        <v>0.60706502234543136</v>
      </c>
      <c r="R222">
        <f t="shared" si="108"/>
        <v>5.9278325897627235</v>
      </c>
      <c r="S222">
        <f t="shared" si="109"/>
        <v>2.1671371436144262E-14</v>
      </c>
      <c r="T222">
        <f t="shared" si="110"/>
        <v>9.029738098393444E-16</v>
      </c>
      <c r="U222">
        <f t="shared" si="111"/>
        <v>3.3964448188679257</v>
      </c>
      <c r="V222">
        <f t="shared" si="112"/>
        <v>6.8252145773603248</v>
      </c>
      <c r="W222">
        <f t="shared" si="113"/>
        <v>11.477649007650559</v>
      </c>
      <c r="X222">
        <f t="shared" si="130"/>
        <v>-0.37466723805414626</v>
      </c>
      <c r="Y222">
        <f>Y221</f>
        <v>2.877697841726619</v>
      </c>
      <c r="Z222">
        <f>((P221-P220))/P220*100</f>
        <v>0.20363260391251994</v>
      </c>
      <c r="AA222">
        <f t="shared" si="115"/>
        <v>4.5135046310470321E-2</v>
      </c>
      <c r="AB222">
        <f t="shared" si="116"/>
        <v>0.39583581109933624</v>
      </c>
      <c r="AC222">
        <f t="shared" si="117"/>
        <v>-0.11904210368441745</v>
      </c>
      <c r="AD222" s="2">
        <v>-0.71840000000000004</v>
      </c>
      <c r="AE222">
        <f t="shared" si="118"/>
        <v>-0.13871103557238915</v>
      </c>
      <c r="AF222">
        <f t="shared" si="119"/>
        <v>0.18384608188285947</v>
      </c>
      <c r="AG222">
        <f>SUM($AF$2:AF222)</f>
        <v>1.9624366308300307</v>
      </c>
      <c r="AH222" s="3">
        <f t="shared" si="120"/>
        <v>3.2662192389482305</v>
      </c>
      <c r="AI222">
        <f t="shared" si="121"/>
        <v>1.2397385115618318</v>
      </c>
      <c r="AJ222">
        <f t="shared" si="122"/>
        <v>2.6346033526323414</v>
      </c>
      <c r="AK222">
        <f t="shared" si="123"/>
        <v>0.35772329477419146</v>
      </c>
    </row>
    <row r="223" spans="1:37" x14ac:dyDescent="0.25">
      <c r="A223" s="1">
        <v>45629</v>
      </c>
      <c r="B223">
        <v>13.3</v>
      </c>
      <c r="C223">
        <v>23542.348999999998</v>
      </c>
      <c r="D223">
        <v>1913.0042000000001</v>
      </c>
      <c r="E223">
        <v>4.3899999999999997</v>
      </c>
      <c r="F223">
        <v>74</v>
      </c>
      <c r="G223">
        <v>4.4800000000000004</v>
      </c>
      <c r="H223">
        <v>-98062</v>
      </c>
      <c r="I223">
        <v>127.1983</v>
      </c>
      <c r="J223">
        <v>6049.88</v>
      </c>
      <c r="K223">
        <v>19480.91</v>
      </c>
      <c r="L223">
        <v>4.0999999999999996</v>
      </c>
      <c r="M223">
        <v>253.434</v>
      </c>
      <c r="N223">
        <v>317.60300000000001</v>
      </c>
      <c r="O223">
        <v>4290000</v>
      </c>
      <c r="P223">
        <v>158942</v>
      </c>
      <c r="Q223">
        <f t="shared" si="102"/>
        <v>0.60706502234543136</v>
      </c>
      <c r="R223">
        <f t="shared" si="108"/>
        <v>4.8400550418532111</v>
      </c>
      <c r="S223">
        <f t="shared" si="109"/>
        <v>2.1671371436144262E-14</v>
      </c>
      <c r="T223">
        <f t="shared" si="110"/>
        <v>9.029738098393444E-16</v>
      </c>
      <c r="U223">
        <f t="shared" si="111"/>
        <v>3.3424953548429106</v>
      </c>
      <c r="V223">
        <f t="shared" si="112"/>
        <v>8.8019306149752765</v>
      </c>
      <c r="W223">
        <f t="shared" si="113"/>
        <v>15.161487447734068</v>
      </c>
      <c r="X223">
        <f t="shared" si="130"/>
        <v>-0.37466723805414626</v>
      </c>
      <c r="Y223">
        <f t="shared" ref="Y223:Y243" si="131">Y222</f>
        <v>2.877697841726619</v>
      </c>
      <c r="Z223">
        <f>Z222</f>
        <v>0.20363260391251994</v>
      </c>
      <c r="AA223">
        <f t="shared" si="115"/>
        <v>0.60331237505021085</v>
      </c>
      <c r="AB223">
        <f t="shared" si="116"/>
        <v>1.2964777961490865</v>
      </c>
      <c r="AC223">
        <f t="shared" si="117"/>
        <v>-0.15935747568953926</v>
      </c>
      <c r="AD223" s="2">
        <v>0.1027</v>
      </c>
      <c r="AE223">
        <f t="shared" si="118"/>
        <v>-9.0071428341261736E-2</v>
      </c>
      <c r="AF223">
        <f t="shared" si="119"/>
        <v>0.69338380339147254</v>
      </c>
      <c r="AG223">
        <f>SUM($AF$2:AF223)</f>
        <v>2.6558204342215035</v>
      </c>
      <c r="AH223" s="3">
        <f t="shared" si="120"/>
        <v>3.2662192389482305</v>
      </c>
      <c r="AI223">
        <f t="shared" si="121"/>
        <v>1.2753359265914468</v>
      </c>
      <c r="AJ223">
        <f t="shared" si="122"/>
        <v>2.5610658108548385</v>
      </c>
      <c r="AK223">
        <f t="shared" si="123"/>
        <v>0.3472695978204563</v>
      </c>
    </row>
    <row r="224" spans="1:37" x14ac:dyDescent="0.25">
      <c r="A224" s="1">
        <v>45630</v>
      </c>
      <c r="B224">
        <v>13.45</v>
      </c>
      <c r="C224">
        <v>23542.348999999998</v>
      </c>
      <c r="D224">
        <v>1918.8970999999999</v>
      </c>
      <c r="E224">
        <v>4.3899999999999997</v>
      </c>
      <c r="F224">
        <v>74</v>
      </c>
      <c r="G224">
        <v>4.4800000000000004</v>
      </c>
      <c r="H224">
        <v>-98062</v>
      </c>
      <c r="I224">
        <v>126.9956</v>
      </c>
      <c r="J224">
        <v>6086.49</v>
      </c>
      <c r="K224">
        <v>19735.12</v>
      </c>
      <c r="L224">
        <v>4.0999999999999996</v>
      </c>
      <c r="M224">
        <v>253.434</v>
      </c>
      <c r="N224">
        <v>317.60300000000001</v>
      </c>
      <c r="O224">
        <v>4290000</v>
      </c>
      <c r="P224">
        <v>158942</v>
      </c>
      <c r="Q224">
        <f t="shared" si="102"/>
        <v>0.60706502234543136</v>
      </c>
      <c r="R224">
        <f t="shared" si="108"/>
        <v>0</v>
      </c>
      <c r="S224">
        <f t="shared" si="109"/>
        <v>26.118295620833642</v>
      </c>
      <c r="T224">
        <f t="shared" si="110"/>
        <v>9.029738098393444E-16</v>
      </c>
      <c r="U224">
        <f t="shared" si="111"/>
        <v>3.176144875787263</v>
      </c>
      <c r="V224">
        <f t="shared" si="112"/>
        <v>8.5928285270936282</v>
      </c>
      <c r="W224">
        <f t="shared" si="113"/>
        <v>15.073980480084749</v>
      </c>
      <c r="X224">
        <f>((D224-D223))/D224*100</f>
        <v>0.30709828056959526</v>
      </c>
      <c r="Y224">
        <f t="shared" si="131"/>
        <v>2.877697841726619</v>
      </c>
      <c r="Z224">
        <f t="shared" ref="Z224:Z244" si="132">Z223</f>
        <v>0.20363260391251994</v>
      </c>
      <c r="AA224">
        <f t="shared" si="115"/>
        <v>-0.18714648272306858</v>
      </c>
      <c r="AB224">
        <f t="shared" si="116"/>
        <v>-0.17446063644203233</v>
      </c>
      <c r="AC224">
        <f t="shared" si="117"/>
        <v>-0.26126889435539596</v>
      </c>
      <c r="AD224" s="2">
        <v>0</v>
      </c>
      <c r="AE224">
        <f t="shared" si="118"/>
        <v>-5.4720903174619785E-2</v>
      </c>
      <c r="AF224">
        <f t="shared" si="119"/>
        <v>-0.1324255795484488</v>
      </c>
      <c r="AG224">
        <f>SUM($AF$2:AF224)</f>
        <v>2.5233948546730547</v>
      </c>
      <c r="AH224" s="3">
        <f t="shared" si="120"/>
        <v>3.2817112203870673</v>
      </c>
      <c r="AI224">
        <f t="shared" si="121"/>
        <v>1.2405854468178847</v>
      </c>
      <c r="AJ224">
        <f t="shared" si="122"/>
        <v>2.6452923728911157</v>
      </c>
      <c r="AK224">
        <f t="shared" si="123"/>
        <v>0.35921845051488044</v>
      </c>
    </row>
    <row r="225" spans="1:37" x14ac:dyDescent="0.25">
      <c r="A225" s="1">
        <v>45631</v>
      </c>
      <c r="B225">
        <v>13.54</v>
      </c>
      <c r="C225">
        <v>23542.348999999998</v>
      </c>
      <c r="D225">
        <v>1918.8970999999999</v>
      </c>
      <c r="E225">
        <v>4.3899999999999997</v>
      </c>
      <c r="F225">
        <v>74</v>
      </c>
      <c r="G225">
        <v>4.4800000000000004</v>
      </c>
      <c r="H225">
        <v>-98062</v>
      </c>
      <c r="I225">
        <v>126.66379999999999</v>
      </c>
      <c r="J225">
        <v>6075.11</v>
      </c>
      <c r="K225">
        <v>19700.72</v>
      </c>
      <c r="L225">
        <v>4.0999999999999996</v>
      </c>
      <c r="M225">
        <v>253.434</v>
      </c>
      <c r="N225">
        <v>317.60300000000001</v>
      </c>
      <c r="O225">
        <v>4290000</v>
      </c>
      <c r="P225">
        <v>158942</v>
      </c>
      <c r="Q225">
        <f t="shared" si="102"/>
        <v>0.60706502234543136</v>
      </c>
      <c r="R225">
        <f t="shared" si="108"/>
        <v>0.20454578278669161</v>
      </c>
      <c r="S225">
        <f t="shared" si="109"/>
        <v>36.001586015907598</v>
      </c>
      <c r="T225">
        <f t="shared" si="110"/>
        <v>0.46348227493860955</v>
      </c>
      <c r="U225">
        <f t="shared" si="111"/>
        <v>2.5686209371835322</v>
      </c>
      <c r="V225">
        <f t="shared" si="112"/>
        <v>8.5782152332214014</v>
      </c>
      <c r="W225">
        <f t="shared" si="113"/>
        <v>14.882960685462017</v>
      </c>
      <c r="X225">
        <f>X224</f>
        <v>0.30709828056959526</v>
      </c>
      <c r="Y225">
        <f t="shared" si="131"/>
        <v>2.877697841726619</v>
      </c>
      <c r="Z225">
        <f t="shared" si="132"/>
        <v>0.20363260391251994</v>
      </c>
      <c r="AA225">
        <f t="shared" si="115"/>
        <v>0.24923196558419955</v>
      </c>
      <c r="AB225">
        <f t="shared" si="116"/>
        <v>0.80408941830701386</v>
      </c>
      <c r="AC225">
        <f t="shared" si="117"/>
        <v>0.20787312554968429</v>
      </c>
      <c r="AD225" s="2">
        <v>0</v>
      </c>
      <c r="AE225">
        <f t="shared" si="118"/>
        <v>-4.1353297265829182E-2</v>
      </c>
      <c r="AF225">
        <f t="shared" si="119"/>
        <v>0.29058526285002872</v>
      </c>
      <c r="AG225">
        <f>SUM($AF$2:AF225)</f>
        <v>2.8139801175230836</v>
      </c>
      <c r="AH225" s="3">
        <f t="shared" si="120"/>
        <v>3.4781523036264459</v>
      </c>
      <c r="AI225">
        <f t="shared" si="121"/>
        <v>1.2391748146331212</v>
      </c>
      <c r="AJ225">
        <f t="shared" si="122"/>
        <v>2.8068294017549187</v>
      </c>
      <c r="AK225">
        <f t="shared" si="123"/>
        <v>0.38110649466841107</v>
      </c>
    </row>
    <row r="226" spans="1:37" x14ac:dyDescent="0.25">
      <c r="A226" s="1">
        <v>45632</v>
      </c>
      <c r="B226">
        <v>12.77</v>
      </c>
      <c r="C226">
        <v>23542.348999999998</v>
      </c>
      <c r="D226">
        <v>1918.8970999999999</v>
      </c>
      <c r="E226">
        <v>4.3899999999999997</v>
      </c>
      <c r="F226">
        <v>74</v>
      </c>
      <c r="G226">
        <v>4.4800000000000004</v>
      </c>
      <c r="H226">
        <v>-98062</v>
      </c>
      <c r="I226">
        <v>126.9271</v>
      </c>
      <c r="J226">
        <v>6090.27</v>
      </c>
      <c r="K226">
        <v>19859.77</v>
      </c>
      <c r="L226">
        <v>4.0999999999999996</v>
      </c>
      <c r="M226">
        <v>253.434</v>
      </c>
      <c r="N226">
        <v>317.60300000000001</v>
      </c>
      <c r="O226">
        <v>4290000</v>
      </c>
      <c r="P226">
        <v>158942</v>
      </c>
      <c r="Q226">
        <f t="shared" si="102"/>
        <v>0.60706502234543136</v>
      </c>
      <c r="R226">
        <f t="shared" si="108"/>
        <v>0.25051639843277851</v>
      </c>
      <c r="S226">
        <f t="shared" si="109"/>
        <v>42.916739025357025</v>
      </c>
      <c r="T226">
        <f t="shared" si="110"/>
        <v>0.63886622734834186</v>
      </c>
      <c r="U226">
        <f t="shared" si="111"/>
        <v>2.6002610063483607</v>
      </c>
      <c r="V226">
        <f t="shared" si="112"/>
        <v>8.855838407835817</v>
      </c>
      <c r="W226">
        <f t="shared" si="113"/>
        <v>15.992219269262293</v>
      </c>
      <c r="X226">
        <f t="shared" ref="X226:X228" si="133">X225</f>
        <v>0.30709828056959526</v>
      </c>
      <c r="Y226">
        <f t="shared" si="131"/>
        <v>2.877697841726619</v>
      </c>
      <c r="Z226">
        <f t="shared" si="132"/>
        <v>0.20363260391251994</v>
      </c>
      <c r="AA226">
        <f t="shared" si="115"/>
        <v>-0.61631802121963042</v>
      </c>
      <c r="AB226">
        <f t="shared" si="116"/>
        <v>-0.62167373748860255</v>
      </c>
      <c r="AC226">
        <f t="shared" si="117"/>
        <v>-6.9094779601832954E-2</v>
      </c>
      <c r="AD226" s="2">
        <v>0</v>
      </c>
      <c r="AE226">
        <f t="shared" si="118"/>
        <v>-6.2053500103754995E-2</v>
      </c>
      <c r="AF226">
        <f t="shared" si="119"/>
        <v>-0.55426452111587543</v>
      </c>
      <c r="AG226">
        <f>SUM($AF$2:AF226)</f>
        <v>2.259715596407208</v>
      </c>
      <c r="AH226" s="3">
        <f t="shared" si="120"/>
        <v>3.4781523036264459</v>
      </c>
      <c r="AI226">
        <f t="shared" si="121"/>
        <v>1.285332492610928</v>
      </c>
      <c r="AJ226">
        <f t="shared" si="122"/>
        <v>2.7060331265423692</v>
      </c>
      <c r="AK226">
        <f t="shared" si="123"/>
        <v>0.36760166822390034</v>
      </c>
    </row>
    <row r="227" spans="1:37" x14ac:dyDescent="0.25">
      <c r="A227" s="1">
        <v>45635</v>
      </c>
      <c r="B227">
        <v>14.19</v>
      </c>
      <c r="C227">
        <v>23542.348999999998</v>
      </c>
      <c r="D227">
        <v>1918.8970999999999</v>
      </c>
      <c r="E227">
        <v>4.3899999999999997</v>
      </c>
      <c r="F227">
        <v>74</v>
      </c>
      <c r="G227">
        <v>4.4800000000000004</v>
      </c>
      <c r="H227">
        <v>-98062</v>
      </c>
      <c r="I227">
        <v>126.8394</v>
      </c>
      <c r="J227">
        <v>6052.85</v>
      </c>
      <c r="K227">
        <v>19736.689999999999</v>
      </c>
      <c r="L227">
        <v>4.0999999999999996</v>
      </c>
      <c r="M227">
        <v>253.434</v>
      </c>
      <c r="N227">
        <v>317.60300000000001</v>
      </c>
      <c r="O227">
        <v>4290000</v>
      </c>
      <c r="P227">
        <v>158942</v>
      </c>
      <c r="Q227">
        <f t="shared" si="102"/>
        <v>0.60706502234543136</v>
      </c>
      <c r="R227">
        <f t="shared" si="108"/>
        <v>0.25051639843277851</v>
      </c>
      <c r="S227">
        <f t="shared" si="109"/>
        <v>48.159757524998874</v>
      </c>
      <c r="T227">
        <f t="shared" si="110"/>
        <v>0.76157909096305398</v>
      </c>
      <c r="U227">
        <f t="shared" si="111"/>
        <v>2.3841068118478765</v>
      </c>
      <c r="V227">
        <f t="shared" si="112"/>
        <v>8.2109203464931824</v>
      </c>
      <c r="W227">
        <f t="shared" si="113"/>
        <v>15.258934442244387</v>
      </c>
      <c r="X227">
        <f t="shared" si="133"/>
        <v>0.30709828056959526</v>
      </c>
      <c r="Y227">
        <f t="shared" si="131"/>
        <v>2.877697841726619</v>
      </c>
      <c r="Z227">
        <f t="shared" si="132"/>
        <v>0.20363260391251994</v>
      </c>
      <c r="AA227">
        <f t="shared" si="115"/>
        <v>-0.29682940713745676</v>
      </c>
      <c r="AB227">
        <f t="shared" si="116"/>
        <v>-0.25086299581661153</v>
      </c>
      <c r="AC227">
        <f t="shared" si="117"/>
        <v>0.27515109658355663</v>
      </c>
      <c r="AD227" s="2">
        <v>0</v>
      </c>
      <c r="AE227">
        <f t="shared" si="118"/>
        <v>-9.7440103413755502E-2</v>
      </c>
      <c r="AF227">
        <f t="shared" si="119"/>
        <v>-0.19938930372370126</v>
      </c>
      <c r="AG227">
        <f>SUM($AF$2:AF227)</f>
        <v>2.0603262926835066</v>
      </c>
      <c r="AH227" s="3">
        <f t="shared" si="120"/>
        <v>3.4781523036264459</v>
      </c>
      <c r="AI227">
        <f t="shared" si="121"/>
        <v>1.3104388856982025</v>
      </c>
      <c r="AJ227">
        <f t="shared" si="122"/>
        <v>2.6541888687722239</v>
      </c>
      <c r="AK227">
        <f t="shared" si="123"/>
        <v>0.36045827244945783</v>
      </c>
    </row>
    <row r="228" spans="1:37" x14ac:dyDescent="0.25">
      <c r="A228" s="1">
        <v>45636</v>
      </c>
      <c r="B228">
        <v>14.18</v>
      </c>
      <c r="C228">
        <v>23542.348999999998</v>
      </c>
      <c r="D228">
        <v>1918.8970999999999</v>
      </c>
      <c r="E228">
        <v>4.3899999999999997</v>
      </c>
      <c r="F228">
        <v>74</v>
      </c>
      <c r="G228">
        <v>4.4800000000000004</v>
      </c>
      <c r="H228">
        <v>-98062</v>
      </c>
      <c r="I228">
        <v>127.1884</v>
      </c>
      <c r="J228">
        <v>6034.91</v>
      </c>
      <c r="K228">
        <v>19687.240000000002</v>
      </c>
      <c r="L228">
        <v>4.0999999999999996</v>
      </c>
      <c r="M228">
        <v>253.434</v>
      </c>
      <c r="N228">
        <v>317.60300000000001</v>
      </c>
      <c r="O228">
        <v>4290000</v>
      </c>
      <c r="P228">
        <v>158942</v>
      </c>
      <c r="Q228">
        <f t="shared" si="102"/>
        <v>0.60706502234543136</v>
      </c>
      <c r="R228">
        <f t="shared" si="108"/>
        <v>0.20454578278669161</v>
      </c>
      <c r="S228">
        <f t="shared" si="109"/>
        <v>52.236591241667384</v>
      </c>
      <c r="T228">
        <f t="shared" si="110"/>
        <v>0.85461908779273943</v>
      </c>
      <c r="U228">
        <f t="shared" si="111"/>
        <v>2.0606498240715023</v>
      </c>
      <c r="V228">
        <f t="shared" si="112"/>
        <v>21.257773103137925</v>
      </c>
      <c r="W228">
        <f t="shared" si="113"/>
        <v>30.05155052376718</v>
      </c>
      <c r="X228">
        <f t="shared" si="133"/>
        <v>0.30709828056959526</v>
      </c>
      <c r="Y228">
        <f t="shared" si="131"/>
        <v>2.877697841726619</v>
      </c>
      <c r="Z228">
        <f t="shared" si="132"/>
        <v>0.20363260391251994</v>
      </c>
      <c r="AA228">
        <f t="shared" si="115"/>
        <v>0.81326619328850824</v>
      </c>
      <c r="AB228">
        <f t="shared" si="116"/>
        <v>1.7504543531780219</v>
      </c>
      <c r="AC228">
        <f t="shared" si="117"/>
        <v>-7.3434369801021623E-2</v>
      </c>
      <c r="AD228" s="2">
        <v>-0.85599999999999998</v>
      </c>
      <c r="AE228">
        <f t="shared" si="118"/>
        <v>-0.15309293284037498</v>
      </c>
      <c r="AF228">
        <f t="shared" si="119"/>
        <v>0.96635912612888319</v>
      </c>
      <c r="AG228">
        <f>SUM($AF$2:AF228)</f>
        <v>3.0266854188123897</v>
      </c>
      <c r="AH228" s="3">
        <f t="shared" si="120"/>
        <v>3.4781523036264459</v>
      </c>
      <c r="AI228">
        <f t="shared" si="121"/>
        <v>1.3261130978730664</v>
      </c>
      <c r="AJ228">
        <f t="shared" si="122"/>
        <v>2.6228172462854067</v>
      </c>
      <c r="AK228">
        <f t="shared" si="123"/>
        <v>0.35606763291081206</v>
      </c>
    </row>
    <row r="229" spans="1:37" x14ac:dyDescent="0.25">
      <c r="A229" s="1">
        <v>45637</v>
      </c>
      <c r="B229">
        <v>13.58</v>
      </c>
      <c r="C229">
        <v>23542.348999999998</v>
      </c>
      <c r="D229">
        <v>1925.3646000000001</v>
      </c>
      <c r="E229">
        <v>4.3899999999999997</v>
      </c>
      <c r="F229">
        <v>74</v>
      </c>
      <c r="G229">
        <v>4.4800000000000004</v>
      </c>
      <c r="H229">
        <v>-98062</v>
      </c>
      <c r="I229">
        <v>127.095</v>
      </c>
      <c r="J229">
        <v>6084.19</v>
      </c>
      <c r="K229">
        <v>20034.89</v>
      </c>
      <c r="L229">
        <v>4.0999999999999996</v>
      </c>
      <c r="M229">
        <v>253.434</v>
      </c>
      <c r="N229">
        <v>317.60300000000001</v>
      </c>
      <c r="O229">
        <v>4290000</v>
      </c>
      <c r="P229">
        <v>158942</v>
      </c>
      <c r="Q229">
        <f t="shared" si="102"/>
        <v>0.60706502234543136</v>
      </c>
      <c r="R229">
        <f t="shared" si="108"/>
        <v>0</v>
      </c>
      <c r="S229">
        <f t="shared" si="109"/>
        <v>55.405271839579243</v>
      </c>
      <c r="T229">
        <f t="shared" si="110"/>
        <v>0.92696454987720478</v>
      </c>
      <c r="U229">
        <f t="shared" si="111"/>
        <v>4.388502958206332</v>
      </c>
      <c r="V229">
        <f t="shared" si="112"/>
        <v>19.256362534442594</v>
      </c>
      <c r="W229">
        <f t="shared" si="113"/>
        <v>25.950244460424578</v>
      </c>
      <c r="X229">
        <f>((D229-D228))/D229*100</f>
        <v>0.33591040367108649</v>
      </c>
      <c r="Y229">
        <f t="shared" si="131"/>
        <v>2.877697841726619</v>
      </c>
      <c r="Z229">
        <f t="shared" si="132"/>
        <v>0.20363260391251994</v>
      </c>
      <c r="AA229">
        <f t="shared" si="115"/>
        <v>-0.54287410919564483</v>
      </c>
      <c r="AB229">
        <f t="shared" si="116"/>
        <v>-0.66128185655477423</v>
      </c>
      <c r="AC229">
        <f t="shared" si="117"/>
        <v>8.5683937212325867E-2</v>
      </c>
      <c r="AD229" s="2">
        <v>0</v>
      </c>
      <c r="AE229">
        <f t="shared" si="118"/>
        <v>-0.24185477846194309</v>
      </c>
      <c r="AF229">
        <f t="shared" si="119"/>
        <v>-0.30101933073370174</v>
      </c>
      <c r="AG229">
        <f>SUM($AF$2:AF229)</f>
        <v>2.7256660880786878</v>
      </c>
      <c r="AH229" s="3">
        <f t="shared" si="120"/>
        <v>3.4781523036264459</v>
      </c>
      <c r="AI229">
        <f t="shared" si="121"/>
        <v>1.2290828392661379</v>
      </c>
      <c r="AJ229">
        <f t="shared" si="122"/>
        <v>2.8298762235612895</v>
      </c>
      <c r="AK229">
        <f t="shared" si="123"/>
        <v>0.38412617794816428</v>
      </c>
    </row>
    <row r="230" spans="1:37" x14ac:dyDescent="0.25">
      <c r="A230" s="1">
        <v>45638</v>
      </c>
      <c r="B230">
        <v>13.92</v>
      </c>
      <c r="C230">
        <v>23542.348999999998</v>
      </c>
      <c r="D230">
        <v>1925.3646000000001</v>
      </c>
      <c r="E230">
        <v>4.3899999999999997</v>
      </c>
      <c r="F230">
        <v>74</v>
      </c>
      <c r="G230">
        <v>4.4800000000000004</v>
      </c>
      <c r="H230">
        <v>-98062</v>
      </c>
      <c r="I230">
        <v>127.2039</v>
      </c>
      <c r="J230">
        <v>6051.25</v>
      </c>
      <c r="K230">
        <v>19902.84</v>
      </c>
      <c r="L230">
        <v>4.0999999999999996</v>
      </c>
      <c r="M230">
        <v>253.434</v>
      </c>
      <c r="N230">
        <v>317.60300000000001</v>
      </c>
      <c r="O230">
        <v>4290000</v>
      </c>
      <c r="P230">
        <v>158942</v>
      </c>
      <c r="Q230">
        <f t="shared" si="102"/>
        <v>0.60706502234543136</v>
      </c>
      <c r="R230">
        <f t="shared" si="108"/>
        <v>2.5866246253064151</v>
      </c>
      <c r="S230">
        <f t="shared" si="109"/>
        <v>57.815311934405209</v>
      </c>
      <c r="T230">
        <f t="shared" si="110"/>
        <v>0.98319437870655957</v>
      </c>
      <c r="U230">
        <f t="shared" si="111"/>
        <v>6.7848041552339913</v>
      </c>
      <c r="V230">
        <f t="shared" si="112"/>
        <v>22.177370549440354</v>
      </c>
      <c r="W230">
        <f t="shared" si="113"/>
        <v>27.853323201611587</v>
      </c>
      <c r="X230">
        <f>X229</f>
        <v>0.33591040367108649</v>
      </c>
      <c r="Y230">
        <f t="shared" si="131"/>
        <v>2.877697841726619</v>
      </c>
      <c r="Z230">
        <f t="shared" si="132"/>
        <v>0.20363260391251994</v>
      </c>
      <c r="AA230">
        <f t="shared" si="115"/>
        <v>-2.6441167577320023E-3</v>
      </c>
      <c r="AB230">
        <f t="shared" si="116"/>
        <v>0.11991095488552374</v>
      </c>
      <c r="AC230">
        <f t="shared" si="117"/>
        <v>0.27750721479451057</v>
      </c>
      <c r="AD230" s="2">
        <v>0.66369999999999996</v>
      </c>
      <c r="AE230">
        <f t="shared" si="118"/>
        <v>-0.20307805637653989</v>
      </c>
      <c r="AF230">
        <f t="shared" si="119"/>
        <v>0.2004339396188079</v>
      </c>
      <c r="AG230">
        <f>SUM($AF$2:AF230)</f>
        <v>2.9261000276974958</v>
      </c>
      <c r="AH230" s="3">
        <f t="shared" si="120"/>
        <v>3.4781523036264459</v>
      </c>
      <c r="AI230">
        <f t="shared" si="121"/>
        <v>1.2241391700461963</v>
      </c>
      <c r="AJ230">
        <f t="shared" si="122"/>
        <v>2.8413046398108377</v>
      </c>
      <c r="AK230">
        <f t="shared" si="123"/>
        <v>0.38561446404515781</v>
      </c>
    </row>
    <row r="231" spans="1:37" x14ac:dyDescent="0.25">
      <c r="A231" s="1">
        <v>45639</v>
      </c>
      <c r="B231">
        <v>13.81</v>
      </c>
      <c r="C231">
        <v>23542.348999999998</v>
      </c>
      <c r="D231">
        <v>1925.3646000000001</v>
      </c>
      <c r="E231">
        <v>4.3899999999999997</v>
      </c>
      <c r="F231">
        <v>74</v>
      </c>
      <c r="G231">
        <v>4.4800000000000004</v>
      </c>
      <c r="H231">
        <v>-98062</v>
      </c>
      <c r="I231">
        <v>127.5569</v>
      </c>
      <c r="J231">
        <v>6051.09</v>
      </c>
      <c r="K231">
        <v>19926.72</v>
      </c>
      <c r="L231">
        <v>4.0999999999999996</v>
      </c>
      <c r="M231">
        <v>253.434</v>
      </c>
      <c r="N231">
        <v>317.60300000000001</v>
      </c>
      <c r="O231">
        <v>4290000</v>
      </c>
      <c r="P231">
        <v>158942</v>
      </c>
      <c r="Q231">
        <f t="shared" si="102"/>
        <v>0.60706502234543136</v>
      </c>
      <c r="R231">
        <f t="shared" si="108"/>
        <v>3.1679552440592236</v>
      </c>
      <c r="S231">
        <f t="shared" si="109"/>
        <v>59.558877624698034</v>
      </c>
      <c r="T231">
        <f t="shared" si="110"/>
        <v>1.0259617507456507</v>
      </c>
      <c r="U231">
        <f t="shared" si="111"/>
        <v>6.8223531367860542</v>
      </c>
      <c r="V231">
        <f t="shared" si="112"/>
        <v>23.206687635127185</v>
      </c>
      <c r="W231">
        <f t="shared" si="113"/>
        <v>29.003203184439045</v>
      </c>
      <c r="X231">
        <f t="shared" ref="X231:X233" si="134">X230</f>
        <v>0.33591040367108649</v>
      </c>
      <c r="Y231">
        <f t="shared" si="131"/>
        <v>2.877697841726619</v>
      </c>
      <c r="Z231">
        <f t="shared" si="132"/>
        <v>0.20363260391251994</v>
      </c>
      <c r="AA231">
        <f t="shared" si="115"/>
        <v>0.37921163249597684</v>
      </c>
      <c r="AB231">
        <f t="shared" si="116"/>
        <v>1.2327649390545321</v>
      </c>
      <c r="AC231">
        <f t="shared" si="117"/>
        <v>-2.6184393004220329E-2</v>
      </c>
      <c r="AD231" s="2">
        <v>0.84019999999999995</v>
      </c>
      <c r="AE231">
        <f t="shared" si="118"/>
        <v>-0.21879168941208008</v>
      </c>
      <c r="AF231">
        <f t="shared" si="119"/>
        <v>0.59800332190805694</v>
      </c>
      <c r="AG231">
        <f>SUM($AF$2:AF231)</f>
        <v>3.5241033496055527</v>
      </c>
      <c r="AH231" s="3">
        <f t="shared" si="120"/>
        <v>3.4781523036264459</v>
      </c>
      <c r="AI231">
        <f t="shared" si="121"/>
        <v>1.3177870051526277</v>
      </c>
      <c r="AJ231">
        <f t="shared" si="122"/>
        <v>2.6393888314474632</v>
      </c>
      <c r="AK231">
        <f t="shared" si="123"/>
        <v>0.35839342517453748</v>
      </c>
    </row>
    <row r="232" spans="1:37" x14ac:dyDescent="0.25">
      <c r="A232" s="1">
        <v>45642</v>
      </c>
      <c r="B232">
        <v>14.69</v>
      </c>
      <c r="C232">
        <v>23542.348999999998</v>
      </c>
      <c r="D232">
        <v>1925.3646000000001</v>
      </c>
      <c r="E232">
        <v>4.3899999999999997</v>
      </c>
      <c r="F232">
        <v>74</v>
      </c>
      <c r="G232">
        <v>4.4800000000000004</v>
      </c>
      <c r="H232">
        <v>-98062</v>
      </c>
      <c r="I232">
        <v>127.5235</v>
      </c>
      <c r="J232">
        <v>6074.08</v>
      </c>
      <c r="K232">
        <v>20173.89</v>
      </c>
      <c r="L232">
        <v>4.0999999999999996</v>
      </c>
      <c r="M232">
        <v>253.434</v>
      </c>
      <c r="N232">
        <v>317.60300000000001</v>
      </c>
      <c r="O232">
        <v>4290000</v>
      </c>
      <c r="P232">
        <v>158942</v>
      </c>
      <c r="Q232">
        <f t="shared" si="102"/>
        <v>0.60706502234543136</v>
      </c>
      <c r="R232">
        <f t="shared" si="108"/>
        <v>3.1679552440592236</v>
      </c>
      <c r="S232">
        <f t="shared" si="109"/>
        <v>60.693434382486615</v>
      </c>
      <c r="T232">
        <f t="shared" si="110"/>
        <v>1.0569021997080701</v>
      </c>
      <c r="U232">
        <f t="shared" si="111"/>
        <v>6.7735563248050816</v>
      </c>
      <c r="V232">
        <f t="shared" si="112"/>
        <v>24.560548858518857</v>
      </c>
      <c r="W232">
        <f t="shared" si="113"/>
        <v>29.260480453696523</v>
      </c>
      <c r="X232">
        <f t="shared" si="134"/>
        <v>0.33591040367108649</v>
      </c>
      <c r="Y232">
        <f t="shared" si="131"/>
        <v>2.877697841726619</v>
      </c>
      <c r="Z232">
        <f t="shared" si="132"/>
        <v>0.20363260391251994</v>
      </c>
      <c r="AA232">
        <f t="shared" si="115"/>
        <v>-0.38714440227630087</v>
      </c>
      <c r="AB232">
        <f t="shared" si="116"/>
        <v>-0.32187342769703803</v>
      </c>
      <c r="AC232">
        <f t="shared" si="117"/>
        <v>0.18271142181637431</v>
      </c>
      <c r="AD232" s="2">
        <v>0</v>
      </c>
      <c r="AE232">
        <f t="shared" si="118"/>
        <v>-0.15646903978565638</v>
      </c>
      <c r="AF232">
        <f t="shared" si="119"/>
        <v>-0.23067536249064449</v>
      </c>
      <c r="AG232">
        <f>SUM($AF$2:AF232)</f>
        <v>3.2934279871149084</v>
      </c>
      <c r="AH232" s="3">
        <f t="shared" si="120"/>
        <v>3.4781523036264459</v>
      </c>
      <c r="AI232">
        <f t="shared" si="121"/>
        <v>1.3177576555937085</v>
      </c>
      <c r="AJ232">
        <f t="shared" si="122"/>
        <v>2.6394476168376979</v>
      </c>
      <c r="AK232">
        <f t="shared" si="123"/>
        <v>0.35840164957944609</v>
      </c>
    </row>
    <row r="233" spans="1:37" x14ac:dyDescent="0.25">
      <c r="A233" s="1">
        <v>45643</v>
      </c>
      <c r="B233">
        <v>15.87</v>
      </c>
      <c r="C233">
        <v>23542.348999999998</v>
      </c>
      <c r="D233">
        <v>1925.3646000000001</v>
      </c>
      <c r="E233">
        <v>4.3899999999999997</v>
      </c>
      <c r="F233">
        <v>74</v>
      </c>
      <c r="G233">
        <v>4.4800000000000004</v>
      </c>
      <c r="H233">
        <v>-98062</v>
      </c>
      <c r="I233">
        <v>127.7565</v>
      </c>
      <c r="J233">
        <v>6050.61</v>
      </c>
      <c r="K233">
        <v>20109.060000000001</v>
      </c>
      <c r="L233">
        <v>4.0999999999999996</v>
      </c>
      <c r="M233">
        <v>253.434</v>
      </c>
      <c r="N233">
        <v>317.60300000000001</v>
      </c>
      <c r="O233">
        <v>4290000</v>
      </c>
      <c r="P233">
        <v>158942</v>
      </c>
      <c r="Q233">
        <f t="shared" si="102"/>
        <v>0.60706502234543136</v>
      </c>
      <c r="R233">
        <f t="shared" si="108"/>
        <v>2.5866246253064151</v>
      </c>
      <c r="S233">
        <f t="shared" si="109"/>
        <v>61.252832699842827</v>
      </c>
      <c r="T233">
        <f t="shared" si="110"/>
        <v>1.0770354792597172</v>
      </c>
      <c r="U233">
        <f t="shared" si="111"/>
        <v>6.8140128358536662</v>
      </c>
      <c r="V233">
        <f t="shared" si="112"/>
        <v>24.455321902936799</v>
      </c>
      <c r="W233">
        <f t="shared" si="113"/>
        <v>29.221979350509162</v>
      </c>
      <c r="X233">
        <f t="shared" si="134"/>
        <v>0.33591040367108649</v>
      </c>
      <c r="Y233">
        <f t="shared" si="131"/>
        <v>2.877697841726619</v>
      </c>
      <c r="Z233">
        <f t="shared" si="132"/>
        <v>0.20363260391251994</v>
      </c>
      <c r="AA233">
        <f t="shared" si="115"/>
        <v>-2.9936554508987645</v>
      </c>
      <c r="AB233">
        <f t="shared" si="116"/>
        <v>-3.6274268841044455</v>
      </c>
      <c r="AC233">
        <f t="shared" si="117"/>
        <v>0.10731352220826633</v>
      </c>
      <c r="AD233" s="2">
        <v>-0.44040000000000001</v>
      </c>
      <c r="AE233">
        <f t="shared" si="118"/>
        <v>-8.9367137748143102E-2</v>
      </c>
      <c r="AF233">
        <f t="shared" si="119"/>
        <v>-2.9042883131506212</v>
      </c>
      <c r="AG233">
        <f>SUM($AF$2:AF233)</f>
        <v>0.38913967396428717</v>
      </c>
      <c r="AH233" s="3">
        <f t="shared" si="120"/>
        <v>3.4781523036264459</v>
      </c>
      <c r="AI233">
        <f t="shared" si="121"/>
        <v>1.3925469006868367</v>
      </c>
      <c r="AJ233">
        <f t="shared" si="122"/>
        <v>2.4976913179088904</v>
      </c>
      <c r="AK233">
        <f t="shared" si="123"/>
        <v>0.33801693631876195</v>
      </c>
    </row>
    <row r="234" spans="1:37" x14ac:dyDescent="0.25">
      <c r="A234" s="1">
        <v>45644</v>
      </c>
      <c r="B234">
        <v>27.62</v>
      </c>
      <c r="C234">
        <v>23542.348999999998</v>
      </c>
      <c r="D234">
        <v>1924.8172</v>
      </c>
      <c r="E234">
        <v>4.3899999999999997</v>
      </c>
      <c r="F234">
        <v>74</v>
      </c>
      <c r="G234">
        <v>4.4800000000000004</v>
      </c>
      <c r="H234">
        <v>-98062</v>
      </c>
      <c r="I234">
        <v>127.89360000000001</v>
      </c>
      <c r="J234">
        <v>5872.16</v>
      </c>
      <c r="K234">
        <v>19392.689999999999</v>
      </c>
      <c r="L234">
        <v>4.0999999999999996</v>
      </c>
      <c r="M234">
        <v>253.434</v>
      </c>
      <c r="N234">
        <v>317.60300000000001</v>
      </c>
      <c r="O234">
        <v>4290000</v>
      </c>
      <c r="P234">
        <v>158942</v>
      </c>
      <c r="Q234">
        <f t="shared" si="102"/>
        <v>0.60706502234543136</v>
      </c>
      <c r="R234">
        <f t="shared" si="108"/>
        <v>6.1576574912968089E-17</v>
      </c>
      <c r="S234">
        <f t="shared" si="109"/>
        <v>61.252832699842827</v>
      </c>
      <c r="T234">
        <f t="shared" si="110"/>
        <v>1.0869622833854171</v>
      </c>
      <c r="U234">
        <f t="shared" si="111"/>
        <v>6.8469594588684197</v>
      </c>
      <c r="V234">
        <f t="shared" si="112"/>
        <v>9.0489094482026768</v>
      </c>
      <c r="W234">
        <f t="shared" si="113"/>
        <v>10.340752631763003</v>
      </c>
      <c r="X234">
        <f>((D234-D233))/D234*100</f>
        <v>-2.8439064239458814E-2</v>
      </c>
      <c r="Y234">
        <f t="shared" si="131"/>
        <v>2.877697841726619</v>
      </c>
      <c r="Z234">
        <f t="shared" si="132"/>
        <v>0.20363260391251994</v>
      </c>
      <c r="AA234">
        <f t="shared" si="115"/>
        <v>-8.6547345775283585E-2</v>
      </c>
      <c r="AB234">
        <f t="shared" si="116"/>
        <v>-0.1027719095983958</v>
      </c>
      <c r="AC234">
        <f t="shared" si="117"/>
        <v>0.75547173588045102</v>
      </c>
      <c r="AD234" s="2">
        <v>0</v>
      </c>
      <c r="AE234">
        <f t="shared" si="118"/>
        <v>4.4708217531681541E-2</v>
      </c>
      <c r="AF234">
        <f t="shared" si="119"/>
        <v>-0.13125556330696514</v>
      </c>
      <c r="AG234">
        <f>SUM($AF$2:AF234)</f>
        <v>0.25788411065732203</v>
      </c>
      <c r="AH234" s="3">
        <f t="shared" si="120"/>
        <v>3.4781523036264459</v>
      </c>
      <c r="AI234">
        <f t="shared" si="121"/>
        <v>1.0510964179398781</v>
      </c>
      <c r="AJ234">
        <f t="shared" si="122"/>
        <v>3.3090706468618123</v>
      </c>
      <c r="AK234">
        <f t="shared" si="123"/>
        <v>0.44189261267661079</v>
      </c>
    </row>
    <row r="235" spans="1:37" x14ac:dyDescent="0.25">
      <c r="A235" s="1">
        <v>45645</v>
      </c>
      <c r="B235">
        <v>24.09</v>
      </c>
      <c r="C235">
        <v>23542.348999999998</v>
      </c>
      <c r="D235">
        <v>1924.8172</v>
      </c>
      <c r="E235">
        <v>4.3899999999999997</v>
      </c>
      <c r="F235">
        <v>74</v>
      </c>
      <c r="G235">
        <v>4.4800000000000004</v>
      </c>
      <c r="H235">
        <v>-98062</v>
      </c>
      <c r="I235">
        <v>128.85980000000001</v>
      </c>
      <c r="J235">
        <v>5867.08</v>
      </c>
      <c r="K235">
        <v>19372.77</v>
      </c>
      <c r="L235">
        <v>4.0999999999999996</v>
      </c>
      <c r="M235">
        <v>253.434</v>
      </c>
      <c r="N235">
        <v>317.60300000000001</v>
      </c>
      <c r="O235">
        <v>4290000</v>
      </c>
      <c r="P235">
        <v>158942</v>
      </c>
      <c r="Q235">
        <f t="shared" si="102"/>
        <v>0.60706502234543136</v>
      </c>
      <c r="R235">
        <f t="shared" si="108"/>
        <v>6.1576574912968089E-17</v>
      </c>
      <c r="S235">
        <f t="shared" si="109"/>
        <v>60.693434382486615</v>
      </c>
      <c r="T235">
        <f t="shared" si="110"/>
        <v>1.0869622833854171</v>
      </c>
      <c r="U235">
        <f t="shared" si="111"/>
        <v>4.5674876618492393</v>
      </c>
      <c r="V235">
        <f t="shared" si="112"/>
        <v>13.521030540820847</v>
      </c>
      <c r="W235">
        <f t="shared" si="113"/>
        <v>16.685785444817558</v>
      </c>
      <c r="X235">
        <f>X234</f>
        <v>-2.8439064239458814E-2</v>
      </c>
      <c r="Y235">
        <f t="shared" si="131"/>
        <v>2.877697841726619</v>
      </c>
      <c r="Z235">
        <f t="shared" si="132"/>
        <v>0.20363260391251994</v>
      </c>
      <c r="AA235">
        <f t="shared" si="115"/>
        <v>1.0810476252410672</v>
      </c>
      <c r="AB235">
        <f t="shared" si="116"/>
        <v>1.026215715515481</v>
      </c>
      <c r="AC235">
        <f t="shared" si="117"/>
        <v>-0.55773794464993154</v>
      </c>
      <c r="AD235" s="2">
        <v>-0.92069999999999996</v>
      </c>
      <c r="AE235">
        <f t="shared" si="118"/>
        <v>6.2026654624793877E-2</v>
      </c>
      <c r="AF235">
        <f t="shared" si="119"/>
        <v>1.0190209706162734</v>
      </c>
      <c r="AG235">
        <f>SUM($AF$2:AF235)</f>
        <v>1.2769050812735954</v>
      </c>
      <c r="AH235" s="3">
        <f t="shared" si="120"/>
        <v>3.2182921480643358</v>
      </c>
      <c r="AI235">
        <f t="shared" si="121"/>
        <v>1.0505462795384894</v>
      </c>
      <c r="AJ235">
        <f t="shared" si="122"/>
        <v>3.0634463333477786</v>
      </c>
      <c r="AK235">
        <f t="shared" si="123"/>
        <v>0.41341203146450001</v>
      </c>
    </row>
    <row r="236" spans="1:37" x14ac:dyDescent="0.25">
      <c r="A236" s="1">
        <v>45646</v>
      </c>
      <c r="B236">
        <v>18.36</v>
      </c>
      <c r="C236">
        <v>23542.348999999998</v>
      </c>
      <c r="D236">
        <v>1924.8172</v>
      </c>
      <c r="E236">
        <v>4.3899999999999997</v>
      </c>
      <c r="F236">
        <v>74</v>
      </c>
      <c r="G236">
        <v>4.4800000000000004</v>
      </c>
      <c r="H236">
        <v>-98062</v>
      </c>
      <c r="I236">
        <v>128.14109999999999</v>
      </c>
      <c r="J236">
        <v>5930.85</v>
      </c>
      <c r="K236">
        <v>19572.599999999999</v>
      </c>
      <c r="L236">
        <v>4.0999999999999996</v>
      </c>
      <c r="M236">
        <v>253.434</v>
      </c>
      <c r="N236">
        <v>317.60300000000001</v>
      </c>
      <c r="O236">
        <v>4290000</v>
      </c>
      <c r="P236">
        <v>158942</v>
      </c>
      <c r="Q236">
        <f t="shared" si="102"/>
        <v>0.60706502234543136</v>
      </c>
      <c r="R236">
        <f t="shared" si="108"/>
        <v>6.1576574912968089E-17</v>
      </c>
      <c r="S236">
        <f t="shared" si="109"/>
        <v>59.558877624698034</v>
      </c>
      <c r="T236">
        <f t="shared" si="110"/>
        <v>1.0770354792597197</v>
      </c>
      <c r="U236">
        <f t="shared" si="111"/>
        <v>2.2050674912684221</v>
      </c>
      <c r="V236">
        <f t="shared" si="112"/>
        <v>14.377423784634326</v>
      </c>
      <c r="W236">
        <f t="shared" si="113"/>
        <v>17.975258146609121</v>
      </c>
      <c r="X236">
        <f t="shared" ref="X236:X239" si="135">X235</f>
        <v>-2.8439064239458814E-2</v>
      </c>
      <c r="Y236">
        <f t="shared" si="131"/>
        <v>2.877697841726619</v>
      </c>
      <c r="Z236">
        <f t="shared" si="132"/>
        <v>0.20363260391251994</v>
      </c>
      <c r="AA236">
        <f t="shared" si="115"/>
        <v>0.72608954754625399</v>
      </c>
      <c r="AB236">
        <f t="shared" si="116"/>
        <v>0.97765023435598608</v>
      </c>
      <c r="AC236">
        <f t="shared" si="117"/>
        <v>0.30786375331567595</v>
      </c>
      <c r="AD236" s="2">
        <v>-0.2467</v>
      </c>
      <c r="AE236">
        <f t="shared" si="118"/>
        <v>-1.519103289242525E-2</v>
      </c>
      <c r="AF236">
        <f t="shared" si="119"/>
        <v>0.74128058043867928</v>
      </c>
      <c r="AG236">
        <f>SUM($AF$2:AF236)</f>
        <v>2.0181856617122746</v>
      </c>
      <c r="AH236" s="3">
        <f t="shared" si="120"/>
        <v>4.916092082905946</v>
      </c>
      <c r="AI236">
        <f t="shared" si="121"/>
        <v>1.0929394491690232</v>
      </c>
      <c r="AJ236">
        <f t="shared" si="122"/>
        <v>4.4980461512700618</v>
      </c>
      <c r="AK236">
        <f t="shared" si="123"/>
        <v>0.55524934998267506</v>
      </c>
    </row>
    <row r="237" spans="1:37" x14ac:dyDescent="0.25">
      <c r="A237" s="1">
        <v>45649</v>
      </c>
      <c r="B237">
        <v>16.78</v>
      </c>
      <c r="C237">
        <v>23542.348999999998</v>
      </c>
      <c r="D237">
        <v>1924.8172</v>
      </c>
      <c r="E237">
        <v>4.3899999999999997</v>
      </c>
      <c r="F237">
        <v>74</v>
      </c>
      <c r="G237">
        <v>4.4800000000000004</v>
      </c>
      <c r="H237">
        <v>-98062</v>
      </c>
      <c r="I237">
        <v>128.53559999999999</v>
      </c>
      <c r="J237">
        <v>5974.07</v>
      </c>
      <c r="K237">
        <v>19764.89</v>
      </c>
      <c r="L237">
        <v>4.0999999999999996</v>
      </c>
      <c r="M237">
        <v>253.434</v>
      </c>
      <c r="N237">
        <v>317.60300000000001</v>
      </c>
      <c r="O237">
        <v>4290000</v>
      </c>
      <c r="P237">
        <v>158942</v>
      </c>
      <c r="Q237">
        <f t="shared" si="102"/>
        <v>0.60706502234543136</v>
      </c>
      <c r="R237">
        <f t="shared" si="108"/>
        <v>6.1576574912968089E-17</v>
      </c>
      <c r="S237">
        <f t="shared" si="109"/>
        <v>57.815311934405209</v>
      </c>
      <c r="T237">
        <f t="shared" si="110"/>
        <v>1.0569021997080719</v>
      </c>
      <c r="U237">
        <f t="shared" si="111"/>
        <v>2.3565322016411545</v>
      </c>
      <c r="V237">
        <f t="shared" si="112"/>
        <v>13.052777557378924</v>
      </c>
      <c r="W237">
        <f t="shared" si="113"/>
        <v>16.512468185049709</v>
      </c>
      <c r="X237">
        <f t="shared" si="135"/>
        <v>-2.8439064239458814E-2</v>
      </c>
      <c r="Y237">
        <f t="shared" si="131"/>
        <v>2.877697841726619</v>
      </c>
      <c r="Z237">
        <f t="shared" si="132"/>
        <v>0.20363260391251994</v>
      </c>
      <c r="AA237">
        <f t="shared" si="115"/>
        <v>1.0982197273831982</v>
      </c>
      <c r="AB237">
        <f t="shared" si="116"/>
        <v>1.3380432123584145</v>
      </c>
      <c r="AC237">
        <f t="shared" si="117"/>
        <v>2.2950840078556418E-2</v>
      </c>
      <c r="AD237" s="2">
        <v>0</v>
      </c>
      <c r="AE237">
        <f t="shared" si="118"/>
        <v>-0.17799488881640199</v>
      </c>
      <c r="AF237">
        <f t="shared" si="119"/>
        <v>1.2762146161996002</v>
      </c>
      <c r="AG237">
        <f>SUM($AF$2:AF237)</f>
        <v>3.2944002779118748</v>
      </c>
      <c r="AH237" s="3">
        <f t="shared" si="120"/>
        <v>5.0518331202314393</v>
      </c>
      <c r="AI237">
        <f t="shared" si="121"/>
        <v>1.0520035803369616</v>
      </c>
      <c r="AJ237">
        <f t="shared" si="122"/>
        <v>4.8021063945555333</v>
      </c>
      <c r="AK237">
        <f t="shared" si="123"/>
        <v>0.57940382833951909</v>
      </c>
    </row>
    <row r="238" spans="1:37" x14ac:dyDescent="0.25">
      <c r="A238" s="1">
        <v>45650</v>
      </c>
      <c r="B238">
        <v>14.27</v>
      </c>
      <c r="C238">
        <v>23542.348999999998</v>
      </c>
      <c r="D238">
        <v>1924.8172</v>
      </c>
      <c r="E238">
        <v>4.3899999999999997</v>
      </c>
      <c r="F238">
        <v>74</v>
      </c>
      <c r="G238">
        <v>4.4800000000000004</v>
      </c>
      <c r="H238">
        <v>-98062</v>
      </c>
      <c r="I238">
        <v>128.5651</v>
      </c>
      <c r="J238">
        <v>6040.04</v>
      </c>
      <c r="K238">
        <v>20031.13</v>
      </c>
      <c r="L238">
        <v>4.0999999999999996</v>
      </c>
      <c r="M238">
        <v>253.434</v>
      </c>
      <c r="N238">
        <v>317.60300000000001</v>
      </c>
      <c r="O238">
        <v>4290000</v>
      </c>
      <c r="P238">
        <v>158942</v>
      </c>
      <c r="Q238">
        <f t="shared" si="102"/>
        <v>0.60706502234543136</v>
      </c>
      <c r="R238">
        <f t="shared" si="108"/>
        <v>6.1576574912968089E-17</v>
      </c>
      <c r="S238">
        <f t="shared" si="109"/>
        <v>55.40527183957925</v>
      </c>
      <c r="T238">
        <f t="shared" si="110"/>
        <v>1.025961750745652</v>
      </c>
      <c r="U238">
        <f t="shared" si="111"/>
        <v>2.409834309332151</v>
      </c>
      <c r="V238">
        <f t="shared" si="112"/>
        <v>8.4074438124442672</v>
      </c>
      <c r="W238">
        <f t="shared" si="113"/>
        <v>10.730328371352901</v>
      </c>
      <c r="X238">
        <f t="shared" si="135"/>
        <v>-2.8439064239458814E-2</v>
      </c>
      <c r="Y238">
        <f t="shared" si="131"/>
        <v>2.877697841726619</v>
      </c>
      <c r="Z238">
        <f t="shared" si="132"/>
        <v>0.20363260391251994</v>
      </c>
      <c r="AA238">
        <f t="shared" si="115"/>
        <v>0</v>
      </c>
      <c r="AB238">
        <f t="shared" si="116"/>
        <v>0</v>
      </c>
      <c r="AC238">
        <f t="shared" si="117"/>
        <v>0</v>
      </c>
      <c r="AD238" s="2">
        <v>-0.77829999999999999</v>
      </c>
      <c r="AE238">
        <f t="shared" si="118"/>
        <v>-0.2451950531325145</v>
      </c>
      <c r="AF238">
        <f t="shared" si="119"/>
        <v>0.2451950531325145</v>
      </c>
      <c r="AG238">
        <f>SUM($AF$2:AF238)</f>
        <v>3.5395953310443895</v>
      </c>
      <c r="AH238" s="3">
        <f t="shared" si="120"/>
        <v>5.1830442757724491</v>
      </c>
      <c r="AI238">
        <f t="shared" si="121"/>
        <v>0.96509085405620076</v>
      </c>
      <c r="AJ238">
        <f t="shared" si="122"/>
        <v>5.3705247065481165</v>
      </c>
      <c r="AK238">
        <f t="shared" si="123"/>
        <v>0.62071434782849655</v>
      </c>
    </row>
    <row r="239" spans="1:37" x14ac:dyDescent="0.25">
      <c r="A239" s="1">
        <v>45651</v>
      </c>
      <c r="B239">
        <v>14.27</v>
      </c>
      <c r="C239">
        <v>23542.348999999998</v>
      </c>
      <c r="D239">
        <v>1933.3724</v>
      </c>
      <c r="E239">
        <v>4.3899999999999997</v>
      </c>
      <c r="F239">
        <v>74</v>
      </c>
      <c r="G239">
        <v>4.4800000000000004</v>
      </c>
      <c r="H239">
        <v>-98062</v>
      </c>
      <c r="I239">
        <v>128.5651</v>
      </c>
      <c r="J239">
        <v>6040.04</v>
      </c>
      <c r="K239">
        <v>20031.13</v>
      </c>
      <c r="L239">
        <v>4.0999999999999996</v>
      </c>
      <c r="M239">
        <v>253.434</v>
      </c>
      <c r="N239">
        <v>317.60300000000001</v>
      </c>
      <c r="O239">
        <v>4290000</v>
      </c>
      <c r="P239">
        <v>158942</v>
      </c>
      <c r="Q239">
        <f t="shared" si="102"/>
        <v>0.60706502234543136</v>
      </c>
      <c r="R239">
        <f t="shared" si="108"/>
        <v>6.1576574912968089E-17</v>
      </c>
      <c r="S239">
        <f t="shared" si="109"/>
        <v>52.236591241667391</v>
      </c>
      <c r="T239">
        <f t="shared" si="110"/>
        <v>0.98319437870656001</v>
      </c>
      <c r="U239">
        <f t="shared" si="111"/>
        <v>2.2240838635171212</v>
      </c>
      <c r="V239">
        <f t="shared" si="112"/>
        <v>7.9263169463672849</v>
      </c>
      <c r="W239">
        <f t="shared" si="113"/>
        <v>10.32420564768646</v>
      </c>
      <c r="X239">
        <f t="shared" si="135"/>
        <v>-2.8439064239458814E-2</v>
      </c>
      <c r="Y239">
        <f t="shared" si="131"/>
        <v>2.877697841726619</v>
      </c>
      <c r="Z239">
        <f t="shared" si="132"/>
        <v>0.20363260391251994</v>
      </c>
      <c r="AA239">
        <f t="shared" si="115"/>
        <v>-4.0570874146761797E-2</v>
      </c>
      <c r="AB239">
        <f t="shared" si="116"/>
        <v>-5.3780771999193476E-2</v>
      </c>
      <c r="AC239">
        <f t="shared" si="117"/>
        <v>2.1778849781221229E-3</v>
      </c>
      <c r="AD239" s="2">
        <v>-4.5900000000000003E-2</v>
      </c>
      <c r="AE239">
        <f t="shared" si="118"/>
        <v>-0.23701195738614048</v>
      </c>
      <c r="AF239">
        <f t="shared" si="119"/>
        <v>0.19644108323937867</v>
      </c>
      <c r="AG239">
        <f>SUM($AF$2:AF239)</f>
        <v>3.7360364142837681</v>
      </c>
      <c r="AH239" s="3">
        <f t="shared" si="120"/>
        <v>5.1830442757724491</v>
      </c>
      <c r="AI239">
        <f t="shared" si="121"/>
        <v>1.1853573890224529</v>
      </c>
      <c r="AJ239">
        <f t="shared" si="122"/>
        <v>4.3725582881352185</v>
      </c>
      <c r="AK239">
        <f t="shared" si="123"/>
        <v>0.54480092645295708</v>
      </c>
    </row>
    <row r="240" spans="1:37" x14ac:dyDescent="0.25">
      <c r="A240" s="1">
        <v>45652</v>
      </c>
      <c r="B240">
        <v>14.73</v>
      </c>
      <c r="C240">
        <v>23542.348999999998</v>
      </c>
      <c r="D240">
        <v>1933.3724</v>
      </c>
      <c r="E240">
        <v>4.3899999999999997</v>
      </c>
      <c r="F240">
        <v>74</v>
      </c>
      <c r="G240">
        <v>4.4800000000000004</v>
      </c>
      <c r="H240">
        <v>-98062</v>
      </c>
      <c r="I240">
        <v>128.56790000000001</v>
      </c>
      <c r="J240">
        <v>6037.59</v>
      </c>
      <c r="K240">
        <v>20020.36</v>
      </c>
      <c r="L240">
        <v>4.0999999999999996</v>
      </c>
      <c r="M240">
        <v>253.434</v>
      </c>
      <c r="N240">
        <v>317.60300000000001</v>
      </c>
      <c r="O240">
        <v>4290000</v>
      </c>
      <c r="P240">
        <v>158942</v>
      </c>
      <c r="Q240">
        <f t="shared" si="102"/>
        <v>0.60706502234543136</v>
      </c>
      <c r="R240">
        <f t="shared" si="108"/>
        <v>0.28000913625443452</v>
      </c>
      <c r="S240">
        <f t="shared" si="109"/>
        <v>48.159757524998874</v>
      </c>
      <c r="T240">
        <f t="shared" si="110"/>
        <v>0.92696454987720422</v>
      </c>
      <c r="U240">
        <f t="shared" si="111"/>
        <v>2.2175582117677615</v>
      </c>
      <c r="V240">
        <f t="shared" si="112"/>
        <v>13.791897489492031</v>
      </c>
      <c r="W240">
        <f t="shared" si="113"/>
        <v>18.700258131062601</v>
      </c>
      <c r="X240">
        <f>X239</f>
        <v>-2.8439064239458814E-2</v>
      </c>
      <c r="Y240">
        <f t="shared" si="131"/>
        <v>2.877697841726619</v>
      </c>
      <c r="Z240">
        <f t="shared" si="132"/>
        <v>0.20363260391251994</v>
      </c>
      <c r="AA240">
        <f t="shared" si="115"/>
        <v>-1.1117304675596371</v>
      </c>
      <c r="AB240">
        <f t="shared" si="116"/>
        <v>-1.5013470690501483</v>
      </c>
      <c r="AC240">
        <f t="shared" si="117"/>
        <v>0.10056942673871211</v>
      </c>
      <c r="AD240" s="2">
        <v>0.34</v>
      </c>
      <c r="AE240">
        <f t="shared" si="118"/>
        <v>-0.10449165933689523</v>
      </c>
      <c r="AF240">
        <f t="shared" si="119"/>
        <v>-1.0072388082227419</v>
      </c>
      <c r="AG240">
        <f>SUM($AF$2:AF240)</f>
        <v>2.7287976060610264</v>
      </c>
      <c r="AH240" s="3">
        <f t="shared" si="120"/>
        <v>4.1758054675497078</v>
      </c>
      <c r="AI240">
        <f t="shared" si="121"/>
        <v>1.1979393366936877</v>
      </c>
      <c r="AJ240">
        <f t="shared" si="122"/>
        <v>3.4858238139795374</v>
      </c>
      <c r="AK240">
        <f t="shared" si="123"/>
        <v>0.46110829270641013</v>
      </c>
    </row>
    <row r="241" spans="1:37" x14ac:dyDescent="0.25">
      <c r="A241" s="1">
        <v>45653</v>
      </c>
      <c r="B241">
        <v>15.95</v>
      </c>
      <c r="C241">
        <v>23542.348999999998</v>
      </c>
      <c r="D241">
        <v>1933.3724</v>
      </c>
      <c r="E241">
        <v>4.3899999999999997</v>
      </c>
      <c r="F241">
        <v>74</v>
      </c>
      <c r="G241">
        <v>4.4800000000000004</v>
      </c>
      <c r="H241">
        <v>-98062</v>
      </c>
      <c r="I241">
        <v>128.69720000000001</v>
      </c>
      <c r="J241">
        <v>5970.84</v>
      </c>
      <c r="K241">
        <v>19722.03</v>
      </c>
      <c r="L241">
        <v>4.0999999999999996</v>
      </c>
      <c r="M241">
        <v>253.434</v>
      </c>
      <c r="N241">
        <v>317.60300000000001</v>
      </c>
      <c r="O241">
        <v>4290000</v>
      </c>
      <c r="P241">
        <v>158942</v>
      </c>
      <c r="Q241">
        <f t="shared" si="102"/>
        <v>0.60706502234543136</v>
      </c>
      <c r="R241">
        <f t="shared" si="108"/>
        <v>0.34293975357040762</v>
      </c>
      <c r="S241">
        <f t="shared" si="109"/>
        <v>42.916739025357032</v>
      </c>
      <c r="T241">
        <f t="shared" si="110"/>
        <v>0.85461908779273732</v>
      </c>
      <c r="U241">
        <f t="shared" si="111"/>
        <v>5.827514849609595</v>
      </c>
      <c r="V241">
        <f t="shared" si="112"/>
        <v>12.823099528674712</v>
      </c>
      <c r="W241">
        <f t="shared" si="113"/>
        <v>18.499739439729883</v>
      </c>
      <c r="X241">
        <f t="shared" ref="X241:X243" si="136">X240</f>
        <v>-2.8439064239458814E-2</v>
      </c>
      <c r="Y241">
        <f t="shared" si="131"/>
        <v>2.877697841726619</v>
      </c>
      <c r="Z241">
        <f t="shared" si="132"/>
        <v>0.20363260391251994</v>
      </c>
      <c r="AA241">
        <f t="shared" si="115"/>
        <v>-1.0759690191101294</v>
      </c>
      <c r="AB241">
        <f t="shared" si="116"/>
        <v>-1.199999811227819</v>
      </c>
      <c r="AC241">
        <f t="shared" si="117"/>
        <v>0.27211159217139219</v>
      </c>
      <c r="AD241" s="2">
        <v>-0.62490000000000001</v>
      </c>
      <c r="AE241">
        <f t="shared" si="118"/>
        <v>-4.0188567107396732E-2</v>
      </c>
      <c r="AF241">
        <f t="shared" si="119"/>
        <v>-1.0357804520027327</v>
      </c>
      <c r="AG241">
        <f>SUM($AF$2:AF241)</f>
        <v>1.6930171540582937</v>
      </c>
      <c r="AH241" s="3">
        <f t="shared" si="120"/>
        <v>3.3761954994127628</v>
      </c>
      <c r="AI241">
        <f t="shared" si="121"/>
        <v>1.2193702918589038</v>
      </c>
      <c r="AJ241">
        <f t="shared" si="122"/>
        <v>2.7688024892469909</v>
      </c>
      <c r="AK241">
        <f t="shared" si="123"/>
        <v>0.37606943621602074</v>
      </c>
    </row>
    <row r="242" spans="1:37" x14ac:dyDescent="0.25">
      <c r="A242" s="1">
        <v>45656</v>
      </c>
      <c r="B242">
        <v>17.399999999999999</v>
      </c>
      <c r="C242">
        <v>23542.348999999998</v>
      </c>
      <c r="D242">
        <v>1933.3724</v>
      </c>
      <c r="E242">
        <v>4.3899999999999997</v>
      </c>
      <c r="F242">
        <v>74</v>
      </c>
      <c r="G242">
        <v>4.4800000000000004</v>
      </c>
      <c r="H242">
        <v>-98062</v>
      </c>
      <c r="I242">
        <v>129.04740000000001</v>
      </c>
      <c r="J242">
        <v>5906.94</v>
      </c>
      <c r="K242">
        <v>19486.78</v>
      </c>
      <c r="L242">
        <v>4.0999999999999996</v>
      </c>
      <c r="M242">
        <v>253.434</v>
      </c>
      <c r="N242">
        <v>317.60300000000001</v>
      </c>
      <c r="O242">
        <v>4290000</v>
      </c>
      <c r="P242">
        <v>158942</v>
      </c>
      <c r="Q242">
        <f t="shared" si="102"/>
        <v>0.60706502234543136</v>
      </c>
      <c r="R242">
        <f t="shared" si="108"/>
        <v>0.34293975357040746</v>
      </c>
      <c r="S242">
        <f t="shared" si="109"/>
        <v>36.00158601590762</v>
      </c>
      <c r="T242">
        <f t="shared" si="110"/>
        <v>0.76157909096305076</v>
      </c>
      <c r="U242">
        <f t="shared" si="111"/>
        <v>5.4996385550007254</v>
      </c>
      <c r="V242">
        <f t="shared" si="112"/>
        <v>12.998457475478983</v>
      </c>
      <c r="W242">
        <f t="shared" si="113"/>
        <v>21.386775502511004</v>
      </c>
      <c r="X242">
        <f t="shared" si="136"/>
        <v>-2.8439064239458814E-2</v>
      </c>
      <c r="Y242">
        <f t="shared" si="131"/>
        <v>2.877697841726619</v>
      </c>
      <c r="Z242">
        <f t="shared" si="132"/>
        <v>0.20363260391251994</v>
      </c>
      <c r="AA242">
        <f t="shared" si="115"/>
        <v>-0.429399645413445</v>
      </c>
      <c r="AB242">
        <f t="shared" si="116"/>
        <v>-0.90722798921824399</v>
      </c>
      <c r="AC242">
        <f t="shared" si="117"/>
        <v>0.34142493378401206</v>
      </c>
      <c r="AD242" s="2">
        <v>-0.62490000000000001</v>
      </c>
      <c r="AE242">
        <f t="shared" si="118"/>
        <v>0.10767654808421331</v>
      </c>
      <c r="AF242">
        <f t="shared" si="119"/>
        <v>-0.53707619349765834</v>
      </c>
      <c r="AG242">
        <f>SUM($AF$2:AF242)</f>
        <v>1.1559409605606352</v>
      </c>
      <c r="AH242" s="3">
        <f t="shared" si="120"/>
        <v>3.3761954994127628</v>
      </c>
      <c r="AI242">
        <f t="shared" si="121"/>
        <v>1.1787460149045776</v>
      </c>
      <c r="AJ242">
        <f t="shared" si="122"/>
        <v>2.8642264378608093</v>
      </c>
      <c r="AK242">
        <f t="shared" si="123"/>
        <v>0.38858153702011611</v>
      </c>
    </row>
    <row r="243" spans="1:37" x14ac:dyDescent="0.25">
      <c r="A243" s="1">
        <v>45657</v>
      </c>
      <c r="B243">
        <v>17.350000000000001</v>
      </c>
      <c r="C243">
        <v>23542.348999999998</v>
      </c>
      <c r="D243">
        <v>1933.3724</v>
      </c>
      <c r="E243">
        <v>4.3899999999999997</v>
      </c>
      <c r="F243">
        <v>74</v>
      </c>
      <c r="G243">
        <v>4.4800000000000004</v>
      </c>
      <c r="H243">
        <v>-98062</v>
      </c>
      <c r="I243">
        <v>129.488</v>
      </c>
      <c r="J243">
        <v>5881.63</v>
      </c>
      <c r="K243">
        <v>19310.79</v>
      </c>
      <c r="L243">
        <v>4.0999999999999996</v>
      </c>
      <c r="M243">
        <v>253.434</v>
      </c>
      <c r="N243">
        <v>317.60300000000001</v>
      </c>
      <c r="O243">
        <v>4290000</v>
      </c>
      <c r="P243">
        <v>158942</v>
      </c>
      <c r="Q243">
        <f t="shared" ref="Q243:Q306" si="137">Q242</f>
        <v>0.60706502234543136</v>
      </c>
      <c r="R243">
        <f t="shared" si="108"/>
        <v>0.28000913625443397</v>
      </c>
      <c r="S243">
        <f t="shared" si="109"/>
        <v>26.118295620833649</v>
      </c>
      <c r="T243">
        <f t="shared" si="110"/>
        <v>0.63886622734833642</v>
      </c>
      <c r="U243">
        <f t="shared" si="111"/>
        <v>5.5164702098139289</v>
      </c>
      <c r="V243">
        <f t="shared" si="112"/>
        <v>12.556531054120155</v>
      </c>
      <c r="W243">
        <f t="shared" si="113"/>
        <v>20.242504782291473</v>
      </c>
      <c r="X243">
        <f t="shared" si="136"/>
        <v>-2.8439064239458814E-2</v>
      </c>
      <c r="Y243">
        <f t="shared" si="131"/>
        <v>2.877697841726619</v>
      </c>
      <c r="Z243">
        <f t="shared" si="132"/>
        <v>0.20363260391251994</v>
      </c>
      <c r="AA243">
        <f t="shared" si="115"/>
        <v>0</v>
      </c>
      <c r="AB243">
        <f t="shared" si="116"/>
        <v>0</v>
      </c>
      <c r="AC243">
        <f t="shared" si="117"/>
        <v>0</v>
      </c>
      <c r="AD243" s="2">
        <v>0.87439999999999996</v>
      </c>
      <c r="AE243">
        <f t="shared" si="118"/>
        <v>0.13834795132803082</v>
      </c>
      <c r="AF243">
        <f t="shared" si="119"/>
        <v>-0.13834795132803082</v>
      </c>
      <c r="AG243">
        <f>SUM($AF$2:AF243)</f>
        <v>1.0175930092326044</v>
      </c>
      <c r="AH243" s="3">
        <f t="shared" si="120"/>
        <v>3.3761954994127628</v>
      </c>
      <c r="AI243">
        <f t="shared" si="121"/>
        <v>1.1581592670928418</v>
      </c>
      <c r="AJ243">
        <f t="shared" si="122"/>
        <v>2.9151392173267618</v>
      </c>
      <c r="AK243">
        <f t="shared" si="123"/>
        <v>0.39508779311856168</v>
      </c>
    </row>
    <row r="244" spans="1:37" x14ac:dyDescent="0.25">
      <c r="A244" s="1">
        <v>45658</v>
      </c>
      <c r="B244">
        <v>17.350000000000001</v>
      </c>
      <c r="C244">
        <v>23542.348999999998</v>
      </c>
      <c r="D244">
        <v>1932.0608999999999</v>
      </c>
      <c r="E244">
        <v>4.63</v>
      </c>
      <c r="F244">
        <v>71.7</v>
      </c>
      <c r="G244">
        <v>4.33</v>
      </c>
      <c r="H244">
        <v>-130652</v>
      </c>
      <c r="I244">
        <v>129.488</v>
      </c>
      <c r="J244">
        <v>5881.63</v>
      </c>
      <c r="K244">
        <v>19310.79</v>
      </c>
      <c r="L244">
        <v>4</v>
      </c>
      <c r="M244">
        <v>257.387</v>
      </c>
      <c r="N244">
        <v>319.08600000000001</v>
      </c>
      <c r="O244">
        <v>4090000</v>
      </c>
      <c r="P244">
        <v>159053</v>
      </c>
      <c r="Q244">
        <f t="shared" si="137"/>
        <v>0.60706502234543136</v>
      </c>
      <c r="R244">
        <f t="shared" si="108"/>
        <v>0</v>
      </c>
      <c r="S244">
        <f t="shared" si="109"/>
        <v>0</v>
      </c>
      <c r="T244">
        <f t="shared" si="110"/>
        <v>0.46348227493859995</v>
      </c>
      <c r="U244">
        <f t="shared" si="111"/>
        <v>5.6275864807058449</v>
      </c>
      <c r="V244">
        <f t="shared" si="112"/>
        <v>12.556531054120155</v>
      </c>
      <c r="W244">
        <f t="shared" si="113"/>
        <v>20.242504782291473</v>
      </c>
      <c r="X244">
        <f>((D244-D243))/D244*100</f>
        <v>-6.7880883050840876E-2</v>
      </c>
      <c r="Y244">
        <f>((O244-O243)/O243)*100</f>
        <v>-4.6620046620046622</v>
      </c>
      <c r="Z244">
        <f t="shared" si="132"/>
        <v>0.20363260391251994</v>
      </c>
      <c r="AA244">
        <f t="shared" si="115"/>
        <v>-0.2226349792552953</v>
      </c>
      <c r="AB244">
        <f t="shared" si="116"/>
        <v>-0.15547436017425775</v>
      </c>
      <c r="AC244">
        <f t="shared" si="117"/>
        <v>0.13792783887309154</v>
      </c>
      <c r="AD244" s="2">
        <v>0.1779</v>
      </c>
      <c r="AE244">
        <f t="shared" si="118"/>
        <v>0.20070507098682575</v>
      </c>
      <c r="AF244">
        <f t="shared" si="119"/>
        <v>-0.42334005024212107</v>
      </c>
      <c r="AG244">
        <f>SUM($AF$2:AF244)</f>
        <v>0.59425295899048336</v>
      </c>
      <c r="AH244" s="3">
        <f t="shared" si="120"/>
        <v>3.5192739585924464</v>
      </c>
      <c r="AI244">
        <f t="shared" si="121"/>
        <v>1.1899366108780067</v>
      </c>
      <c r="AJ244">
        <f t="shared" si="122"/>
        <v>2.9575306166903417</v>
      </c>
      <c r="AK244">
        <f t="shared" si="123"/>
        <v>0.40041896881947414</v>
      </c>
    </row>
    <row r="245" spans="1:37" x14ac:dyDescent="0.25">
      <c r="A245" s="1">
        <v>45659</v>
      </c>
      <c r="B245">
        <v>17.93</v>
      </c>
      <c r="C245">
        <v>23542.348999999998</v>
      </c>
      <c r="D245">
        <v>1932.0608999999999</v>
      </c>
      <c r="E245">
        <v>4.63</v>
      </c>
      <c r="F245">
        <v>71.7</v>
      </c>
      <c r="G245">
        <v>4.33</v>
      </c>
      <c r="H245">
        <v>-130652</v>
      </c>
      <c r="I245">
        <v>129.66659999999999</v>
      </c>
      <c r="J245">
        <v>5868.55</v>
      </c>
      <c r="K245">
        <v>19280.79</v>
      </c>
      <c r="L245">
        <v>4</v>
      </c>
      <c r="M245">
        <v>257.387</v>
      </c>
      <c r="N245">
        <v>319.08600000000001</v>
      </c>
      <c r="O245">
        <v>4090000</v>
      </c>
      <c r="P245">
        <v>159053</v>
      </c>
      <c r="Q245">
        <f t="shared" si="137"/>
        <v>0.60706502234543136</v>
      </c>
      <c r="R245">
        <f t="shared" si="108"/>
        <v>0.58055221783684541</v>
      </c>
      <c r="S245">
        <f t="shared" si="109"/>
        <v>0</v>
      </c>
      <c r="T245">
        <f t="shared" si="110"/>
        <v>4.514869049196722E-16</v>
      </c>
      <c r="U245">
        <f t="shared" si="111"/>
        <v>6.2715893247641707</v>
      </c>
      <c r="V245">
        <f t="shared" si="112"/>
        <v>16.605805833655218</v>
      </c>
      <c r="W245">
        <f t="shared" si="113"/>
        <v>23.399239940890734</v>
      </c>
      <c r="X245">
        <f>X244</f>
        <v>-6.7880883050840876E-2</v>
      </c>
      <c r="Y245">
        <f>Y244</f>
        <v>-4.6620046620046622</v>
      </c>
      <c r="Z245">
        <f>((P244-P243))/P243*100</f>
        <v>6.9836795812308894E-2</v>
      </c>
      <c r="AA245">
        <f t="shared" si="115"/>
        <v>1.2517287272659086</v>
      </c>
      <c r="AB245">
        <f t="shared" si="116"/>
        <v>1.7525813936079833</v>
      </c>
      <c r="AC245">
        <f t="shared" si="117"/>
        <v>4.2416474250208235E-3</v>
      </c>
      <c r="AD245" s="2">
        <v>0.44040000000000001</v>
      </c>
      <c r="AE245">
        <f t="shared" si="118"/>
        <v>0.26031614505822331</v>
      </c>
      <c r="AF245">
        <f t="shared" si="119"/>
        <v>0.99141258220768524</v>
      </c>
      <c r="AG245">
        <f>SUM($AF$2:AF245)</f>
        <v>1.5856655411981686</v>
      </c>
      <c r="AH245" s="3">
        <f t="shared" si="120"/>
        <v>4.0726463456175015</v>
      </c>
      <c r="AI245">
        <f t="shared" si="121"/>
        <v>1.1853565958945516</v>
      </c>
      <c r="AJ245">
        <f t="shared" si="122"/>
        <v>3.4357984421928345</v>
      </c>
      <c r="AK245">
        <f t="shared" si="123"/>
        <v>0.4557704806592045</v>
      </c>
    </row>
    <row r="246" spans="1:37" x14ac:dyDescent="0.25">
      <c r="A246" s="1">
        <v>45660</v>
      </c>
      <c r="B246">
        <v>16.13</v>
      </c>
      <c r="C246">
        <v>23542.348999999998</v>
      </c>
      <c r="D246">
        <v>1932.0608999999999</v>
      </c>
      <c r="E246">
        <v>4.63</v>
      </c>
      <c r="F246">
        <v>71.7</v>
      </c>
      <c r="G246">
        <v>4.33</v>
      </c>
      <c r="H246">
        <v>-130652</v>
      </c>
      <c r="I246">
        <v>129.6721</v>
      </c>
      <c r="J246">
        <v>5942.47</v>
      </c>
      <c r="K246">
        <v>19621.68</v>
      </c>
      <c r="L246">
        <v>4</v>
      </c>
      <c r="M246">
        <v>257.387</v>
      </c>
      <c r="N246">
        <v>319.08600000000001</v>
      </c>
      <c r="O246">
        <v>4090000</v>
      </c>
      <c r="P246">
        <v>159053</v>
      </c>
      <c r="Q246">
        <f t="shared" si="137"/>
        <v>0.60706502234543136</v>
      </c>
      <c r="R246">
        <f t="shared" si="108"/>
        <v>0.71102835137068932</v>
      </c>
      <c r="S246">
        <f t="shared" si="109"/>
        <v>0</v>
      </c>
      <c r="T246">
        <f t="shared" si="110"/>
        <v>4.514869049196722E-16</v>
      </c>
      <c r="U246">
        <f t="shared" si="111"/>
        <v>6.2760877265753878</v>
      </c>
      <c r="V246">
        <f t="shared" si="112"/>
        <v>13.225903925134672</v>
      </c>
      <c r="W246">
        <f t="shared" si="113"/>
        <v>18.426842881225511</v>
      </c>
      <c r="X246">
        <f t="shared" ref="X246:X248" si="138">X245</f>
        <v>-6.7880883050840876E-2</v>
      </c>
      <c r="Y246">
        <f t="shared" ref="Y246:Y266" si="139">Y245</f>
        <v>-4.6620046620046622</v>
      </c>
      <c r="Z246">
        <f>Z245</f>
        <v>6.9836795812308894E-2</v>
      </c>
      <c r="AA246">
        <f t="shared" si="115"/>
        <v>0.5522822262488849</v>
      </c>
      <c r="AB246">
        <f t="shared" si="116"/>
        <v>1.232330508742594</v>
      </c>
      <c r="AC246">
        <f t="shared" si="117"/>
        <v>-0.68195085912852194</v>
      </c>
      <c r="AD246" s="2">
        <v>0.1779</v>
      </c>
      <c r="AE246">
        <f t="shared" si="118"/>
        <v>0.2087601295229719</v>
      </c>
      <c r="AF246">
        <f t="shared" si="119"/>
        <v>0.343522096725913</v>
      </c>
      <c r="AG246">
        <f>SUM($AF$2:AF246)</f>
        <v>1.9291876379240815</v>
      </c>
      <c r="AH246" s="3">
        <f t="shared" si="120"/>
        <v>4.0726463456175015</v>
      </c>
      <c r="AI246">
        <f t="shared" si="121"/>
        <v>1.1282076857556302</v>
      </c>
      <c r="AJ246">
        <f t="shared" si="122"/>
        <v>3.6098374413127661</v>
      </c>
      <c r="AK246">
        <f t="shared" si="123"/>
        <v>0.47401733568350024</v>
      </c>
    </row>
    <row r="247" spans="1:37" x14ac:dyDescent="0.25">
      <c r="A247" s="1">
        <v>45663</v>
      </c>
      <c r="B247">
        <v>16.04</v>
      </c>
      <c r="C247">
        <v>23542.348999999998</v>
      </c>
      <c r="D247">
        <v>1932.0608999999999</v>
      </c>
      <c r="E247">
        <v>4.63</v>
      </c>
      <c r="F247">
        <v>71.7</v>
      </c>
      <c r="G247">
        <v>4.33</v>
      </c>
      <c r="H247">
        <v>-130652</v>
      </c>
      <c r="I247">
        <v>128.7878</v>
      </c>
      <c r="J247">
        <v>5975.38</v>
      </c>
      <c r="K247">
        <v>19864.98</v>
      </c>
      <c r="L247">
        <v>4</v>
      </c>
      <c r="M247">
        <v>257.387</v>
      </c>
      <c r="N247">
        <v>319.08600000000001</v>
      </c>
      <c r="O247">
        <v>4090000</v>
      </c>
      <c r="P247">
        <v>159053</v>
      </c>
      <c r="Q247">
        <f t="shared" si="137"/>
        <v>0.60706502234543136</v>
      </c>
      <c r="R247">
        <f t="shared" si="108"/>
        <v>0.7110283513706892</v>
      </c>
      <c r="S247">
        <f t="shared" si="109"/>
        <v>30.54812425041828</v>
      </c>
      <c r="T247">
        <f t="shared" si="110"/>
        <v>4.514869049196722E-16</v>
      </c>
      <c r="U247">
        <f t="shared" si="111"/>
        <v>5.1139682989912609</v>
      </c>
      <c r="V247">
        <f t="shared" si="112"/>
        <v>12.055564764391429</v>
      </c>
      <c r="W247">
        <f t="shared" si="113"/>
        <v>13.417031444913084</v>
      </c>
      <c r="X247">
        <f t="shared" si="138"/>
        <v>-6.7880883050840876E-2</v>
      </c>
      <c r="Y247">
        <f t="shared" si="139"/>
        <v>-4.6620046620046622</v>
      </c>
      <c r="Z247">
        <f t="shared" ref="Z247:Z267" si="140">Z246</f>
        <v>6.9836795812308894E-2</v>
      </c>
      <c r="AA247">
        <f t="shared" si="115"/>
        <v>-1.116600476981219</v>
      </c>
      <c r="AB247">
        <f t="shared" si="116"/>
        <v>-1.9073287761745983</v>
      </c>
      <c r="AC247">
        <f t="shared" si="117"/>
        <v>5.4042386002407308E-2</v>
      </c>
      <c r="AD247" s="2">
        <v>0.4047</v>
      </c>
      <c r="AE247">
        <f t="shared" si="118"/>
        <v>0.14888810777021952</v>
      </c>
      <c r="AF247">
        <f t="shared" si="119"/>
        <v>-1.2654885847514385</v>
      </c>
      <c r="AG247">
        <f>SUM($AF$2:AF247)</f>
        <v>0.66369905317264299</v>
      </c>
      <c r="AH247" s="3">
        <f t="shared" si="120"/>
        <v>4.0726463456175015</v>
      </c>
      <c r="AI247">
        <f t="shared" si="121"/>
        <v>1.3417950289475513</v>
      </c>
      <c r="AJ247">
        <f t="shared" si="122"/>
        <v>3.0352224130774408</v>
      </c>
      <c r="AK247">
        <f t="shared" si="123"/>
        <v>0.40999413677849916</v>
      </c>
    </row>
    <row r="248" spans="1:37" x14ac:dyDescent="0.25">
      <c r="A248" s="1">
        <v>45664</v>
      </c>
      <c r="B248">
        <v>17.82</v>
      </c>
      <c r="C248">
        <v>23542.348999999998</v>
      </c>
      <c r="D248">
        <v>1932.0608999999999</v>
      </c>
      <c r="E248">
        <v>4.63</v>
      </c>
      <c r="F248">
        <v>71.7</v>
      </c>
      <c r="G248">
        <v>4.33</v>
      </c>
      <c r="H248">
        <v>-130652</v>
      </c>
      <c r="I248">
        <v>128.85740000000001</v>
      </c>
      <c r="J248">
        <v>5909.03</v>
      </c>
      <c r="K248">
        <v>19489.68</v>
      </c>
      <c r="L248">
        <v>4</v>
      </c>
      <c r="M248">
        <v>257.387</v>
      </c>
      <c r="N248">
        <v>319.08600000000001</v>
      </c>
      <c r="O248">
        <v>4090000</v>
      </c>
      <c r="P248">
        <v>159053</v>
      </c>
      <c r="Q248">
        <f t="shared" si="137"/>
        <v>0.60706502234543136</v>
      </c>
      <c r="R248">
        <f t="shared" si="108"/>
        <v>0.58055221783684563</v>
      </c>
      <c r="S248">
        <f t="shared" si="109"/>
        <v>42.10768339526755</v>
      </c>
      <c r="T248">
        <f t="shared" si="110"/>
        <v>0.23937355066615121</v>
      </c>
      <c r="U248">
        <f t="shared" si="111"/>
        <v>5.3397479207274161</v>
      </c>
      <c r="V248">
        <f t="shared" si="112"/>
        <v>16.932223593360938</v>
      </c>
      <c r="W248">
        <f t="shared" si="113"/>
        <v>21.015388039114736</v>
      </c>
      <c r="X248">
        <f t="shared" si="138"/>
        <v>-6.7880883050840876E-2</v>
      </c>
      <c r="Y248">
        <f t="shared" si="139"/>
        <v>-4.6620046620046622</v>
      </c>
      <c r="Z248">
        <f t="shared" si="140"/>
        <v>6.9836795812308894E-2</v>
      </c>
      <c r="AA248">
        <f t="shared" si="115"/>
        <v>0.15591077352828869</v>
      </c>
      <c r="AB248">
        <f t="shared" si="116"/>
        <v>-5.5429301347117467E-2</v>
      </c>
      <c r="AC248">
        <f t="shared" si="117"/>
        <v>0.34642946388797446</v>
      </c>
      <c r="AD248" s="2">
        <v>-2.58E-2</v>
      </c>
      <c r="AE248">
        <f t="shared" si="118"/>
        <v>0.12373110695720435</v>
      </c>
      <c r="AF248">
        <f t="shared" si="119"/>
        <v>3.2179666571084342E-2</v>
      </c>
      <c r="AG248">
        <f>SUM($AF$2:AF248)</f>
        <v>0.69587871974372728</v>
      </c>
      <c r="AH248" s="3">
        <f t="shared" si="120"/>
        <v>4.0726463456175015</v>
      </c>
      <c r="AI248">
        <f t="shared" si="121"/>
        <v>1.3604144947145982</v>
      </c>
      <c r="AJ248">
        <f t="shared" si="122"/>
        <v>2.9936805006417573</v>
      </c>
      <c r="AK248">
        <f t="shared" si="123"/>
        <v>0.40490518478733517</v>
      </c>
    </row>
    <row r="249" spans="1:37" x14ac:dyDescent="0.25">
      <c r="A249" s="1">
        <v>45665</v>
      </c>
      <c r="B249">
        <v>17.7</v>
      </c>
      <c r="C249">
        <v>23542.348999999998</v>
      </c>
      <c r="D249">
        <v>1932.3294000000001</v>
      </c>
      <c r="E249">
        <v>4.63</v>
      </c>
      <c r="F249">
        <v>71.7</v>
      </c>
      <c r="G249">
        <v>4.33</v>
      </c>
      <c r="H249">
        <v>-130652</v>
      </c>
      <c r="I249">
        <v>129.3038</v>
      </c>
      <c r="J249">
        <v>5918.25</v>
      </c>
      <c r="K249">
        <v>19478.88</v>
      </c>
      <c r="L249">
        <v>4</v>
      </c>
      <c r="M249">
        <v>257.387</v>
      </c>
      <c r="N249">
        <v>319.08600000000001</v>
      </c>
      <c r="O249">
        <v>4090000</v>
      </c>
      <c r="P249">
        <v>159053</v>
      </c>
      <c r="Q249">
        <f t="shared" si="137"/>
        <v>0.60706502234543136</v>
      </c>
      <c r="R249">
        <f t="shared" si="108"/>
        <v>3.0788287456484045E-17</v>
      </c>
      <c r="S249">
        <f t="shared" si="109"/>
        <v>50.195690224274102</v>
      </c>
      <c r="T249">
        <f t="shared" si="110"/>
        <v>0.32995366923431896</v>
      </c>
      <c r="U249">
        <f t="shared" si="111"/>
        <v>4.9915396957393714</v>
      </c>
      <c r="V249">
        <f t="shared" si="112"/>
        <v>17.054350665451196</v>
      </c>
      <c r="W249">
        <f t="shared" si="113"/>
        <v>21.843455878551261</v>
      </c>
      <c r="X249">
        <f>((D249-D248))/D249*100</f>
        <v>1.3895146448640226E-2</v>
      </c>
      <c r="Y249">
        <f t="shared" si="139"/>
        <v>-4.6620046620046622</v>
      </c>
      <c r="Z249">
        <f t="shared" si="140"/>
        <v>6.9836795812308894E-2</v>
      </c>
      <c r="AA249">
        <f t="shared" si="115"/>
        <v>0</v>
      </c>
      <c r="AB249">
        <f t="shared" si="116"/>
        <v>0</v>
      </c>
      <c r="AC249">
        <f t="shared" si="117"/>
        <v>0.14609006077162315</v>
      </c>
      <c r="AD249" s="2">
        <v>-0.34</v>
      </c>
      <c r="AE249">
        <f t="shared" si="118"/>
        <v>0.17813445352429527</v>
      </c>
      <c r="AF249">
        <f t="shared" si="119"/>
        <v>-0.17813445352429527</v>
      </c>
      <c r="AG249">
        <f>SUM($AF$2:AF249)</f>
        <v>0.51774426621943204</v>
      </c>
      <c r="AH249" s="3">
        <f t="shared" si="120"/>
        <v>4.0726463456175015</v>
      </c>
      <c r="AI249">
        <f t="shared" si="121"/>
        <v>1.3683234858681557</v>
      </c>
      <c r="AJ249">
        <f t="shared" si="122"/>
        <v>2.9763768492459537</v>
      </c>
      <c r="AK249">
        <f t="shared" si="123"/>
        <v>0.40276459349276733</v>
      </c>
    </row>
    <row r="250" spans="1:37" x14ac:dyDescent="0.25">
      <c r="A250" s="1">
        <v>45666</v>
      </c>
      <c r="B250">
        <v>18.07</v>
      </c>
      <c r="C250">
        <v>23542.348999999998</v>
      </c>
      <c r="D250">
        <v>1932.3294000000001</v>
      </c>
      <c r="E250">
        <v>4.63</v>
      </c>
      <c r="F250">
        <v>71.7</v>
      </c>
      <c r="G250">
        <v>4.33</v>
      </c>
      <c r="H250">
        <v>-130652</v>
      </c>
      <c r="I250">
        <v>129.49270000000001</v>
      </c>
      <c r="J250">
        <v>5918.25</v>
      </c>
      <c r="K250">
        <v>19478.88</v>
      </c>
      <c r="L250">
        <v>4</v>
      </c>
      <c r="M250">
        <v>257.387</v>
      </c>
      <c r="N250">
        <v>319.08600000000001</v>
      </c>
      <c r="O250">
        <v>4090000</v>
      </c>
      <c r="P250">
        <v>159053</v>
      </c>
      <c r="Q250">
        <f t="shared" si="137"/>
        <v>0.60706502234543136</v>
      </c>
      <c r="R250">
        <f t="shared" si="108"/>
        <v>0.76569103501433089</v>
      </c>
      <c r="S250">
        <f t="shared" si="109"/>
        <v>56.327957922727705</v>
      </c>
      <c r="T250">
        <f t="shared" si="110"/>
        <v>0.39333088010987427</v>
      </c>
      <c r="U250">
        <f t="shared" si="111"/>
        <v>4.9268384946994894</v>
      </c>
      <c r="V250">
        <f t="shared" si="112"/>
        <v>18.08263456025664</v>
      </c>
      <c r="W250">
        <f t="shared" si="113"/>
        <v>24.282585857245653</v>
      </c>
      <c r="X250">
        <f>X249</f>
        <v>1.3895146448640226E-2</v>
      </c>
      <c r="Y250">
        <f t="shared" si="139"/>
        <v>-4.6620046620046622</v>
      </c>
      <c r="Z250">
        <f t="shared" si="140"/>
        <v>6.9836795812308894E-2</v>
      </c>
      <c r="AA250">
        <f t="shared" si="115"/>
        <v>-1.5531644353894207</v>
      </c>
      <c r="AB250">
        <f t="shared" si="116"/>
        <v>-1.6420959701866351</v>
      </c>
      <c r="AC250">
        <f t="shared" si="117"/>
        <v>0.43137566828090246</v>
      </c>
      <c r="AD250" s="2">
        <v>0.29599999999999999</v>
      </c>
      <c r="AE250">
        <f t="shared" si="118"/>
        <v>0.14463549945218893</v>
      </c>
      <c r="AF250">
        <f t="shared" si="119"/>
        <v>-1.6977999348416097</v>
      </c>
      <c r="AG250">
        <f>SUM($AF$2:AF250)</f>
        <v>-1.1800556686221777</v>
      </c>
      <c r="AH250" s="3">
        <f t="shared" si="120"/>
        <v>4.0726463456175015</v>
      </c>
      <c r="AI250">
        <f t="shared" si="121"/>
        <v>1.3691200957791325</v>
      </c>
      <c r="AJ250">
        <f t="shared" si="122"/>
        <v>2.9746450718042077</v>
      </c>
      <c r="AK250">
        <f t="shared" si="123"/>
        <v>0.40254967498070543</v>
      </c>
    </row>
    <row r="251" spans="1:37" x14ac:dyDescent="0.25">
      <c r="A251" s="1">
        <v>45667</v>
      </c>
      <c r="B251">
        <v>19.54</v>
      </c>
      <c r="C251">
        <v>23542.348999999998</v>
      </c>
      <c r="D251">
        <v>1932.3294000000001</v>
      </c>
      <c r="E251">
        <v>4.63</v>
      </c>
      <c r="F251">
        <v>71.7</v>
      </c>
      <c r="G251">
        <v>4.33</v>
      </c>
      <c r="H251">
        <v>-130652</v>
      </c>
      <c r="I251">
        <v>130.0513</v>
      </c>
      <c r="J251">
        <v>5827.04</v>
      </c>
      <c r="K251">
        <v>19161.63</v>
      </c>
      <c r="L251">
        <v>4</v>
      </c>
      <c r="M251">
        <v>257.387</v>
      </c>
      <c r="N251">
        <v>319.08600000000001</v>
      </c>
      <c r="O251">
        <v>4090000</v>
      </c>
      <c r="P251">
        <v>159053</v>
      </c>
      <c r="Q251">
        <f t="shared" si="137"/>
        <v>0.60706502234543136</v>
      </c>
      <c r="R251">
        <f t="shared" si="108"/>
        <v>0.93777616820431953</v>
      </c>
      <c r="S251">
        <f t="shared" si="109"/>
        <v>61.096248500836609</v>
      </c>
      <c r="T251">
        <f t="shared" si="110"/>
        <v>0.44138301845333133</v>
      </c>
      <c r="U251">
        <f t="shared" si="111"/>
        <v>3.7922018930397958</v>
      </c>
      <c r="V251">
        <f t="shared" si="112"/>
        <v>12.279814339118433</v>
      </c>
      <c r="W251">
        <f t="shared" si="113"/>
        <v>20.242107739958023</v>
      </c>
      <c r="X251">
        <f t="shared" ref="X251:X253" si="141">X250</f>
        <v>1.3895146448640226E-2</v>
      </c>
      <c r="Y251">
        <f t="shared" si="139"/>
        <v>-4.6620046620046622</v>
      </c>
      <c r="Z251">
        <f t="shared" si="140"/>
        <v>6.9836795812308894E-2</v>
      </c>
      <c r="AA251">
        <f t="shared" si="115"/>
        <v>0.15741742695762329</v>
      </c>
      <c r="AB251">
        <f t="shared" si="116"/>
        <v>-0.38447377577167602</v>
      </c>
      <c r="AC251">
        <f t="shared" si="117"/>
        <v>0.12525826346988272</v>
      </c>
      <c r="AD251" s="2">
        <v>0.38179999999999997</v>
      </c>
      <c r="AE251">
        <f t="shared" si="118"/>
        <v>0.29315846428311626</v>
      </c>
      <c r="AF251">
        <f t="shared" si="119"/>
        <v>-0.13574103732549297</v>
      </c>
      <c r="AG251">
        <f>SUM($AF$2:AF251)</f>
        <v>-1.3157967059476707</v>
      </c>
      <c r="AH251" s="3">
        <f t="shared" si="120"/>
        <v>4.0726463456175015</v>
      </c>
      <c r="AI251">
        <f t="shared" si="121"/>
        <v>1.2957414692247649</v>
      </c>
      <c r="AJ251">
        <f t="shared" si="122"/>
        <v>3.1431010292926289</v>
      </c>
      <c r="AK251">
        <f t="shared" si="123"/>
        <v>0.42289094236717567</v>
      </c>
    </row>
    <row r="252" spans="1:37" x14ac:dyDescent="0.25">
      <c r="A252" s="1">
        <v>45670</v>
      </c>
      <c r="B252">
        <v>19.190000000000001</v>
      </c>
      <c r="C252">
        <v>23542.348999999998</v>
      </c>
      <c r="D252">
        <v>1932.3294000000001</v>
      </c>
      <c r="E252">
        <v>4.63</v>
      </c>
      <c r="F252">
        <v>71.7</v>
      </c>
      <c r="G252">
        <v>4.33</v>
      </c>
      <c r="H252">
        <v>-130652</v>
      </c>
      <c r="I252">
        <v>130.21420000000001</v>
      </c>
      <c r="J252">
        <v>5836.22</v>
      </c>
      <c r="K252">
        <v>19088.099999999999</v>
      </c>
      <c r="L252">
        <v>4</v>
      </c>
      <c r="M252">
        <v>257.387</v>
      </c>
      <c r="N252">
        <v>319.08600000000001</v>
      </c>
      <c r="O252">
        <v>4090000</v>
      </c>
      <c r="P252">
        <v>159053</v>
      </c>
      <c r="Q252">
        <f t="shared" si="137"/>
        <v>0.60706502234543136</v>
      </c>
      <c r="R252">
        <f t="shared" si="108"/>
        <v>0.93777616820431964</v>
      </c>
      <c r="S252">
        <f t="shared" si="109"/>
        <v>64.802357430000001</v>
      </c>
      <c r="T252">
        <f t="shared" si="110"/>
        <v>0.47874710133230808</v>
      </c>
      <c r="U252">
        <f t="shared" si="111"/>
        <v>5.966643255596253</v>
      </c>
      <c r="V252">
        <f t="shared" si="112"/>
        <v>12.213116256075583</v>
      </c>
      <c r="W252">
        <f t="shared" si="113"/>
        <v>19.30176648710831</v>
      </c>
      <c r="X252">
        <f t="shared" si="141"/>
        <v>1.3895146448640226E-2</v>
      </c>
      <c r="Y252">
        <f t="shared" si="139"/>
        <v>-4.6620046620046622</v>
      </c>
      <c r="Z252">
        <f t="shared" si="140"/>
        <v>6.9836795812308894E-2</v>
      </c>
      <c r="AA252">
        <f t="shared" si="115"/>
        <v>0.11456334044923633</v>
      </c>
      <c r="AB252">
        <f t="shared" si="116"/>
        <v>-0.22925342218109826</v>
      </c>
      <c r="AC252">
        <f t="shared" si="117"/>
        <v>-0.48612209728279238</v>
      </c>
      <c r="AD252" s="2">
        <v>-0.80740000000000001</v>
      </c>
      <c r="AE252">
        <f t="shared" si="118"/>
        <v>0.24577449599024698</v>
      </c>
      <c r="AF252">
        <f t="shared" si="119"/>
        <v>-0.13121115554101065</v>
      </c>
      <c r="AG252">
        <f>SUM($AF$2:AF252)</f>
        <v>-1.4470078614886814</v>
      </c>
      <c r="AH252" s="3">
        <f t="shared" si="120"/>
        <v>4.0726463456175015</v>
      </c>
      <c r="AI252">
        <f t="shared" si="121"/>
        <v>1.2884974936627256</v>
      </c>
      <c r="AJ252">
        <f t="shared" si="122"/>
        <v>3.1607716473242506</v>
      </c>
      <c r="AK252">
        <f t="shared" si="123"/>
        <v>0.42496117299139519</v>
      </c>
    </row>
    <row r="253" spans="1:37" x14ac:dyDescent="0.25">
      <c r="A253" s="1">
        <v>45671</v>
      </c>
      <c r="B253">
        <v>18.71</v>
      </c>
      <c r="C253">
        <v>23542.348999999998</v>
      </c>
      <c r="D253">
        <v>1932.3294000000001</v>
      </c>
      <c r="E253">
        <v>4.63</v>
      </c>
      <c r="F253">
        <v>71.7</v>
      </c>
      <c r="G253">
        <v>4.33</v>
      </c>
      <c r="H253">
        <v>-130652</v>
      </c>
      <c r="I253">
        <v>129.5812</v>
      </c>
      <c r="J253">
        <v>5842.91</v>
      </c>
      <c r="K253">
        <v>19044.39</v>
      </c>
      <c r="L253">
        <v>4</v>
      </c>
      <c r="M253">
        <v>257.387</v>
      </c>
      <c r="N253">
        <v>319.08600000000001</v>
      </c>
      <c r="O253">
        <v>4090000</v>
      </c>
      <c r="P253">
        <v>159053</v>
      </c>
      <c r="Q253">
        <f t="shared" si="137"/>
        <v>0.60706502234543136</v>
      </c>
      <c r="R253">
        <f t="shared" si="108"/>
        <v>0.76569103501433111</v>
      </c>
      <c r="S253">
        <f t="shared" si="109"/>
        <v>67.621155614002006</v>
      </c>
      <c r="T253">
        <f t="shared" si="110"/>
        <v>0.50778798273821768</v>
      </c>
      <c r="U253">
        <f t="shared" si="111"/>
        <v>5.5899372018857916</v>
      </c>
      <c r="V253">
        <f t="shared" si="112"/>
        <v>11.633517184748358</v>
      </c>
      <c r="W253">
        <f t="shared" si="113"/>
        <v>18.590448276705988</v>
      </c>
      <c r="X253">
        <f t="shared" si="141"/>
        <v>1.3895146448640226E-2</v>
      </c>
      <c r="Y253">
        <f t="shared" si="139"/>
        <v>-4.6620046620046622</v>
      </c>
      <c r="Z253">
        <f t="shared" si="140"/>
        <v>6.9836795812308894E-2</v>
      </c>
      <c r="AA253">
        <f t="shared" si="115"/>
        <v>1.8147132985426715</v>
      </c>
      <c r="AB253">
        <f t="shared" si="116"/>
        <v>2.4217627226737704</v>
      </c>
      <c r="AC253">
        <f t="shared" si="117"/>
        <v>-0.13157772886807972</v>
      </c>
      <c r="AD253" s="2">
        <v>-0.84809999999999997</v>
      </c>
      <c r="AE253">
        <f t="shared" si="118"/>
        <v>0.23759140024387296</v>
      </c>
      <c r="AF253">
        <f t="shared" si="119"/>
        <v>1.5771218982987985</v>
      </c>
      <c r="AG253">
        <f>SUM($AF$2:AF253)</f>
        <v>0.13011403681011702</v>
      </c>
      <c r="AH253" s="3">
        <f t="shared" si="120"/>
        <v>2.7604256670624778</v>
      </c>
      <c r="AI253">
        <f t="shared" si="121"/>
        <v>1.3318458984593451</v>
      </c>
      <c r="AJ253">
        <f t="shared" si="122"/>
        <v>2.0726314284976119</v>
      </c>
      <c r="AK253">
        <f t="shared" si="123"/>
        <v>0.26913054313363088</v>
      </c>
    </row>
    <row r="254" spans="1:37" x14ac:dyDescent="0.25">
      <c r="A254" s="1">
        <v>45672</v>
      </c>
      <c r="B254">
        <v>16.12</v>
      </c>
      <c r="C254">
        <v>23542.348999999998</v>
      </c>
      <c r="D254">
        <v>1930.5155</v>
      </c>
      <c r="E254">
        <v>4.63</v>
      </c>
      <c r="F254">
        <v>71.7</v>
      </c>
      <c r="G254">
        <v>4.33</v>
      </c>
      <c r="H254">
        <v>-130652</v>
      </c>
      <c r="I254">
        <v>129.41069999999999</v>
      </c>
      <c r="J254">
        <v>5949.91</v>
      </c>
      <c r="K254">
        <v>19511.23</v>
      </c>
      <c r="L254">
        <v>4</v>
      </c>
      <c r="M254">
        <v>257.387</v>
      </c>
      <c r="N254">
        <v>319.08600000000001</v>
      </c>
      <c r="O254">
        <v>4090000</v>
      </c>
      <c r="P254">
        <v>159053</v>
      </c>
      <c r="Q254">
        <f t="shared" si="137"/>
        <v>0.60706502234543136</v>
      </c>
      <c r="R254">
        <f t="shared" si="108"/>
        <v>0</v>
      </c>
      <c r="S254">
        <f t="shared" si="109"/>
        <v>69.660441106403951</v>
      </c>
      <c r="T254">
        <f t="shared" si="110"/>
        <v>0.52987594219473344</v>
      </c>
      <c r="U254">
        <f t="shared" si="111"/>
        <v>5.5988998420229752</v>
      </c>
      <c r="V254">
        <f t="shared" si="112"/>
        <v>7.6002574386649755</v>
      </c>
      <c r="W254">
        <f t="shared" si="113"/>
        <v>13.947226433820056</v>
      </c>
      <c r="X254">
        <f>((D254-D253))/D254*100</f>
        <v>-9.3959359559666999E-2</v>
      </c>
      <c r="Y254">
        <f t="shared" si="139"/>
        <v>-4.6620046620046622</v>
      </c>
      <c r="Z254">
        <f t="shared" si="140"/>
        <v>6.9836795812308894E-2</v>
      </c>
      <c r="AA254">
        <f t="shared" si="115"/>
        <v>-0.21148717634665781</v>
      </c>
      <c r="AB254">
        <f t="shared" si="116"/>
        <v>-0.89031289112143464</v>
      </c>
      <c r="AC254">
        <f t="shared" si="117"/>
        <v>0.16822411129837625</v>
      </c>
      <c r="AD254" s="2">
        <v>-0.81259999999999999</v>
      </c>
      <c r="AE254">
        <f t="shared" si="118"/>
        <v>5.3414043397117347E-2</v>
      </c>
      <c r="AF254">
        <f t="shared" si="119"/>
        <v>-0.26490121974377517</v>
      </c>
      <c r="AG254">
        <f>SUM($AF$2:AF254)</f>
        <v>-0.13478718293365816</v>
      </c>
      <c r="AH254" s="3">
        <f t="shared" si="120"/>
        <v>2.7604256670624778</v>
      </c>
      <c r="AI254">
        <f t="shared" si="121"/>
        <v>1.2308972859358291</v>
      </c>
      <c r="AJ254">
        <f t="shared" si="122"/>
        <v>2.2426125222656377</v>
      </c>
      <c r="AK254">
        <f t="shared" si="123"/>
        <v>0.29823726698872804</v>
      </c>
    </row>
    <row r="255" spans="1:37" x14ac:dyDescent="0.25">
      <c r="A255" s="1">
        <v>45673</v>
      </c>
      <c r="B255">
        <v>16.600000000000001</v>
      </c>
      <c r="C255">
        <v>23542.348999999998</v>
      </c>
      <c r="D255">
        <v>1930.5155</v>
      </c>
      <c r="E255">
        <v>4.63</v>
      </c>
      <c r="F255">
        <v>71.7</v>
      </c>
      <c r="G255">
        <v>4.33</v>
      </c>
      <c r="H255">
        <v>-130652</v>
      </c>
      <c r="I255">
        <v>129.6284</v>
      </c>
      <c r="J255">
        <v>5937.34</v>
      </c>
      <c r="K255">
        <v>19338.29</v>
      </c>
      <c r="L255">
        <v>4</v>
      </c>
      <c r="M255">
        <v>257.387</v>
      </c>
      <c r="N255">
        <v>319.08600000000001</v>
      </c>
      <c r="O255">
        <v>4090000</v>
      </c>
      <c r="P255">
        <v>159053</v>
      </c>
      <c r="Q255">
        <f t="shared" si="137"/>
        <v>0.60706502234543136</v>
      </c>
      <c r="R255">
        <f t="shared" si="108"/>
        <v>2.0609829865482663</v>
      </c>
      <c r="S255">
        <f t="shared" si="109"/>
        <v>70.987425887847024</v>
      </c>
      <c r="T255">
        <f t="shared" si="110"/>
        <v>0.54585567977654426</v>
      </c>
      <c r="U255">
        <f t="shared" si="111"/>
        <v>5.7298914996653751</v>
      </c>
      <c r="V255">
        <f t="shared" si="112"/>
        <v>7.9424194774419137</v>
      </c>
      <c r="W255">
        <f t="shared" si="113"/>
        <v>12.148449897366634</v>
      </c>
      <c r="X255">
        <f>X254</f>
        <v>-9.3959359559666999E-2</v>
      </c>
      <c r="Y255">
        <f t="shared" si="139"/>
        <v>-4.6620046620046622</v>
      </c>
      <c r="Z255">
        <f t="shared" si="140"/>
        <v>6.9836795812308894E-2</v>
      </c>
      <c r="AA255">
        <f t="shared" si="115"/>
        <v>0.99414259357241097</v>
      </c>
      <c r="AB255">
        <f t="shared" si="116"/>
        <v>1.4982128394381773</v>
      </c>
      <c r="AC255">
        <f t="shared" si="117"/>
        <v>3.7568927796683936E-2</v>
      </c>
      <c r="AD255" s="2">
        <v>0.1298</v>
      </c>
      <c r="AE255">
        <f t="shared" si="118"/>
        <v>0.11994096662425351</v>
      </c>
      <c r="AF255">
        <f t="shared" si="119"/>
        <v>0.87420162694815751</v>
      </c>
      <c r="AG255">
        <f>SUM($AF$2:AF255)</f>
        <v>0.73941444401449941</v>
      </c>
      <c r="AH255" s="3">
        <f t="shared" si="120"/>
        <v>2.4779506174616976</v>
      </c>
      <c r="AI255">
        <f t="shared" si="121"/>
        <v>1.2052087293129408</v>
      </c>
      <c r="AJ255">
        <f t="shared" si="122"/>
        <v>2.0560344089727223</v>
      </c>
      <c r="AK255">
        <f t="shared" si="123"/>
        <v>0.26616164022409317</v>
      </c>
    </row>
    <row r="256" spans="1:37" x14ac:dyDescent="0.25">
      <c r="A256" s="1">
        <v>45674</v>
      </c>
      <c r="B256">
        <v>15.97</v>
      </c>
      <c r="C256">
        <v>23542.348999999998</v>
      </c>
      <c r="D256">
        <v>1930.5155</v>
      </c>
      <c r="E256">
        <v>4.63</v>
      </c>
      <c r="F256">
        <v>71.7</v>
      </c>
      <c r="G256">
        <v>4.33</v>
      </c>
      <c r="H256">
        <v>-130652</v>
      </c>
      <c r="I256">
        <v>129.6771</v>
      </c>
      <c r="J256">
        <v>5996.66</v>
      </c>
      <c r="K256">
        <v>19630.2</v>
      </c>
      <c r="L256">
        <v>4</v>
      </c>
      <c r="M256">
        <v>257.387</v>
      </c>
      <c r="N256">
        <v>319.08600000000001</v>
      </c>
      <c r="O256">
        <v>4090000</v>
      </c>
      <c r="P256">
        <v>159053</v>
      </c>
      <c r="Q256">
        <f t="shared" si="137"/>
        <v>0.60706502234543136</v>
      </c>
      <c r="R256">
        <f t="shared" si="108"/>
        <v>2.5241783428003095</v>
      </c>
      <c r="S256">
        <f t="shared" si="109"/>
        <v>71.641701708603151</v>
      </c>
      <c r="T256">
        <f t="shared" si="110"/>
        <v>0.55625386515153041</v>
      </c>
      <c r="U256">
        <f t="shared" si="111"/>
        <v>7.3062598121017164</v>
      </c>
      <c r="V256">
        <f t="shared" si="112"/>
        <v>13.554375304108484</v>
      </c>
      <c r="W256">
        <f t="shared" si="113"/>
        <v>24.258371607381395</v>
      </c>
      <c r="X256">
        <f t="shared" ref="X256:X258" si="142">X255</f>
        <v>-9.3959359559666999E-2</v>
      </c>
      <c r="Y256">
        <f t="shared" si="139"/>
        <v>-4.6620046620046622</v>
      </c>
      <c r="Z256">
        <f t="shared" si="140"/>
        <v>6.9836795812308894E-2</v>
      </c>
      <c r="AA256">
        <f t="shared" si="115"/>
        <v>0</v>
      </c>
      <c r="AB256">
        <f t="shared" si="116"/>
        <v>0</v>
      </c>
      <c r="AC256">
        <f t="shared" si="117"/>
        <v>0</v>
      </c>
      <c r="AD256" s="2">
        <v>0.3291</v>
      </c>
      <c r="AE256">
        <f t="shared" si="118"/>
        <v>7.6795336576857637E-2</v>
      </c>
      <c r="AF256">
        <f t="shared" si="119"/>
        <v>-7.6795336576857637E-2</v>
      </c>
      <c r="AG256">
        <f>SUM($AF$2:AF256)</f>
        <v>0.66261910743764174</v>
      </c>
      <c r="AH256" s="3">
        <f t="shared" si="120"/>
        <v>2.4779506174616976</v>
      </c>
      <c r="AI256">
        <f t="shared" si="121"/>
        <v>1.1539099149369725</v>
      </c>
      <c r="AJ256">
        <f t="shared" si="122"/>
        <v>2.147438535179798</v>
      </c>
      <c r="AK256">
        <f t="shared" si="123"/>
        <v>0.282223628124116</v>
      </c>
    </row>
    <row r="257" spans="1:37" x14ac:dyDescent="0.25">
      <c r="A257" s="1">
        <v>45677</v>
      </c>
      <c r="B257">
        <v>15.81</v>
      </c>
      <c r="C257">
        <v>23542.348999999998</v>
      </c>
      <c r="D257">
        <v>1930.5155</v>
      </c>
      <c r="E257">
        <v>4.63</v>
      </c>
      <c r="F257">
        <v>71.7</v>
      </c>
      <c r="G257">
        <v>4.33</v>
      </c>
      <c r="H257">
        <v>-130652</v>
      </c>
      <c r="I257">
        <v>129.6771</v>
      </c>
      <c r="J257">
        <v>5996.66</v>
      </c>
      <c r="K257">
        <v>19630.2</v>
      </c>
      <c r="L257">
        <v>4</v>
      </c>
      <c r="M257">
        <v>257.387</v>
      </c>
      <c r="N257">
        <v>319.08600000000001</v>
      </c>
      <c r="O257">
        <v>4090000</v>
      </c>
      <c r="P257">
        <v>159053</v>
      </c>
      <c r="Q257">
        <f t="shared" si="137"/>
        <v>0.60706502234543136</v>
      </c>
      <c r="R257">
        <f t="shared" si="108"/>
        <v>2.5241783428003095</v>
      </c>
      <c r="S257">
        <f t="shared" si="109"/>
        <v>71.641701708603151</v>
      </c>
      <c r="T257">
        <f t="shared" si="110"/>
        <v>0.56138073726470983</v>
      </c>
      <c r="U257">
        <f t="shared" si="111"/>
        <v>7.5407440818244904</v>
      </c>
      <c r="V257">
        <f t="shared" si="112"/>
        <v>14.665311074382833</v>
      </c>
      <c r="W257">
        <f t="shared" si="113"/>
        <v>28.411273918610465</v>
      </c>
      <c r="X257">
        <f t="shared" si="142"/>
        <v>-9.3959359559666999E-2</v>
      </c>
      <c r="Y257">
        <f t="shared" si="139"/>
        <v>-4.6620046620046622</v>
      </c>
      <c r="Z257">
        <f t="shared" si="140"/>
        <v>6.9836795812308894E-2</v>
      </c>
      <c r="AA257">
        <f t="shared" si="115"/>
        <v>0.87299967522312893</v>
      </c>
      <c r="AB257">
        <f t="shared" si="116"/>
        <v>0.64275268519731354</v>
      </c>
      <c r="AC257">
        <f t="shared" si="117"/>
        <v>-0.82289008622184034</v>
      </c>
      <c r="AD257" s="2">
        <v>-9.7600000000000006E-2</v>
      </c>
      <c r="AE257">
        <f t="shared" si="118"/>
        <v>0.10277890820184919</v>
      </c>
      <c r="AF257">
        <f t="shared" si="119"/>
        <v>0.77022076702127973</v>
      </c>
      <c r="AG257">
        <f>SUM($AF$2:AF257)</f>
        <v>1.4328398744589215</v>
      </c>
      <c r="AH257" s="3">
        <f t="shared" si="120"/>
        <v>2.4779506174616976</v>
      </c>
      <c r="AI257">
        <f t="shared" si="121"/>
        <v>1.2073283282537335</v>
      </c>
      <c r="AJ257">
        <f t="shared" si="122"/>
        <v>2.0524248122677435</v>
      </c>
      <c r="AK257">
        <f t="shared" si="123"/>
        <v>0.2655127770939224</v>
      </c>
    </row>
    <row r="258" spans="1:37" x14ac:dyDescent="0.25">
      <c r="A258" s="1">
        <v>45678</v>
      </c>
      <c r="B258">
        <v>15.06</v>
      </c>
      <c r="C258">
        <v>23542.348999999998</v>
      </c>
      <c r="D258">
        <v>1930.5155</v>
      </c>
      <c r="E258">
        <v>4.63</v>
      </c>
      <c r="F258">
        <v>71.7</v>
      </c>
      <c r="G258">
        <v>4.33</v>
      </c>
      <c r="H258">
        <v>-130652</v>
      </c>
      <c r="I258">
        <v>128.61000000000001</v>
      </c>
      <c r="J258">
        <v>6049.24</v>
      </c>
      <c r="K258">
        <v>19756.78</v>
      </c>
      <c r="L258">
        <v>4</v>
      </c>
      <c r="M258">
        <v>257.387</v>
      </c>
      <c r="N258">
        <v>319.08600000000001</v>
      </c>
      <c r="O258">
        <v>4090000</v>
      </c>
      <c r="P258">
        <v>159053</v>
      </c>
      <c r="Q258">
        <f t="shared" si="137"/>
        <v>0.60706502234543136</v>
      </c>
      <c r="R258">
        <f t="shared" si="108"/>
        <v>2.0609829865482667</v>
      </c>
      <c r="S258">
        <f t="shared" si="109"/>
        <v>70.987425887847024</v>
      </c>
      <c r="T258">
        <f t="shared" si="110"/>
        <v>0.56138073726470983</v>
      </c>
      <c r="U258">
        <f t="shared" si="111"/>
        <v>5.4824058648435772</v>
      </c>
      <c r="V258">
        <f t="shared" si="112"/>
        <v>14.112733755162603</v>
      </c>
      <c r="W258">
        <f t="shared" si="113"/>
        <v>28.260993206543592</v>
      </c>
      <c r="X258">
        <f t="shared" si="142"/>
        <v>-9.3959359559666999E-2</v>
      </c>
      <c r="Y258">
        <f t="shared" si="139"/>
        <v>-4.6620046620046622</v>
      </c>
      <c r="Z258">
        <f t="shared" si="140"/>
        <v>6.9836795812308894E-2</v>
      </c>
      <c r="AA258">
        <f t="shared" si="115"/>
        <v>0.61192005774427094</v>
      </c>
      <c r="AB258">
        <f t="shared" si="116"/>
        <v>1.2702440967978101</v>
      </c>
      <c r="AC258">
        <f t="shared" si="117"/>
        <v>-5.2250991369266711E-2</v>
      </c>
      <c r="AD258" s="2">
        <v>-0.31819999999999998</v>
      </c>
      <c r="AE258">
        <f t="shared" si="118"/>
        <v>-2.750616490057245E-2</v>
      </c>
      <c r="AF258">
        <f t="shared" si="119"/>
        <v>0.63942622264484339</v>
      </c>
      <c r="AG258">
        <f>SUM($AF$2:AF258)</f>
        <v>2.072266097103765</v>
      </c>
      <c r="AH258" s="3">
        <f t="shared" si="120"/>
        <v>2.4779506174616976</v>
      </c>
      <c r="AI258">
        <f t="shared" si="121"/>
        <v>1.2224231559421521</v>
      </c>
      <c r="AJ258">
        <f t="shared" si="122"/>
        <v>2.0270808888202705</v>
      </c>
      <c r="AK258">
        <f t="shared" si="123"/>
        <v>0.26092454714076863</v>
      </c>
    </row>
    <row r="259" spans="1:37" x14ac:dyDescent="0.25">
      <c r="A259" s="1">
        <v>45679</v>
      </c>
      <c r="B259">
        <v>15.1</v>
      </c>
      <c r="C259">
        <v>23542.348999999998</v>
      </c>
      <c r="D259">
        <v>1934.3135</v>
      </c>
      <c r="E259">
        <v>4.63</v>
      </c>
      <c r="F259">
        <v>71.7</v>
      </c>
      <c r="G259">
        <v>4.33</v>
      </c>
      <c r="H259">
        <v>-130652</v>
      </c>
      <c r="I259">
        <v>128.5428</v>
      </c>
      <c r="J259">
        <v>6086.37</v>
      </c>
      <c r="K259">
        <v>20009.34</v>
      </c>
      <c r="L259">
        <v>4</v>
      </c>
      <c r="M259">
        <v>257.387</v>
      </c>
      <c r="N259">
        <v>319.08600000000001</v>
      </c>
      <c r="O259">
        <v>4090000</v>
      </c>
      <c r="P259">
        <v>159053</v>
      </c>
      <c r="Q259">
        <f t="shared" si="137"/>
        <v>0.60706502234543136</v>
      </c>
      <c r="R259">
        <f t="shared" ref="R259:R321" si="143">STDEVA(X259:X263)*SQRT(252)</f>
        <v>0</v>
      </c>
      <c r="S259">
        <f t="shared" ref="S259:S290" si="144">STDEVA(Y259:Y279)*SQRT(252)</f>
        <v>69.660441106403951</v>
      </c>
      <c r="T259">
        <f t="shared" ref="T259:T321" si="145">STDEVA(Z259:Z279)*SQRT(252)</f>
        <v>0.55625386515153052</v>
      </c>
      <c r="U259">
        <f t="shared" ref="U259:U321" si="146">STDEVA(AC259:AC264)*SQRT(252)</f>
        <v>5.5994583550776831</v>
      </c>
      <c r="V259">
        <f t="shared" ref="V259:V321" si="147">STDEVA(AA259:AA264)*SQRT(252)</f>
        <v>13.926646196722642</v>
      </c>
      <c r="W259">
        <f t="shared" ref="W259:W320" si="148">STDEVA(AB259:AB264)*SQRT(252)</f>
        <v>26.476679574367306</v>
      </c>
      <c r="X259">
        <f>((D259-D258))/D259*100</f>
        <v>0.19634873044105838</v>
      </c>
      <c r="Y259">
        <f t="shared" si="139"/>
        <v>-4.6620046620046622</v>
      </c>
      <c r="Z259">
        <f t="shared" si="140"/>
        <v>6.9836795812308894E-2</v>
      </c>
      <c r="AA259">
        <f t="shared" ref="AA259:AA290" si="149">LN(J260/J259)*100</f>
        <v>0.52994450977238883</v>
      </c>
      <c r="AB259">
        <f t="shared" ref="AB259:AB290" si="150">LN(K260/K259)*100</f>
        <v>0.2213513514666508</v>
      </c>
      <c r="AC259">
        <f t="shared" ref="AC259:AC322" si="151">((I260-I259)/I259)*100</f>
        <v>-8.4952249367515789E-2</v>
      </c>
      <c r="AD259" s="2">
        <v>0.42149999999999999</v>
      </c>
      <c r="AE259">
        <f t="shared" ref="AE259:AE322" si="152">AVERAGE(AA259:AA272)</f>
        <v>-2.342787725266585E-2</v>
      </c>
      <c r="AF259">
        <f t="shared" ref="AF259:AF322" si="153">AA259-AE259</f>
        <v>0.55337238702505465</v>
      </c>
      <c r="AG259">
        <f>SUM($AF$2:AF259)</f>
        <v>2.6256384841288196</v>
      </c>
      <c r="AH259" s="3">
        <f t="shared" ref="AH259:AH322" si="154">MAX(AG259:AG273)-MIN(AG259:AG273)</f>
        <v>2.4779506174616976</v>
      </c>
      <c r="AI259">
        <f t="shared" ref="AI259:AI322" si="155">_xlfn.STDEV.P(AB259:AB273)</f>
        <v>1.1748989619193084</v>
      </c>
      <c r="AJ259">
        <f t="shared" ref="AJ259:AJ322" si="156">AH259/AI259</f>
        <v>2.1090755016190763</v>
      </c>
      <c r="AK259">
        <f t="shared" ref="AK259:AK322" si="157">LOG(AJ259)/LOG(15)</f>
        <v>0.27556715908614243</v>
      </c>
    </row>
    <row r="260" spans="1:37" x14ac:dyDescent="0.25">
      <c r="A260" s="1">
        <v>45680</v>
      </c>
      <c r="B260">
        <v>15.02</v>
      </c>
      <c r="C260">
        <v>23542.348999999998</v>
      </c>
      <c r="D260">
        <v>1934.3135</v>
      </c>
      <c r="E260">
        <v>4.63</v>
      </c>
      <c r="F260">
        <v>71.7</v>
      </c>
      <c r="G260">
        <v>4.33</v>
      </c>
      <c r="H260">
        <v>-130652</v>
      </c>
      <c r="I260">
        <v>128.43360000000001</v>
      </c>
      <c r="J260">
        <v>6118.71</v>
      </c>
      <c r="K260">
        <v>20053.68</v>
      </c>
      <c r="L260">
        <v>4</v>
      </c>
      <c r="M260">
        <v>257.387</v>
      </c>
      <c r="N260">
        <v>319.08600000000001</v>
      </c>
      <c r="O260">
        <v>4090000</v>
      </c>
      <c r="P260">
        <v>159053</v>
      </c>
      <c r="Q260">
        <f t="shared" si="137"/>
        <v>0.60706502234543136</v>
      </c>
      <c r="R260">
        <f t="shared" si="143"/>
        <v>1.0446452518410683</v>
      </c>
      <c r="S260">
        <f t="shared" si="144"/>
        <v>67.621155614002021</v>
      </c>
      <c r="T260">
        <f t="shared" si="145"/>
        <v>0.54585567977654381</v>
      </c>
      <c r="U260">
        <f t="shared" si="146"/>
        <v>5.9375744408719564</v>
      </c>
      <c r="V260">
        <f t="shared" si="147"/>
        <v>13.391545537473098</v>
      </c>
      <c r="W260">
        <f t="shared" si="148"/>
        <v>26.201359072765129</v>
      </c>
      <c r="X260">
        <f>X259</f>
        <v>0.19634873044105838</v>
      </c>
      <c r="Y260">
        <f t="shared" si="139"/>
        <v>-4.6620046620046622</v>
      </c>
      <c r="Z260">
        <f t="shared" si="140"/>
        <v>6.9836795812308894E-2</v>
      </c>
      <c r="AA260">
        <f t="shared" si="149"/>
        <v>-0.28592607828964828</v>
      </c>
      <c r="AB260">
        <f t="shared" si="150"/>
        <v>-0.49680191002646634</v>
      </c>
      <c r="AC260">
        <f t="shared" si="151"/>
        <v>-0.58419292147849933</v>
      </c>
      <c r="AD260" s="2">
        <v>-0.1779</v>
      </c>
      <c r="AE260">
        <f t="shared" si="152"/>
        <v>-5.8855945914961572E-2</v>
      </c>
      <c r="AF260">
        <f t="shared" si="153"/>
        <v>-0.22707013237468671</v>
      </c>
      <c r="AG260">
        <f>SUM($AF$2:AF260)</f>
        <v>2.398568351754133</v>
      </c>
      <c r="AH260" s="3">
        <f t="shared" si="154"/>
        <v>2.250880485087011</v>
      </c>
      <c r="AI260">
        <f t="shared" si="155"/>
        <v>1.1721369360352027</v>
      </c>
      <c r="AJ260">
        <f t="shared" si="156"/>
        <v>1.9203221192744757</v>
      </c>
      <c r="AK260">
        <f t="shared" si="157"/>
        <v>0.24094565978048876</v>
      </c>
    </row>
    <row r="261" spans="1:37" x14ac:dyDescent="0.25">
      <c r="A261" s="1">
        <v>45681</v>
      </c>
      <c r="B261">
        <v>14.85</v>
      </c>
      <c r="C261">
        <v>23542.348999999998</v>
      </c>
      <c r="D261">
        <v>1934.3135</v>
      </c>
      <c r="E261">
        <v>4.63</v>
      </c>
      <c r="F261">
        <v>71.7</v>
      </c>
      <c r="G261">
        <v>4.33</v>
      </c>
      <c r="H261">
        <v>-130652</v>
      </c>
      <c r="I261">
        <v>127.6833</v>
      </c>
      <c r="J261">
        <v>6101.24</v>
      </c>
      <c r="K261">
        <v>19954.3</v>
      </c>
      <c r="L261">
        <v>4</v>
      </c>
      <c r="M261">
        <v>257.387</v>
      </c>
      <c r="N261">
        <v>319.08600000000001</v>
      </c>
      <c r="O261">
        <v>4090000</v>
      </c>
      <c r="P261">
        <v>159053</v>
      </c>
      <c r="Q261">
        <f t="shared" si="137"/>
        <v>0.60706502234543136</v>
      </c>
      <c r="R261">
        <f t="shared" si="143"/>
        <v>1.2794239146159236</v>
      </c>
      <c r="S261">
        <f t="shared" si="144"/>
        <v>64.802357430000001</v>
      </c>
      <c r="T261">
        <f t="shared" si="145"/>
        <v>0.52987594219473311</v>
      </c>
      <c r="U261">
        <f t="shared" si="146"/>
        <v>3.6549508248235956</v>
      </c>
      <c r="V261">
        <f t="shared" si="147"/>
        <v>13.44260111320947</v>
      </c>
      <c r="W261">
        <f t="shared" si="148"/>
        <v>26.26651614481861</v>
      </c>
      <c r="X261">
        <f t="shared" ref="X261:X263" si="158">X260</f>
        <v>0.19634873044105838</v>
      </c>
      <c r="Y261">
        <f t="shared" si="139"/>
        <v>-4.6620046620046622</v>
      </c>
      <c r="Z261">
        <f t="shared" si="140"/>
        <v>6.9836795812308894E-2</v>
      </c>
      <c r="AA261">
        <f t="shared" si="149"/>
        <v>-1.4687984883634317</v>
      </c>
      <c r="AB261">
        <f t="shared" si="150"/>
        <v>-3.1174550865161974</v>
      </c>
      <c r="AC261">
        <f t="shared" si="151"/>
        <v>0.47171399862001168</v>
      </c>
      <c r="AD261" s="2">
        <v>-0.84419999999999995</v>
      </c>
      <c r="AE261">
        <f t="shared" si="152"/>
        <v>-5.7915645247494978E-2</v>
      </c>
      <c r="AF261">
        <f t="shared" si="153"/>
        <v>-1.4108828431159368</v>
      </c>
      <c r="AG261">
        <f>SUM($AF$2:AF261)</f>
        <v>0.98768550863819615</v>
      </c>
      <c r="AH261" s="3">
        <f t="shared" si="154"/>
        <v>3.0195320304482305</v>
      </c>
      <c r="AI261">
        <f t="shared" si="155"/>
        <v>1.2347244025111193</v>
      </c>
      <c r="AJ261">
        <f t="shared" si="156"/>
        <v>2.4455109369404711</v>
      </c>
      <c r="AK261">
        <f t="shared" si="157"/>
        <v>0.33022064099661574</v>
      </c>
    </row>
    <row r="262" spans="1:37" x14ac:dyDescent="0.25">
      <c r="A262" s="1">
        <v>45684</v>
      </c>
      <c r="B262">
        <v>17.899999999999999</v>
      </c>
      <c r="C262">
        <v>23542.348999999998</v>
      </c>
      <c r="D262">
        <v>1934.3135</v>
      </c>
      <c r="E262">
        <v>4.63</v>
      </c>
      <c r="F262">
        <v>71.7</v>
      </c>
      <c r="G262">
        <v>4.33</v>
      </c>
      <c r="H262">
        <v>-130652</v>
      </c>
      <c r="I262">
        <v>128.28559999999999</v>
      </c>
      <c r="J262">
        <v>6012.28</v>
      </c>
      <c r="K262">
        <v>19341.830000000002</v>
      </c>
      <c r="L262">
        <v>4</v>
      </c>
      <c r="M262">
        <v>257.387</v>
      </c>
      <c r="N262">
        <v>319.08600000000001</v>
      </c>
      <c r="O262">
        <v>4090000</v>
      </c>
      <c r="P262">
        <v>159053</v>
      </c>
      <c r="Q262">
        <f t="shared" si="137"/>
        <v>0.60706502234543136</v>
      </c>
      <c r="R262">
        <f t="shared" si="143"/>
        <v>1.279423914615925</v>
      </c>
      <c r="S262">
        <f t="shared" si="144"/>
        <v>61.096248500836609</v>
      </c>
      <c r="T262">
        <f t="shared" si="145"/>
        <v>0.50778798273821679</v>
      </c>
      <c r="U262">
        <f t="shared" si="146"/>
        <v>3.6769065427770742</v>
      </c>
      <c r="V262">
        <f t="shared" si="147"/>
        <v>10.442323882456398</v>
      </c>
      <c r="W262">
        <f t="shared" si="148"/>
        <v>17.201528894964099</v>
      </c>
      <c r="X262">
        <f t="shared" si="158"/>
        <v>0.19634873044105838</v>
      </c>
      <c r="Y262">
        <f t="shared" si="139"/>
        <v>-4.6620046620046622</v>
      </c>
      <c r="Z262">
        <f t="shared" si="140"/>
        <v>6.9836795812308894E-2</v>
      </c>
      <c r="AA262">
        <f t="shared" si="149"/>
        <v>0.9175576254675617</v>
      </c>
      <c r="AB262">
        <f t="shared" si="150"/>
        <v>2.0052151801351812</v>
      </c>
      <c r="AC262">
        <f t="shared" si="151"/>
        <v>0.14452128687866414</v>
      </c>
      <c r="AD262" s="2">
        <v>0.94130000000000003</v>
      </c>
      <c r="AE262">
        <f t="shared" si="152"/>
        <v>0.12108694291862408</v>
      </c>
      <c r="AF262">
        <f t="shared" si="153"/>
        <v>0.7964706825489376</v>
      </c>
      <c r="AG262">
        <f>SUM($AF$2:AF262)</f>
        <v>1.7841561911871338</v>
      </c>
      <c r="AH262" s="3">
        <f t="shared" si="154"/>
        <v>3.4171411048954106</v>
      </c>
      <c r="AI262">
        <f t="shared" si="155"/>
        <v>0.91313361256607339</v>
      </c>
      <c r="AJ262">
        <f t="shared" si="156"/>
        <v>3.7422136890707765</v>
      </c>
      <c r="AK262">
        <f t="shared" si="157"/>
        <v>0.48731642096655015</v>
      </c>
    </row>
    <row r="263" spans="1:37" x14ac:dyDescent="0.25">
      <c r="A263" s="1">
        <v>45685</v>
      </c>
      <c r="B263">
        <v>16.41</v>
      </c>
      <c r="C263">
        <v>23542.348999999998</v>
      </c>
      <c r="D263">
        <v>1934.3135</v>
      </c>
      <c r="E263">
        <v>4.63</v>
      </c>
      <c r="F263">
        <v>71.7</v>
      </c>
      <c r="G263">
        <v>4.33</v>
      </c>
      <c r="H263">
        <v>-130652</v>
      </c>
      <c r="I263">
        <v>128.471</v>
      </c>
      <c r="J263">
        <v>6067.7</v>
      </c>
      <c r="K263">
        <v>19733.59</v>
      </c>
      <c r="L263">
        <v>4</v>
      </c>
      <c r="M263">
        <v>257.387</v>
      </c>
      <c r="N263">
        <v>319.08600000000001</v>
      </c>
      <c r="O263">
        <v>4090000</v>
      </c>
      <c r="P263">
        <v>159053</v>
      </c>
      <c r="Q263">
        <f t="shared" si="137"/>
        <v>0.60706502234543136</v>
      </c>
      <c r="R263">
        <f t="shared" si="143"/>
        <v>1.0446452518410669</v>
      </c>
      <c r="S263">
        <f t="shared" si="144"/>
        <v>56.327957922727698</v>
      </c>
      <c r="T263">
        <f t="shared" si="145"/>
        <v>0.47874710133230741</v>
      </c>
      <c r="U263">
        <f t="shared" si="146"/>
        <v>6.8165351177171161</v>
      </c>
      <c r="V263">
        <f t="shared" si="147"/>
        <v>9.5614473679198362</v>
      </c>
      <c r="W263">
        <f t="shared" si="148"/>
        <v>13.536545698205385</v>
      </c>
      <c r="X263">
        <f t="shared" si="158"/>
        <v>0.19634873044105838</v>
      </c>
      <c r="Y263">
        <f t="shared" si="139"/>
        <v>-4.6620046620046622</v>
      </c>
      <c r="Z263">
        <f t="shared" si="140"/>
        <v>6.9836795812308894E-2</v>
      </c>
      <c r="AA263">
        <f t="shared" si="149"/>
        <v>-0.46898535700948912</v>
      </c>
      <c r="AB263">
        <f t="shared" si="150"/>
        <v>-0.51450721398061061</v>
      </c>
      <c r="AC263">
        <f t="shared" si="151"/>
        <v>4.7792887110703508E-2</v>
      </c>
      <c r="AD263" s="2">
        <v>-0.25</v>
      </c>
      <c r="AE263">
        <f t="shared" si="152"/>
        <v>5.5033141270537274E-2</v>
      </c>
      <c r="AF263">
        <f t="shared" si="153"/>
        <v>-0.52401849828002645</v>
      </c>
      <c r="AG263">
        <f>SUM($AF$2:AF263)</f>
        <v>1.2601376929071073</v>
      </c>
      <c r="AH263" s="3">
        <f t="shared" si="154"/>
        <v>3.7421641222256889</v>
      </c>
      <c r="AI263">
        <f t="shared" si="155"/>
        <v>0.78096784012049947</v>
      </c>
      <c r="AJ263">
        <f t="shared" si="156"/>
        <v>4.791700669323709</v>
      </c>
      <c r="AK263">
        <f t="shared" si="157"/>
        <v>0.57860278718580316</v>
      </c>
    </row>
    <row r="264" spans="1:37" x14ac:dyDescent="0.25">
      <c r="A264" s="1">
        <v>45686</v>
      </c>
      <c r="B264">
        <v>16.559999999999999</v>
      </c>
      <c r="C264">
        <v>23542.348999999998</v>
      </c>
      <c r="D264">
        <v>1940.9807000000001</v>
      </c>
      <c r="E264">
        <v>4.63</v>
      </c>
      <c r="F264">
        <v>71.7</v>
      </c>
      <c r="G264">
        <v>4.33</v>
      </c>
      <c r="H264">
        <v>-130652</v>
      </c>
      <c r="I264">
        <v>128.5324</v>
      </c>
      <c r="J264">
        <v>6039.31</v>
      </c>
      <c r="K264">
        <v>19632.32</v>
      </c>
      <c r="L264">
        <v>4</v>
      </c>
      <c r="M264">
        <v>257.387</v>
      </c>
      <c r="N264">
        <v>319.08600000000001</v>
      </c>
      <c r="O264">
        <v>4090000</v>
      </c>
      <c r="P264">
        <v>159053</v>
      </c>
      <c r="Q264">
        <f t="shared" si="137"/>
        <v>0.60706502234543136</v>
      </c>
      <c r="R264">
        <f t="shared" si="143"/>
        <v>0</v>
      </c>
      <c r="S264">
        <f t="shared" si="144"/>
        <v>50.195690224274102</v>
      </c>
      <c r="T264">
        <f t="shared" si="145"/>
        <v>0.44138301845333106</v>
      </c>
      <c r="U264">
        <f t="shared" si="146"/>
        <v>6.8076213870616327</v>
      </c>
      <c r="V264">
        <f t="shared" si="147"/>
        <v>9.429574299663086</v>
      </c>
      <c r="W264">
        <f t="shared" si="148"/>
        <v>13.130028637221129</v>
      </c>
      <c r="X264">
        <f>((D264-D263))/D264*100</f>
        <v>0.34349646032029546</v>
      </c>
      <c r="Y264">
        <f t="shared" si="139"/>
        <v>-4.6620046620046622</v>
      </c>
      <c r="Z264">
        <f t="shared" si="140"/>
        <v>6.9836795812308894E-2</v>
      </c>
      <c r="AA264">
        <f t="shared" si="149"/>
        <v>0.52615707224356179</v>
      </c>
      <c r="AB264">
        <f t="shared" si="150"/>
        <v>0.25146226807266148</v>
      </c>
      <c r="AC264">
        <f t="shared" si="151"/>
        <v>-0.18407810015216514</v>
      </c>
      <c r="AD264" s="2">
        <v>0.83599999999999997</v>
      </c>
      <c r="AE264">
        <f t="shared" si="152"/>
        <v>8.8532095342643641E-2</v>
      </c>
      <c r="AF264">
        <f t="shared" si="153"/>
        <v>0.43762497690091817</v>
      </c>
      <c r="AG264">
        <f>SUM($AF$2:AF264)</f>
        <v>1.6977626698080255</v>
      </c>
      <c r="AH264" s="3">
        <f t="shared" si="154"/>
        <v>4.4398107466747003</v>
      </c>
      <c r="AI264">
        <f t="shared" si="155"/>
        <v>0.76379860535089961</v>
      </c>
      <c r="AJ264">
        <f t="shared" si="156"/>
        <v>5.8128028980034472</v>
      </c>
      <c r="AK264">
        <f t="shared" si="157"/>
        <v>0.64993731664347099</v>
      </c>
    </row>
    <row r="265" spans="1:37" x14ac:dyDescent="0.25">
      <c r="A265" s="1">
        <v>45687</v>
      </c>
      <c r="B265">
        <v>15.84</v>
      </c>
      <c r="C265">
        <v>23542.348999999998</v>
      </c>
      <c r="D265">
        <v>1940.9807000000001</v>
      </c>
      <c r="E265">
        <v>4.63</v>
      </c>
      <c r="F265">
        <v>71.7</v>
      </c>
      <c r="G265">
        <v>4.33</v>
      </c>
      <c r="H265">
        <v>-130652</v>
      </c>
      <c r="I265">
        <v>128.29580000000001</v>
      </c>
      <c r="J265">
        <v>6071.17</v>
      </c>
      <c r="K265">
        <v>19681.75</v>
      </c>
      <c r="L265">
        <v>4</v>
      </c>
      <c r="M265">
        <v>257.387</v>
      </c>
      <c r="N265">
        <v>319.08600000000001</v>
      </c>
      <c r="O265">
        <v>4090000</v>
      </c>
      <c r="P265">
        <v>159053</v>
      </c>
      <c r="Q265">
        <f t="shared" si="137"/>
        <v>0.60706502234543136</v>
      </c>
      <c r="R265">
        <f t="shared" si="143"/>
        <v>0</v>
      </c>
      <c r="S265">
        <f t="shared" si="144"/>
        <v>42.10768339526755</v>
      </c>
      <c r="T265">
        <f t="shared" si="145"/>
        <v>0.39333088010987483</v>
      </c>
      <c r="U265">
        <f t="shared" si="146"/>
        <v>6.8371787581411736</v>
      </c>
      <c r="V265">
        <f t="shared" si="147"/>
        <v>9.0780817678474293</v>
      </c>
      <c r="W265">
        <f t="shared" si="148"/>
        <v>13.424458004058989</v>
      </c>
      <c r="X265">
        <f>X264</f>
        <v>0.34349646032029546</v>
      </c>
      <c r="Y265">
        <f t="shared" si="139"/>
        <v>-4.6620046620046622</v>
      </c>
      <c r="Z265">
        <f t="shared" si="140"/>
        <v>6.9836795812308894E-2</v>
      </c>
      <c r="AA265">
        <f t="shared" si="149"/>
        <v>-0.50595812914254656</v>
      </c>
      <c r="AB265">
        <f t="shared" si="150"/>
        <v>-0.2763223284761579</v>
      </c>
      <c r="AC265">
        <f t="shared" si="151"/>
        <v>0.29057849126782309</v>
      </c>
      <c r="AD265" s="2">
        <v>0.77170000000000005</v>
      </c>
      <c r="AE265">
        <f t="shared" si="152"/>
        <v>6.8392102645814037E-2</v>
      </c>
      <c r="AF265">
        <f t="shared" si="153"/>
        <v>-0.57435023178836064</v>
      </c>
      <c r="AG265">
        <f>SUM($AF$2:AF265)</f>
        <v>1.1234124380196648</v>
      </c>
      <c r="AH265" s="3">
        <f t="shared" si="154"/>
        <v>5.1087962840392134</v>
      </c>
      <c r="AI265">
        <f t="shared" si="155"/>
        <v>0.76331163964105464</v>
      </c>
      <c r="AJ265">
        <f t="shared" si="156"/>
        <v>6.692936434772057</v>
      </c>
      <c r="AK265">
        <f t="shared" si="157"/>
        <v>0.70200054121215272</v>
      </c>
    </row>
    <row r="266" spans="1:37" x14ac:dyDescent="0.25">
      <c r="A266" s="1">
        <v>45688</v>
      </c>
      <c r="B266">
        <v>16.43</v>
      </c>
      <c r="C266">
        <v>23542.348999999998</v>
      </c>
      <c r="D266">
        <v>1940.9807000000001</v>
      </c>
      <c r="E266">
        <v>4.63</v>
      </c>
      <c r="F266">
        <v>71.7</v>
      </c>
      <c r="G266">
        <v>4.33</v>
      </c>
      <c r="H266">
        <v>-130652</v>
      </c>
      <c r="I266">
        <v>128.6686</v>
      </c>
      <c r="J266">
        <v>6040.53</v>
      </c>
      <c r="K266">
        <v>19627.439999999999</v>
      </c>
      <c r="L266">
        <v>4</v>
      </c>
      <c r="M266">
        <v>257.387</v>
      </c>
      <c r="N266">
        <v>319.08600000000001</v>
      </c>
      <c r="O266">
        <v>4090000</v>
      </c>
      <c r="P266">
        <v>159053</v>
      </c>
      <c r="Q266">
        <f t="shared" si="137"/>
        <v>0.60706502234543136</v>
      </c>
      <c r="R266">
        <f t="shared" si="143"/>
        <v>3.4410033741340342</v>
      </c>
      <c r="S266">
        <f t="shared" si="144"/>
        <v>30.548124250418269</v>
      </c>
      <c r="T266">
        <f t="shared" si="145"/>
        <v>0.32995366923432057</v>
      </c>
      <c r="U266">
        <f t="shared" si="146"/>
        <v>6.6330737929414925</v>
      </c>
      <c r="V266">
        <f t="shared" si="147"/>
        <v>10.72158090666804</v>
      </c>
      <c r="W266">
        <f t="shared" si="148"/>
        <v>16.453234292480648</v>
      </c>
      <c r="X266">
        <f t="shared" ref="X266:X269" si="159">X265</f>
        <v>0.34349646032029546</v>
      </c>
      <c r="Y266">
        <f t="shared" si="139"/>
        <v>-4.6620046620046622</v>
      </c>
      <c r="Z266">
        <f t="shared" si="140"/>
        <v>6.9836795812308894E-2</v>
      </c>
      <c r="AA266">
        <f t="shared" si="149"/>
        <v>0</v>
      </c>
      <c r="AB266">
        <f t="shared" si="150"/>
        <v>0</v>
      </c>
      <c r="AC266">
        <f t="shared" si="151"/>
        <v>0</v>
      </c>
      <c r="AD266" s="2">
        <v>0.89570000000000005</v>
      </c>
      <c r="AE266">
        <f t="shared" si="152"/>
        <v>0.12149037977442063</v>
      </c>
      <c r="AF266">
        <f t="shared" si="153"/>
        <v>-0.12149037977442063</v>
      </c>
      <c r="AG266">
        <f>SUM($AF$2:AF266)</f>
        <v>1.0019220582452442</v>
      </c>
      <c r="AH266" s="3">
        <f t="shared" si="154"/>
        <v>5.3182709299349398</v>
      </c>
      <c r="AI266">
        <f t="shared" si="155"/>
        <v>0.77155670889822525</v>
      </c>
      <c r="AJ266">
        <f t="shared" si="156"/>
        <v>6.8929099683798665</v>
      </c>
      <c r="AK266">
        <f t="shared" si="157"/>
        <v>0.71287206630105504</v>
      </c>
    </row>
    <row r="267" spans="1:37" x14ac:dyDescent="0.25">
      <c r="A267" s="1">
        <v>45689</v>
      </c>
      <c r="B267">
        <v>16.43</v>
      </c>
      <c r="C267">
        <v>23542.348999999998</v>
      </c>
      <c r="D267">
        <v>1940.9807000000001</v>
      </c>
      <c r="E267">
        <v>4.45</v>
      </c>
      <c r="F267">
        <v>64.7</v>
      </c>
      <c r="G267">
        <v>4.33</v>
      </c>
      <c r="H267">
        <v>-122662</v>
      </c>
      <c r="I267">
        <v>128.6686</v>
      </c>
      <c r="J267">
        <v>6040.53</v>
      </c>
      <c r="K267">
        <v>19627.439999999999</v>
      </c>
      <c r="L267">
        <v>4.0999999999999996</v>
      </c>
      <c r="M267">
        <v>259.80500000000001</v>
      </c>
      <c r="N267">
        <v>319.77499999999998</v>
      </c>
      <c r="O267">
        <v>4260000</v>
      </c>
      <c r="P267">
        <v>159170</v>
      </c>
      <c r="Q267">
        <f t="shared" si="137"/>
        <v>0.60706502234543136</v>
      </c>
      <c r="R267">
        <f t="shared" si="143"/>
        <v>4.2143512349118115</v>
      </c>
      <c r="S267">
        <f t="shared" si="144"/>
        <v>0</v>
      </c>
      <c r="T267">
        <f t="shared" si="145"/>
        <v>0.23937355066615371</v>
      </c>
      <c r="U267">
        <f t="shared" si="146"/>
        <v>6.7222623397982213</v>
      </c>
      <c r="V267">
        <f t="shared" si="147"/>
        <v>11.681585830410766</v>
      </c>
      <c r="W267">
        <f t="shared" si="148"/>
        <v>17.864777019001139</v>
      </c>
      <c r="X267">
        <f t="shared" si="159"/>
        <v>0.34349646032029546</v>
      </c>
      <c r="Y267">
        <f>((O267-O266)/O266)*100</f>
        <v>4.1564792176039118</v>
      </c>
      <c r="Z267">
        <f t="shared" si="140"/>
        <v>6.9836795812308894E-2</v>
      </c>
      <c r="AA267">
        <f t="shared" si="149"/>
        <v>-0.76376969731190625</v>
      </c>
      <c r="AB267">
        <f t="shared" si="150"/>
        <v>-1.2070039971672955</v>
      </c>
      <c r="AC267">
        <f t="shared" si="151"/>
        <v>0.47633999281875788</v>
      </c>
      <c r="AD267" s="2">
        <v>0.77170000000000005</v>
      </c>
      <c r="AE267">
        <f t="shared" si="152"/>
        <v>9.0464494266215736E-2</v>
      </c>
      <c r="AF267">
        <f t="shared" si="153"/>
        <v>-0.85423419157812197</v>
      </c>
      <c r="AG267">
        <f>SUM($AF$2:AF267)</f>
        <v>0.14768786666712219</v>
      </c>
      <c r="AH267" s="3">
        <f t="shared" si="154"/>
        <v>5.3182709299349398</v>
      </c>
      <c r="AI267">
        <f t="shared" si="155"/>
        <v>0.96718490708883276</v>
      </c>
      <c r="AJ267">
        <f t="shared" si="156"/>
        <v>5.4987116640835607</v>
      </c>
      <c r="AK267">
        <f t="shared" si="157"/>
        <v>0.62942475040219603</v>
      </c>
    </row>
    <row r="268" spans="1:37" x14ac:dyDescent="0.25">
      <c r="A268" s="1">
        <v>45691</v>
      </c>
      <c r="B268">
        <v>18.62</v>
      </c>
      <c r="C268">
        <v>23542.348999999998</v>
      </c>
      <c r="D268">
        <v>1940.9807000000001</v>
      </c>
      <c r="E268">
        <v>4.45</v>
      </c>
      <c r="F268">
        <v>64.7</v>
      </c>
      <c r="G268">
        <v>4.33</v>
      </c>
      <c r="H268">
        <v>-122662</v>
      </c>
      <c r="I268">
        <v>129.28149999999999</v>
      </c>
      <c r="J268">
        <v>5994.57</v>
      </c>
      <c r="K268">
        <v>19391.96</v>
      </c>
      <c r="L268">
        <v>4.0999999999999996</v>
      </c>
      <c r="M268">
        <v>259.80500000000001</v>
      </c>
      <c r="N268">
        <v>319.77499999999998</v>
      </c>
      <c r="O268">
        <v>4260000</v>
      </c>
      <c r="P268">
        <v>159170</v>
      </c>
      <c r="Q268">
        <f t="shared" si="137"/>
        <v>0.60706502234543136</v>
      </c>
      <c r="R268">
        <f t="shared" si="143"/>
        <v>4.2143512349118106</v>
      </c>
      <c r="S268">
        <f t="shared" si="144"/>
        <v>0</v>
      </c>
      <c r="T268">
        <f t="shared" si="145"/>
        <v>3.527241444684939E-18</v>
      </c>
      <c r="U268">
        <f t="shared" si="146"/>
        <v>5.73454800873587</v>
      </c>
      <c r="V268">
        <f t="shared" si="147"/>
        <v>9.7997652011026588</v>
      </c>
      <c r="W268">
        <f t="shared" si="148"/>
        <v>15.486161979650991</v>
      </c>
      <c r="X268">
        <f t="shared" si="159"/>
        <v>0.34349646032029546</v>
      </c>
      <c r="Y268">
        <f>Y267</f>
        <v>4.1564792176039118</v>
      </c>
      <c r="Z268">
        <f>((P267-P266))/P266</f>
        <v>7.3560385531866738E-4</v>
      </c>
      <c r="AA268">
        <f t="shared" si="149"/>
        <v>0.71988974883324774</v>
      </c>
      <c r="AB268">
        <f t="shared" si="150"/>
        <v>1.3422841563879229</v>
      </c>
      <c r="AC268">
        <f t="shared" si="151"/>
        <v>-0.75973747210544895</v>
      </c>
      <c r="AD268" s="2">
        <v>-0.84419999999999995</v>
      </c>
      <c r="AE268">
        <f t="shared" si="152"/>
        <v>2.2081086993765604E-2</v>
      </c>
      <c r="AF268">
        <f t="shared" si="153"/>
        <v>0.69780866183948209</v>
      </c>
      <c r="AG268">
        <f>SUM($AF$2:AF268)</f>
        <v>0.84549652850660428</v>
      </c>
      <c r="AH268" s="3">
        <f t="shared" si="154"/>
        <v>4.6204622680954577</v>
      </c>
      <c r="AI268">
        <f t="shared" si="155"/>
        <v>0.96838499191853178</v>
      </c>
      <c r="AJ268">
        <f t="shared" si="156"/>
        <v>4.7713071832531746</v>
      </c>
      <c r="AK268">
        <f t="shared" si="157"/>
        <v>0.57702782220660265</v>
      </c>
    </row>
    <row r="269" spans="1:37" x14ac:dyDescent="0.25">
      <c r="A269" s="1">
        <v>45692</v>
      </c>
      <c r="B269">
        <v>17.21</v>
      </c>
      <c r="C269">
        <v>23542.348999999998</v>
      </c>
      <c r="D269">
        <v>1940.9807000000001</v>
      </c>
      <c r="E269">
        <v>4.45</v>
      </c>
      <c r="F269">
        <v>64.7</v>
      </c>
      <c r="G269">
        <v>4.33</v>
      </c>
      <c r="H269">
        <v>-122662</v>
      </c>
      <c r="I269">
        <v>128.29929999999999</v>
      </c>
      <c r="J269">
        <v>6037.88</v>
      </c>
      <c r="K269">
        <v>19654.009999999998</v>
      </c>
      <c r="L269">
        <v>4.0999999999999996</v>
      </c>
      <c r="M269">
        <v>259.80500000000001</v>
      </c>
      <c r="N269">
        <v>319.77499999999998</v>
      </c>
      <c r="O269">
        <v>4260000</v>
      </c>
      <c r="P269">
        <v>159170</v>
      </c>
      <c r="Q269">
        <f t="shared" si="137"/>
        <v>0.60706502234543136</v>
      </c>
      <c r="R269">
        <f t="shared" si="143"/>
        <v>3.4410033741340338</v>
      </c>
      <c r="S269">
        <f t="shared" si="144"/>
        <v>0</v>
      </c>
      <c r="T269">
        <f t="shared" si="145"/>
        <v>2.4138791174178765E-3</v>
      </c>
      <c r="U269">
        <f t="shared" si="146"/>
        <v>2.4337775374888215</v>
      </c>
      <c r="V269">
        <f t="shared" si="147"/>
        <v>9.2644404817968518</v>
      </c>
      <c r="W269">
        <f t="shared" si="148"/>
        <v>12.769145056005506</v>
      </c>
      <c r="X269">
        <f t="shared" si="159"/>
        <v>0.34349646032029546</v>
      </c>
      <c r="Y269">
        <f t="shared" ref="Y269:Y322" si="160">Y268</f>
        <v>4.1564792176039118</v>
      </c>
      <c r="Z269">
        <f>Z268</f>
        <v>7.3560385531866738E-4</v>
      </c>
      <c r="AA269">
        <f t="shared" si="149"/>
        <v>0.39010377290886911</v>
      </c>
      <c r="AB269">
        <f t="shared" si="150"/>
        <v>0.19478310874991014</v>
      </c>
      <c r="AC269">
        <f t="shared" si="151"/>
        <v>-9.8831404380206669E-2</v>
      </c>
      <c r="AD269" s="2">
        <v>-0.1027</v>
      </c>
      <c r="AE269">
        <f t="shared" si="152"/>
        <v>-6.492184545757361E-2</v>
      </c>
      <c r="AF269">
        <f t="shared" si="153"/>
        <v>0.45502561836644273</v>
      </c>
      <c r="AG269">
        <f>SUM($AF$2:AF269)</f>
        <v>1.300522146873047</v>
      </c>
      <c r="AH269" s="3">
        <f t="shared" si="154"/>
        <v>4.4750628716279506</v>
      </c>
      <c r="AI269">
        <f t="shared" si="155"/>
        <v>0.94628885689244946</v>
      </c>
      <c r="AJ269">
        <f t="shared" si="156"/>
        <v>4.7290664357221361</v>
      </c>
      <c r="AK269">
        <f t="shared" si="157"/>
        <v>0.57374409510872049</v>
      </c>
    </row>
    <row r="270" spans="1:37" x14ac:dyDescent="0.25">
      <c r="A270" s="1">
        <v>45693</v>
      </c>
      <c r="B270">
        <v>15.77</v>
      </c>
      <c r="C270">
        <v>23542.348999999998</v>
      </c>
      <c r="D270">
        <v>1938.2438999999999</v>
      </c>
      <c r="E270">
        <v>4.45</v>
      </c>
      <c r="F270">
        <v>64.7</v>
      </c>
      <c r="G270">
        <v>4.33</v>
      </c>
      <c r="H270">
        <v>-122662</v>
      </c>
      <c r="I270">
        <v>128.17250000000001</v>
      </c>
      <c r="J270">
        <v>6061.48</v>
      </c>
      <c r="K270">
        <v>19692.330000000002</v>
      </c>
      <c r="L270">
        <v>4.0999999999999996</v>
      </c>
      <c r="M270">
        <v>259.80500000000001</v>
      </c>
      <c r="N270">
        <v>319.77499999999998</v>
      </c>
      <c r="O270">
        <v>4260000</v>
      </c>
      <c r="P270">
        <v>159170</v>
      </c>
      <c r="Q270">
        <f t="shared" si="137"/>
        <v>0.60706502234543136</v>
      </c>
      <c r="R270">
        <f t="shared" si="143"/>
        <v>0</v>
      </c>
      <c r="S270">
        <f t="shared" si="144"/>
        <v>0</v>
      </c>
      <c r="T270">
        <f t="shared" si="145"/>
        <v>3.3273027436140521E-3</v>
      </c>
      <c r="U270">
        <f t="shared" si="146"/>
        <v>3.4418417100265266</v>
      </c>
      <c r="V270">
        <f t="shared" si="147"/>
        <v>11.239729413995736</v>
      </c>
      <c r="W270">
        <f t="shared" si="148"/>
        <v>16.119895223014748</v>
      </c>
      <c r="X270">
        <f>((D270-D269))/D270*100</f>
        <v>-0.14119998004379791</v>
      </c>
      <c r="Y270">
        <f t="shared" si="160"/>
        <v>4.1564792176039118</v>
      </c>
      <c r="Z270">
        <f t="shared" ref="Z270:Z288" si="161">Z269</f>
        <v>7.3560385531866738E-4</v>
      </c>
      <c r="AA270">
        <f t="shared" si="149"/>
        <v>0.36377000274988192</v>
      </c>
      <c r="AB270">
        <f t="shared" si="150"/>
        <v>0.50480905654720765</v>
      </c>
      <c r="AC270">
        <f t="shared" si="151"/>
        <v>0.17421833856716121</v>
      </c>
      <c r="AD270" s="2">
        <v>0.83599999999999997</v>
      </c>
      <c r="AE270">
        <f t="shared" si="152"/>
        <v>-0.1262915087967468</v>
      </c>
      <c r="AF270">
        <f t="shared" si="153"/>
        <v>0.49006151154662869</v>
      </c>
      <c r="AG270">
        <f>SUM($AF$2:AF270)</f>
        <v>1.7905836584196757</v>
      </c>
      <c r="AH270" s="3">
        <f t="shared" si="154"/>
        <v>4.4750628716279506</v>
      </c>
      <c r="AI270">
        <f t="shared" si="155"/>
        <v>0.94820062183102383</v>
      </c>
      <c r="AJ270">
        <f t="shared" si="156"/>
        <v>4.719531677786053</v>
      </c>
      <c r="AK270">
        <f t="shared" si="157"/>
        <v>0.57299882152670178</v>
      </c>
    </row>
    <row r="271" spans="1:37" x14ac:dyDescent="0.25">
      <c r="A271" s="1">
        <v>45694</v>
      </c>
      <c r="B271">
        <v>15.5</v>
      </c>
      <c r="C271">
        <v>23542.348999999998</v>
      </c>
      <c r="D271">
        <v>1938.2438999999999</v>
      </c>
      <c r="E271">
        <v>4.45</v>
      </c>
      <c r="F271">
        <v>64.7</v>
      </c>
      <c r="G271">
        <v>4.33</v>
      </c>
      <c r="H271">
        <v>-122662</v>
      </c>
      <c r="I271">
        <v>128.39580000000001</v>
      </c>
      <c r="J271">
        <v>6083.57</v>
      </c>
      <c r="K271">
        <v>19791.990000000002</v>
      </c>
      <c r="L271">
        <v>4.0999999999999996</v>
      </c>
      <c r="M271">
        <v>259.80500000000001</v>
      </c>
      <c r="N271">
        <v>319.77499999999998</v>
      </c>
      <c r="O271">
        <v>4260000</v>
      </c>
      <c r="P271">
        <v>159170</v>
      </c>
      <c r="Q271">
        <f t="shared" si="137"/>
        <v>0.60706502234543136</v>
      </c>
      <c r="R271">
        <f t="shared" si="143"/>
        <v>0.39791925471847867</v>
      </c>
      <c r="S271">
        <f t="shared" si="144"/>
        <v>0</v>
      </c>
      <c r="T271">
        <f t="shared" si="145"/>
        <v>3.9664081311012967E-3</v>
      </c>
      <c r="U271">
        <f t="shared" si="146"/>
        <v>4.6069638191575706</v>
      </c>
      <c r="V271">
        <f t="shared" si="147"/>
        <v>11.13528332209747</v>
      </c>
      <c r="W271">
        <f t="shared" si="148"/>
        <v>16.042238987826035</v>
      </c>
      <c r="X271">
        <f>X270</f>
        <v>-0.14119998004379791</v>
      </c>
      <c r="Y271">
        <f t="shared" si="160"/>
        <v>4.1564792176039118</v>
      </c>
      <c r="Z271">
        <f t="shared" si="161"/>
        <v>7.3560385531866738E-4</v>
      </c>
      <c r="AA271">
        <f t="shared" si="149"/>
        <v>-0.95099134821077447</v>
      </c>
      <c r="AB271">
        <f t="shared" si="150"/>
        <v>-1.3663564250172915</v>
      </c>
      <c r="AC271">
        <f t="shared" si="151"/>
        <v>0.17025479026571025</v>
      </c>
      <c r="AD271" s="2">
        <v>0.81259999999999999</v>
      </c>
      <c r="AE271">
        <f t="shared" si="152"/>
        <v>-0.15130361476521001</v>
      </c>
      <c r="AF271">
        <f t="shared" si="153"/>
        <v>-0.79968773344556443</v>
      </c>
      <c r="AG271">
        <f>SUM($AF$2:AF271)</f>
        <v>0.99089592497411128</v>
      </c>
      <c r="AH271" s="3">
        <f t="shared" si="154"/>
        <v>4.4750628716279506</v>
      </c>
      <c r="AI271">
        <f t="shared" si="155"/>
        <v>1.1268430332450565</v>
      </c>
      <c r="AJ271">
        <f t="shared" si="156"/>
        <v>3.9713276291381665</v>
      </c>
      <c r="AK271">
        <f t="shared" si="157"/>
        <v>0.50925956011947748</v>
      </c>
    </row>
    <row r="272" spans="1:37" x14ac:dyDescent="0.25">
      <c r="A272" s="1">
        <v>45695</v>
      </c>
      <c r="B272">
        <v>16.54</v>
      </c>
      <c r="C272">
        <v>23542.348999999998</v>
      </c>
      <c r="D272">
        <v>1938.2438999999999</v>
      </c>
      <c r="E272">
        <v>4.45</v>
      </c>
      <c r="F272">
        <v>64.7</v>
      </c>
      <c r="G272">
        <v>4.33</v>
      </c>
      <c r="H272">
        <v>-122662</v>
      </c>
      <c r="I272">
        <v>128.61439999999999</v>
      </c>
      <c r="J272">
        <v>6025.99</v>
      </c>
      <c r="K272">
        <v>19523.400000000001</v>
      </c>
      <c r="L272">
        <v>4.0999999999999996</v>
      </c>
      <c r="M272">
        <v>259.80500000000001</v>
      </c>
      <c r="N272">
        <v>319.77499999999998</v>
      </c>
      <c r="O272">
        <v>4260000</v>
      </c>
      <c r="P272">
        <v>159170</v>
      </c>
      <c r="Q272">
        <f t="shared" si="137"/>
        <v>0.60706502234543136</v>
      </c>
      <c r="R272">
        <f t="shared" si="143"/>
        <v>0.48734956644441835</v>
      </c>
      <c r="S272">
        <f t="shared" si="144"/>
        <v>0</v>
      </c>
      <c r="T272">
        <f t="shared" si="145"/>
        <v>4.4509731675130056E-3</v>
      </c>
      <c r="U272">
        <f t="shared" si="146"/>
        <v>4.145982756257486</v>
      </c>
      <c r="V272">
        <f t="shared" si="147"/>
        <v>7.9171021968165451</v>
      </c>
      <c r="W272">
        <f t="shared" si="148"/>
        <v>10.977630192134878</v>
      </c>
      <c r="X272">
        <f t="shared" ref="X272:X274" si="162">X271</f>
        <v>-0.14119998004379791</v>
      </c>
      <c r="Y272">
        <f t="shared" si="160"/>
        <v>4.1564792176039118</v>
      </c>
      <c r="Z272">
        <f t="shared" si="161"/>
        <v>7.3560385531866738E-4</v>
      </c>
      <c r="AA272">
        <f t="shared" si="149"/>
        <v>0.66901608481496355</v>
      </c>
      <c r="AB272">
        <f t="shared" si="150"/>
        <v>0.97289928549411342</v>
      </c>
      <c r="AC272">
        <f t="shared" si="151"/>
        <v>0.16102395999203586</v>
      </c>
      <c r="AD272" s="2">
        <v>0.86250000000000004</v>
      </c>
      <c r="AE272">
        <f t="shared" si="152"/>
        <v>-0.19760211026507632</v>
      </c>
      <c r="AF272">
        <f t="shared" si="153"/>
        <v>0.8666181950800399</v>
      </c>
      <c r="AG272">
        <f>SUM($AF$2:AF272)</f>
        <v>1.8575141200541512</v>
      </c>
      <c r="AH272" s="3">
        <f t="shared" si="154"/>
        <v>3.6998876861472003</v>
      </c>
      <c r="AI272">
        <f t="shared" si="155"/>
        <v>1.2055956301910158</v>
      </c>
      <c r="AJ272">
        <f t="shared" si="156"/>
        <v>3.0689292441786526</v>
      </c>
      <c r="AK272">
        <f t="shared" si="157"/>
        <v>0.41407235357263633</v>
      </c>
    </row>
    <row r="273" spans="1:37" x14ac:dyDescent="0.25">
      <c r="A273" s="1">
        <v>45698</v>
      </c>
      <c r="B273">
        <v>15.81</v>
      </c>
      <c r="C273">
        <v>23542.348999999998</v>
      </c>
      <c r="D273">
        <v>1938.2438999999999</v>
      </c>
      <c r="E273">
        <v>4.45</v>
      </c>
      <c r="F273">
        <v>64.7</v>
      </c>
      <c r="G273">
        <v>4.33</v>
      </c>
      <c r="H273">
        <v>-122662</v>
      </c>
      <c r="I273">
        <v>128.82149999999999</v>
      </c>
      <c r="J273">
        <v>6066.44</v>
      </c>
      <c r="K273">
        <v>19714.27</v>
      </c>
      <c r="L273">
        <v>4.0999999999999996</v>
      </c>
      <c r="M273">
        <v>259.80500000000001</v>
      </c>
      <c r="N273">
        <v>319.77499999999998</v>
      </c>
      <c r="O273">
        <v>4260000</v>
      </c>
      <c r="P273">
        <v>159170</v>
      </c>
      <c r="Q273">
        <f t="shared" si="137"/>
        <v>0.60706502234543136</v>
      </c>
      <c r="R273">
        <f t="shared" si="143"/>
        <v>0.48734956644442012</v>
      </c>
      <c r="S273">
        <f t="shared" si="144"/>
        <v>0</v>
      </c>
      <c r="T273">
        <f t="shared" si="145"/>
        <v>4.827758234835753E-3</v>
      </c>
      <c r="U273">
        <f t="shared" si="146"/>
        <v>3.9826851357390765</v>
      </c>
      <c r="V273">
        <f t="shared" si="147"/>
        <v>7.2134308262041849</v>
      </c>
      <c r="W273">
        <f t="shared" si="148"/>
        <v>10.235635976727643</v>
      </c>
      <c r="X273">
        <f t="shared" si="162"/>
        <v>-0.14119998004379791</v>
      </c>
      <c r="Y273">
        <f t="shared" si="160"/>
        <v>4.1564792176039118</v>
      </c>
      <c r="Z273">
        <f t="shared" si="161"/>
        <v>7.3560385531866738E-4</v>
      </c>
      <c r="AA273">
        <f t="shared" si="149"/>
        <v>3.3951548500248806E-2</v>
      </c>
      <c r="AB273">
        <f t="shared" si="150"/>
        <v>-0.35779177065961454</v>
      </c>
      <c r="AC273">
        <f t="shared" si="151"/>
        <v>-0.14943157780339111</v>
      </c>
      <c r="AD273" s="2">
        <v>0.69079999999999997</v>
      </c>
      <c r="AE273">
        <f t="shared" si="152"/>
        <v>-0.13303361323830851</v>
      </c>
      <c r="AF273">
        <f t="shared" si="153"/>
        <v>0.16698516173855732</v>
      </c>
      <c r="AG273">
        <f>SUM($AF$2:AF273)</f>
        <v>2.0244992817927083</v>
      </c>
      <c r="AH273" s="3">
        <f t="shared" si="154"/>
        <v>4.0132454755260714</v>
      </c>
      <c r="AI273">
        <f t="shared" si="155"/>
        <v>1.1643332144766321</v>
      </c>
      <c r="AJ273">
        <f t="shared" si="156"/>
        <v>3.4468186818238502</v>
      </c>
      <c r="AK273">
        <f t="shared" si="157"/>
        <v>0.45695300770784286</v>
      </c>
    </row>
    <row r="274" spans="1:37" x14ac:dyDescent="0.25">
      <c r="A274" s="1">
        <v>45699</v>
      </c>
      <c r="B274">
        <v>16.02</v>
      </c>
      <c r="C274">
        <v>23542.348999999998</v>
      </c>
      <c r="D274">
        <v>1938.2438999999999</v>
      </c>
      <c r="E274">
        <v>4.45</v>
      </c>
      <c r="F274">
        <v>64.7</v>
      </c>
      <c r="G274">
        <v>4.33</v>
      </c>
      <c r="H274">
        <v>-122662</v>
      </c>
      <c r="I274">
        <v>128.62899999999999</v>
      </c>
      <c r="J274">
        <v>6068.5</v>
      </c>
      <c r="K274">
        <v>19643.86</v>
      </c>
      <c r="L274">
        <v>4.0999999999999996</v>
      </c>
      <c r="M274">
        <v>259.80500000000001</v>
      </c>
      <c r="N274">
        <v>319.77499999999998</v>
      </c>
      <c r="O274">
        <v>4260000</v>
      </c>
      <c r="P274">
        <v>159170</v>
      </c>
      <c r="Q274">
        <f t="shared" si="137"/>
        <v>0.60706502234543136</v>
      </c>
      <c r="R274">
        <f t="shared" si="143"/>
        <v>0.39791925471847867</v>
      </c>
      <c r="S274">
        <f t="shared" si="144"/>
        <v>0</v>
      </c>
      <c r="T274">
        <f t="shared" si="145"/>
        <v>5.1206108786723365E-3</v>
      </c>
      <c r="U274">
        <f t="shared" si="146"/>
        <v>5.1515207433360999</v>
      </c>
      <c r="V274">
        <f t="shared" si="147"/>
        <v>7.136477422113547</v>
      </c>
      <c r="W274">
        <f t="shared" si="148"/>
        <v>9.2234386232975716</v>
      </c>
      <c r="X274">
        <f t="shared" si="162"/>
        <v>-0.14119998004379791</v>
      </c>
      <c r="Y274">
        <f t="shared" si="160"/>
        <v>4.1564792176039118</v>
      </c>
      <c r="Z274">
        <f t="shared" si="161"/>
        <v>7.3560385531866738E-4</v>
      </c>
      <c r="AA274">
        <f t="shared" si="149"/>
        <v>-0.27276186894511617</v>
      </c>
      <c r="AB274">
        <f t="shared" si="150"/>
        <v>3.0997248924247236E-2</v>
      </c>
      <c r="AC274">
        <f t="shared" si="151"/>
        <v>-7.5332934252755349E-2</v>
      </c>
      <c r="AD274" s="2">
        <v>0.77170000000000005</v>
      </c>
      <c r="AE274">
        <f t="shared" si="152"/>
        <v>-0.13545872384546914</v>
      </c>
      <c r="AF274">
        <f t="shared" si="153"/>
        <v>-0.13730314509964703</v>
      </c>
      <c r="AG274">
        <f>SUM($AF$2:AF274)</f>
        <v>1.8871961366930612</v>
      </c>
      <c r="AH274" s="3">
        <f t="shared" si="154"/>
        <v>4.0132454755260714</v>
      </c>
      <c r="AI274">
        <f t="shared" si="155"/>
        <v>1.3065407873304984</v>
      </c>
      <c r="AJ274">
        <f t="shared" si="156"/>
        <v>3.0716572451793605</v>
      </c>
      <c r="AK274">
        <f t="shared" si="157"/>
        <v>0.41440045489887978</v>
      </c>
    </row>
    <row r="275" spans="1:37" x14ac:dyDescent="0.25">
      <c r="A275" s="1">
        <v>45700</v>
      </c>
      <c r="B275">
        <v>15.89</v>
      </c>
      <c r="C275">
        <v>23542.348999999998</v>
      </c>
      <c r="D275">
        <v>1936.5949000000001</v>
      </c>
      <c r="E275">
        <v>4.45</v>
      </c>
      <c r="F275">
        <v>64.7</v>
      </c>
      <c r="G275">
        <v>4.33</v>
      </c>
      <c r="H275">
        <v>-122662</v>
      </c>
      <c r="I275">
        <v>128.53210000000001</v>
      </c>
      <c r="J275">
        <v>6051.97</v>
      </c>
      <c r="K275">
        <v>19649.95</v>
      </c>
      <c r="L275">
        <v>4.0999999999999996</v>
      </c>
      <c r="M275">
        <v>259.80500000000001</v>
      </c>
      <c r="N275">
        <v>319.77499999999998</v>
      </c>
      <c r="O275">
        <v>4260000</v>
      </c>
      <c r="P275">
        <v>159170</v>
      </c>
      <c r="Q275">
        <f t="shared" si="137"/>
        <v>0.60706502234543136</v>
      </c>
      <c r="R275">
        <f t="shared" si="143"/>
        <v>0</v>
      </c>
      <c r="S275">
        <f t="shared" si="144"/>
        <v>0</v>
      </c>
      <c r="T275">
        <f t="shared" si="145"/>
        <v>5.3433492051502595E-3</v>
      </c>
      <c r="U275">
        <f t="shared" si="146"/>
        <v>5.7253234363239747</v>
      </c>
      <c r="V275">
        <f t="shared" si="147"/>
        <v>7.735160015810421</v>
      </c>
      <c r="W275">
        <f t="shared" si="148"/>
        <v>10.558331269638554</v>
      </c>
      <c r="X275">
        <f>((D275-D274))/D275*100</f>
        <v>-8.5149454849844292E-2</v>
      </c>
      <c r="Y275">
        <f t="shared" si="160"/>
        <v>4.1564792176039118</v>
      </c>
      <c r="Z275">
        <f t="shared" si="161"/>
        <v>7.3560385531866738E-4</v>
      </c>
      <c r="AA275">
        <f t="shared" si="149"/>
        <v>1.0372377459622351</v>
      </c>
      <c r="AB275">
        <f t="shared" si="150"/>
        <v>1.4935779302449801</v>
      </c>
      <c r="AC275">
        <f t="shared" si="151"/>
        <v>-0.3501070938699492</v>
      </c>
      <c r="AD275" s="2">
        <v>0.92169999999999996</v>
      </c>
      <c r="AE275">
        <f t="shared" si="152"/>
        <v>-0.24278601446005643</v>
      </c>
      <c r="AF275">
        <f t="shared" si="153"/>
        <v>1.2800237604222915</v>
      </c>
      <c r="AG275">
        <f>SUM($AF$2:AF275)</f>
        <v>3.1672198971153529</v>
      </c>
      <c r="AH275" s="3">
        <f t="shared" si="154"/>
        <v>2.7332217151037801</v>
      </c>
      <c r="AI275">
        <f t="shared" si="155"/>
        <v>1.3005190476185398</v>
      </c>
      <c r="AJ275">
        <f t="shared" si="156"/>
        <v>2.1016391264001477</v>
      </c>
      <c r="AK275">
        <f t="shared" si="157"/>
        <v>0.27426285389687438</v>
      </c>
    </row>
    <row r="276" spans="1:37" x14ac:dyDescent="0.25">
      <c r="A276" s="1">
        <v>45701</v>
      </c>
      <c r="B276">
        <v>15.1</v>
      </c>
      <c r="C276">
        <v>23542.348999999998</v>
      </c>
      <c r="D276">
        <v>1936.5949000000001</v>
      </c>
      <c r="E276">
        <v>4.45</v>
      </c>
      <c r="F276">
        <v>64.7</v>
      </c>
      <c r="G276">
        <v>4.33</v>
      </c>
      <c r="H276">
        <v>-122662</v>
      </c>
      <c r="I276">
        <v>128.0821</v>
      </c>
      <c r="J276">
        <v>6115.07</v>
      </c>
      <c r="K276">
        <v>19945.64</v>
      </c>
      <c r="L276">
        <v>4.0999999999999996</v>
      </c>
      <c r="M276">
        <v>259.80500000000001</v>
      </c>
      <c r="N276">
        <v>319.77499999999998</v>
      </c>
      <c r="O276">
        <v>4260000</v>
      </c>
      <c r="P276">
        <v>159170</v>
      </c>
      <c r="Q276">
        <f t="shared" si="137"/>
        <v>0.60706502234543136</v>
      </c>
      <c r="R276">
        <f t="shared" si="143"/>
        <v>1.9205221351122013</v>
      </c>
      <c r="S276">
        <f t="shared" si="144"/>
        <v>0</v>
      </c>
      <c r="T276">
        <f t="shared" si="145"/>
        <v>5.5044912976797179E-3</v>
      </c>
      <c r="U276">
        <f t="shared" si="146"/>
        <v>5.6020325392392589</v>
      </c>
      <c r="V276">
        <f t="shared" si="147"/>
        <v>11.870970582666025</v>
      </c>
      <c r="W276">
        <f t="shared" si="148"/>
        <v>15.168132194844569</v>
      </c>
      <c r="X276">
        <f>X275</f>
        <v>-8.5149454849844292E-2</v>
      </c>
      <c r="Y276">
        <f t="shared" si="160"/>
        <v>4.1564792176039118</v>
      </c>
      <c r="Z276">
        <f t="shared" si="161"/>
        <v>7.3560385531866738E-4</v>
      </c>
      <c r="AA276">
        <f t="shared" si="149"/>
        <v>-7.1955976056534594E-3</v>
      </c>
      <c r="AB276">
        <f t="shared" si="150"/>
        <v>0.40593054761882147</v>
      </c>
      <c r="AC276">
        <f t="shared" si="151"/>
        <v>-0.57119613123145252</v>
      </c>
      <c r="AD276" s="2">
        <v>0</v>
      </c>
      <c r="AE276">
        <f t="shared" si="152"/>
        <v>-0.40480467205283371</v>
      </c>
      <c r="AF276">
        <f t="shared" si="153"/>
        <v>0.39760907444718024</v>
      </c>
      <c r="AG276">
        <f>SUM($AF$2:AF276)</f>
        <v>3.564828971562533</v>
      </c>
      <c r="AH276" s="3">
        <f t="shared" si="154"/>
        <v>2.4217389661375943</v>
      </c>
      <c r="AI276">
        <f t="shared" si="155"/>
        <v>1.2964186485283626</v>
      </c>
      <c r="AJ276">
        <f t="shared" si="156"/>
        <v>1.86802231585194</v>
      </c>
      <c r="AK276">
        <f t="shared" si="157"/>
        <v>0.23074915149966843</v>
      </c>
    </row>
    <row r="277" spans="1:37" x14ac:dyDescent="0.25">
      <c r="A277" s="1">
        <v>45702</v>
      </c>
      <c r="B277">
        <v>14.77</v>
      </c>
      <c r="C277">
        <v>23542.348999999998</v>
      </c>
      <c r="D277">
        <v>1936.5949000000001</v>
      </c>
      <c r="E277">
        <v>4.45</v>
      </c>
      <c r="F277">
        <v>64.7</v>
      </c>
      <c r="G277">
        <v>4.33</v>
      </c>
      <c r="H277">
        <v>-122662</v>
      </c>
      <c r="I277">
        <v>127.3505</v>
      </c>
      <c r="J277">
        <v>6114.63</v>
      </c>
      <c r="K277">
        <v>20026.77</v>
      </c>
      <c r="L277">
        <v>4.0999999999999996</v>
      </c>
      <c r="M277">
        <v>259.80500000000001</v>
      </c>
      <c r="N277">
        <v>319.77499999999998</v>
      </c>
      <c r="O277">
        <v>4260000</v>
      </c>
      <c r="P277">
        <v>159170</v>
      </c>
      <c r="Q277">
        <f t="shared" si="137"/>
        <v>0.60706502234543136</v>
      </c>
      <c r="R277">
        <f t="shared" si="143"/>
        <v>2.3521496353726929</v>
      </c>
      <c r="S277">
        <f t="shared" si="144"/>
        <v>0</v>
      </c>
      <c r="T277">
        <f t="shared" si="145"/>
        <v>5.6093481729103762E-3</v>
      </c>
      <c r="U277">
        <f t="shared" si="146"/>
        <v>4.2300939302112495</v>
      </c>
      <c r="V277">
        <f t="shared" si="147"/>
        <v>11.727487810893757</v>
      </c>
      <c r="W277">
        <f t="shared" si="148"/>
        <v>14.707867975284863</v>
      </c>
      <c r="X277">
        <f t="shared" ref="X277:X279" si="163">X276</f>
        <v>-8.5149454849844292E-2</v>
      </c>
      <c r="Y277">
        <f t="shared" si="160"/>
        <v>4.1564792176039118</v>
      </c>
      <c r="Z277">
        <f t="shared" si="161"/>
        <v>7.3560385531866738E-4</v>
      </c>
      <c r="AA277">
        <f t="shared" si="149"/>
        <v>0</v>
      </c>
      <c r="AB277">
        <f t="shared" si="150"/>
        <v>0</v>
      </c>
      <c r="AC277">
        <f t="shared" si="151"/>
        <v>0</v>
      </c>
      <c r="AD277" s="2">
        <v>-0.40189999999999998</v>
      </c>
      <c r="AE277">
        <f t="shared" si="152"/>
        <v>-0.32502301733027811</v>
      </c>
      <c r="AF277">
        <f t="shared" si="153"/>
        <v>0.32502301733027811</v>
      </c>
      <c r="AG277">
        <f>SUM($AF$2:AF277)</f>
        <v>3.8898519888928109</v>
      </c>
      <c r="AH277" s="3">
        <f t="shared" si="154"/>
        <v>3.0157484378324346</v>
      </c>
      <c r="AI277">
        <f t="shared" si="155"/>
        <v>1.3774039027320173</v>
      </c>
      <c r="AJ277">
        <f t="shared" si="156"/>
        <v>2.1894438021054219</v>
      </c>
      <c r="AK277">
        <f t="shared" si="157"/>
        <v>0.28937703577719365</v>
      </c>
    </row>
    <row r="278" spans="1:37" x14ac:dyDescent="0.25">
      <c r="A278" s="1">
        <v>45705</v>
      </c>
      <c r="B278">
        <v>15.37</v>
      </c>
      <c r="C278">
        <v>23542.348999999998</v>
      </c>
      <c r="D278">
        <v>1936.5949000000001</v>
      </c>
      <c r="E278">
        <v>4.45</v>
      </c>
      <c r="F278">
        <v>64.7</v>
      </c>
      <c r="G278">
        <v>4.33</v>
      </c>
      <c r="H278">
        <v>-122662</v>
      </c>
      <c r="I278">
        <v>127.3505</v>
      </c>
      <c r="J278">
        <v>6114.63</v>
      </c>
      <c r="K278">
        <v>20026.77</v>
      </c>
      <c r="L278">
        <v>4.0999999999999996</v>
      </c>
      <c r="M278">
        <v>259.80500000000001</v>
      </c>
      <c r="N278">
        <v>319.77499999999998</v>
      </c>
      <c r="O278">
        <v>4260000</v>
      </c>
      <c r="P278">
        <v>159170</v>
      </c>
      <c r="Q278">
        <f t="shared" si="137"/>
        <v>0.60706502234543136</v>
      </c>
      <c r="R278">
        <f t="shared" si="143"/>
        <v>2.3521496353726925</v>
      </c>
      <c r="S278">
        <f t="shared" si="144"/>
        <v>0</v>
      </c>
      <c r="T278">
        <f t="shared" si="145"/>
        <v>5.6610483273227393E-3</v>
      </c>
      <c r="U278">
        <f t="shared" si="146"/>
        <v>4.3218299683692223</v>
      </c>
      <c r="V278">
        <f t="shared" si="147"/>
        <v>11.386774474420063</v>
      </c>
      <c r="W278">
        <f t="shared" si="148"/>
        <v>14.422184257916733</v>
      </c>
      <c r="X278">
        <f t="shared" si="163"/>
        <v>-8.5149454849844292E-2</v>
      </c>
      <c r="Y278">
        <f t="shared" si="160"/>
        <v>4.1564792176039118</v>
      </c>
      <c r="Z278">
        <f t="shared" si="161"/>
        <v>7.3560385531866738E-4</v>
      </c>
      <c r="AA278">
        <f t="shared" si="149"/>
        <v>0.24419717448794742</v>
      </c>
      <c r="AB278">
        <f t="shared" si="150"/>
        <v>7.2326993024925054E-2</v>
      </c>
      <c r="AC278">
        <f t="shared" si="151"/>
        <v>0.11817778493214245</v>
      </c>
      <c r="AD278" s="2">
        <v>-0.68079999999999996</v>
      </c>
      <c r="AE278">
        <f t="shared" si="152"/>
        <v>-0.4534494499610644</v>
      </c>
      <c r="AF278">
        <f t="shared" si="153"/>
        <v>0.69764662444901182</v>
      </c>
      <c r="AG278">
        <f>SUM($AF$2:AF278)</f>
        <v>4.5874986133418227</v>
      </c>
      <c r="AH278" s="3">
        <f t="shared" si="154"/>
        <v>3.0157484378324346</v>
      </c>
      <c r="AI278">
        <f t="shared" si="155"/>
        <v>1.4112978502866751</v>
      </c>
      <c r="AJ278">
        <f t="shared" si="156"/>
        <v>2.1368617809627142</v>
      </c>
      <c r="AK278">
        <f t="shared" si="157"/>
        <v>0.28040037622991193</v>
      </c>
    </row>
    <row r="279" spans="1:37" x14ac:dyDescent="0.25">
      <c r="A279" s="1">
        <v>45706</v>
      </c>
      <c r="B279">
        <v>15.35</v>
      </c>
      <c r="C279">
        <v>23542.348999999998</v>
      </c>
      <c r="D279">
        <v>1936.5949000000001</v>
      </c>
      <c r="E279">
        <v>4.45</v>
      </c>
      <c r="F279">
        <v>64.7</v>
      </c>
      <c r="G279">
        <v>4.33</v>
      </c>
      <c r="H279">
        <v>-122662</v>
      </c>
      <c r="I279">
        <v>127.501</v>
      </c>
      <c r="J279">
        <v>6129.58</v>
      </c>
      <c r="K279">
        <v>20041.259999999998</v>
      </c>
      <c r="L279">
        <v>4.0999999999999996</v>
      </c>
      <c r="M279">
        <v>259.80500000000001</v>
      </c>
      <c r="N279">
        <v>319.77499999999998</v>
      </c>
      <c r="O279">
        <v>4260000</v>
      </c>
      <c r="P279">
        <v>159170</v>
      </c>
      <c r="Q279">
        <f t="shared" si="137"/>
        <v>0.60706502234543136</v>
      </c>
      <c r="R279">
        <f t="shared" si="143"/>
        <v>1.9205221351122008</v>
      </c>
      <c r="S279">
        <f t="shared" si="144"/>
        <v>0</v>
      </c>
      <c r="T279">
        <f t="shared" si="145"/>
        <v>5.6610483273227393E-3</v>
      </c>
      <c r="U279">
        <f t="shared" si="146"/>
        <v>4.2873319364639197</v>
      </c>
      <c r="V279">
        <f t="shared" si="147"/>
        <v>10.769591783370535</v>
      </c>
      <c r="W279">
        <f t="shared" si="148"/>
        <v>15.054053190158152</v>
      </c>
      <c r="X279">
        <f t="shared" si="163"/>
        <v>-8.5149454849844292E-2</v>
      </c>
      <c r="Y279">
        <f t="shared" si="160"/>
        <v>4.1564792176039118</v>
      </c>
      <c r="Z279">
        <f t="shared" si="161"/>
        <v>7.3560385531866738E-4</v>
      </c>
      <c r="AA279">
        <f t="shared" si="149"/>
        <v>0.23741775065794563</v>
      </c>
      <c r="AB279">
        <f t="shared" si="150"/>
        <v>7.4767738437183429E-2</v>
      </c>
      <c r="AC279">
        <f t="shared" si="151"/>
        <v>0.32917388883223797</v>
      </c>
      <c r="AD279" s="2">
        <v>0.72689999999999999</v>
      </c>
      <c r="AE279">
        <f t="shared" si="152"/>
        <v>-0.4315677867065677</v>
      </c>
      <c r="AF279">
        <f t="shared" si="153"/>
        <v>0.66898553736451327</v>
      </c>
      <c r="AG279">
        <f>SUM($AF$2:AF279)</f>
        <v>5.2564841507063358</v>
      </c>
      <c r="AH279" s="3">
        <f t="shared" si="154"/>
        <v>5.0709023898440524</v>
      </c>
      <c r="AI279">
        <f t="shared" si="155"/>
        <v>1.6345623651531749</v>
      </c>
      <c r="AJ279">
        <f t="shared" si="156"/>
        <v>3.1022997335246112</v>
      </c>
      <c r="AK279">
        <f t="shared" si="157"/>
        <v>0.41806598914600185</v>
      </c>
    </row>
    <row r="280" spans="1:37" x14ac:dyDescent="0.25">
      <c r="A280" s="1">
        <v>45707</v>
      </c>
      <c r="B280">
        <v>15.27</v>
      </c>
      <c r="C280">
        <v>23542.348999999998</v>
      </c>
      <c r="D280">
        <v>1940.1914999999999</v>
      </c>
      <c r="E280">
        <v>4.45</v>
      </c>
      <c r="F280">
        <v>64.7</v>
      </c>
      <c r="G280">
        <v>4.33</v>
      </c>
      <c r="H280">
        <v>-122662</v>
      </c>
      <c r="I280">
        <v>127.9207</v>
      </c>
      <c r="J280">
        <v>6144.15</v>
      </c>
      <c r="K280">
        <v>20056.25</v>
      </c>
      <c r="L280">
        <v>4.0999999999999996</v>
      </c>
      <c r="M280">
        <v>259.80500000000001</v>
      </c>
      <c r="N280">
        <v>319.77499999999998</v>
      </c>
      <c r="O280">
        <v>4260000</v>
      </c>
      <c r="P280">
        <v>159170</v>
      </c>
      <c r="Q280">
        <f t="shared" si="137"/>
        <v>0.60706502234543136</v>
      </c>
      <c r="R280">
        <f t="shared" si="143"/>
        <v>0</v>
      </c>
      <c r="S280">
        <f t="shared" si="144"/>
        <v>0</v>
      </c>
      <c r="T280">
        <f t="shared" si="145"/>
        <v>5.6093481729103754E-3</v>
      </c>
      <c r="U280">
        <f t="shared" si="146"/>
        <v>5.2037402210461918</v>
      </c>
      <c r="V280">
        <f t="shared" si="147"/>
        <v>11.1845534668696</v>
      </c>
      <c r="W280">
        <f t="shared" si="148"/>
        <v>17.80063789412711</v>
      </c>
      <c r="X280">
        <f>((D280-D279))/D280*100</f>
        <v>0.18537345411521766</v>
      </c>
      <c r="Y280">
        <f t="shared" si="160"/>
        <v>4.1564792176039118</v>
      </c>
      <c r="Z280">
        <f t="shared" si="161"/>
        <v>7.3560385531866738E-4</v>
      </c>
      <c r="AA280">
        <f t="shared" si="149"/>
        <v>-0.43436239711486851</v>
      </c>
      <c r="AB280">
        <f t="shared" si="150"/>
        <v>-0.4692325509146964</v>
      </c>
      <c r="AC280">
        <f t="shared" si="151"/>
        <v>-0.48076659993261056</v>
      </c>
      <c r="AD280" s="2">
        <v>-0.67049999999999998</v>
      </c>
      <c r="AE280">
        <f t="shared" si="152"/>
        <v>-0.6438370430105953</v>
      </c>
      <c r="AF280">
        <f t="shared" si="153"/>
        <v>0.20947464589572679</v>
      </c>
      <c r="AG280">
        <f>SUM($AF$2:AF280)</f>
        <v>5.4659587966020622</v>
      </c>
      <c r="AH280" s="3">
        <f t="shared" si="154"/>
        <v>5.7876628648279542</v>
      </c>
      <c r="AI280">
        <f t="shared" si="155"/>
        <v>1.6253350453473654</v>
      </c>
      <c r="AJ280">
        <f t="shared" si="156"/>
        <v>3.5609044925201987</v>
      </c>
      <c r="AK280">
        <f t="shared" si="157"/>
        <v>0.46897748904695846</v>
      </c>
    </row>
    <row r="281" spans="1:37" x14ac:dyDescent="0.25">
      <c r="A281" s="1">
        <v>45708</v>
      </c>
      <c r="B281">
        <v>15.66</v>
      </c>
      <c r="C281">
        <v>23542.348999999998</v>
      </c>
      <c r="D281">
        <v>1940.1914999999999</v>
      </c>
      <c r="E281">
        <v>4.45</v>
      </c>
      <c r="F281">
        <v>64.7</v>
      </c>
      <c r="G281">
        <v>4.33</v>
      </c>
      <c r="H281">
        <v>-122662</v>
      </c>
      <c r="I281">
        <v>127.3057</v>
      </c>
      <c r="J281">
        <v>6117.52</v>
      </c>
      <c r="K281">
        <v>19962.36</v>
      </c>
      <c r="L281">
        <v>4.0999999999999996</v>
      </c>
      <c r="M281">
        <v>259.80500000000001</v>
      </c>
      <c r="N281">
        <v>319.77499999999998</v>
      </c>
      <c r="O281">
        <v>4260000</v>
      </c>
      <c r="P281">
        <v>159170</v>
      </c>
      <c r="Q281">
        <f t="shared" si="137"/>
        <v>0.60706502234543136</v>
      </c>
      <c r="R281">
        <f t="shared" si="143"/>
        <v>0.51872794417359891</v>
      </c>
      <c r="S281">
        <f t="shared" si="144"/>
        <v>0</v>
      </c>
      <c r="T281">
        <f t="shared" si="145"/>
        <v>5.5044912976797171E-3</v>
      </c>
      <c r="U281">
        <f t="shared" si="146"/>
        <v>3.4161796650419731</v>
      </c>
      <c r="V281">
        <f t="shared" si="147"/>
        <v>19.110716317346714</v>
      </c>
      <c r="W281">
        <f t="shared" si="148"/>
        <v>26.008462722214851</v>
      </c>
      <c r="X281">
        <f>X280</f>
        <v>0.18537345411521766</v>
      </c>
      <c r="Y281">
        <f t="shared" si="160"/>
        <v>4.1564792176039118</v>
      </c>
      <c r="Z281">
        <f t="shared" si="161"/>
        <v>7.3560385531866738E-4</v>
      </c>
      <c r="AA281">
        <f t="shared" si="149"/>
        <v>-1.7211373991262082</v>
      </c>
      <c r="AB281">
        <f t="shared" si="150"/>
        <v>-2.2203510151988199</v>
      </c>
      <c r="AC281">
        <f t="shared" si="151"/>
        <v>1.7909645836756489E-2</v>
      </c>
      <c r="AD281" s="2">
        <v>-0.875</v>
      </c>
      <c r="AE281">
        <f t="shared" si="152"/>
        <v>-0.66707262132847267</v>
      </c>
      <c r="AF281">
        <f t="shared" si="153"/>
        <v>-1.0540647777977354</v>
      </c>
      <c r="AG281">
        <f>SUM($AF$2:AF281)</f>
        <v>4.4118940188043272</v>
      </c>
      <c r="AH281" s="3">
        <f t="shared" si="154"/>
        <v>5.7876628648279542</v>
      </c>
      <c r="AI281">
        <f t="shared" si="155"/>
        <v>1.7091572200077612</v>
      </c>
      <c r="AJ281">
        <f t="shared" si="156"/>
        <v>3.3862671011632699</v>
      </c>
      <c r="AK281">
        <f t="shared" si="157"/>
        <v>0.45040825464955769</v>
      </c>
    </row>
    <row r="282" spans="1:37" x14ac:dyDescent="0.25">
      <c r="A282" s="1">
        <v>45709</v>
      </c>
      <c r="B282">
        <v>18.21</v>
      </c>
      <c r="C282">
        <v>23542.348999999998</v>
      </c>
      <c r="D282">
        <v>1940.1914999999999</v>
      </c>
      <c r="E282">
        <v>4.45</v>
      </c>
      <c r="F282">
        <v>64.7</v>
      </c>
      <c r="G282">
        <v>4.33</v>
      </c>
      <c r="H282">
        <v>-122662</v>
      </c>
      <c r="I282">
        <v>127.32850000000001</v>
      </c>
      <c r="J282">
        <v>6013.13</v>
      </c>
      <c r="K282">
        <v>19524.009999999998</v>
      </c>
      <c r="L282">
        <v>4.0999999999999996</v>
      </c>
      <c r="M282">
        <v>259.80500000000001</v>
      </c>
      <c r="N282">
        <v>319.77499999999998</v>
      </c>
      <c r="O282">
        <v>4260000</v>
      </c>
      <c r="P282">
        <v>159170</v>
      </c>
      <c r="Q282">
        <f t="shared" si="137"/>
        <v>0.60706502234543136</v>
      </c>
      <c r="R282">
        <f t="shared" si="143"/>
        <v>0.63530938927411862</v>
      </c>
      <c r="S282">
        <f t="shared" si="144"/>
        <v>0</v>
      </c>
      <c r="T282">
        <f t="shared" si="145"/>
        <v>5.3433492051502595E-3</v>
      </c>
      <c r="U282">
        <f t="shared" si="146"/>
        <v>3.4532070292095267</v>
      </c>
      <c r="V282">
        <f t="shared" si="147"/>
        <v>16.405298618212509</v>
      </c>
      <c r="W282">
        <f t="shared" si="148"/>
        <v>24.514678754545965</v>
      </c>
      <c r="X282">
        <f t="shared" ref="X282:X284" si="164">X281</f>
        <v>0.18537345411521766</v>
      </c>
      <c r="Y282">
        <f t="shared" si="160"/>
        <v>4.1564792176039118</v>
      </c>
      <c r="Z282">
        <f t="shared" si="161"/>
        <v>7.3560385531866738E-4</v>
      </c>
      <c r="AA282">
        <f t="shared" si="149"/>
        <v>-0.49815130548550113</v>
      </c>
      <c r="AB282">
        <f t="shared" si="150"/>
        <v>-1.22178442674613</v>
      </c>
      <c r="AC282">
        <f t="shared" si="151"/>
        <v>3.6441173814182479E-2</v>
      </c>
      <c r="AD282" s="2">
        <v>-0.51060000000000005</v>
      </c>
      <c r="AE282">
        <f t="shared" si="152"/>
        <v>-0.50931301228206916</v>
      </c>
      <c r="AF282">
        <f t="shared" si="153"/>
        <v>1.1161706796568027E-2</v>
      </c>
      <c r="AG282">
        <f>SUM($AF$2:AF282)</f>
        <v>4.4230557256008955</v>
      </c>
      <c r="AH282" s="3">
        <f t="shared" si="154"/>
        <v>6.7927691989073313</v>
      </c>
      <c r="AI282">
        <f t="shared" si="155"/>
        <v>1.6969002252912839</v>
      </c>
      <c r="AJ282">
        <f t="shared" si="156"/>
        <v>4.003045728714727</v>
      </c>
      <c r="AK282">
        <f t="shared" si="157"/>
        <v>0.51219711620988861</v>
      </c>
    </row>
    <row r="283" spans="1:37" x14ac:dyDescent="0.25">
      <c r="A283" s="1">
        <v>45712</v>
      </c>
      <c r="B283">
        <v>18.98</v>
      </c>
      <c r="C283">
        <v>23542.348999999998</v>
      </c>
      <c r="D283">
        <v>1940.1914999999999</v>
      </c>
      <c r="E283">
        <v>4.45</v>
      </c>
      <c r="F283">
        <v>64.7</v>
      </c>
      <c r="G283">
        <v>4.33</v>
      </c>
      <c r="H283">
        <v>-122662</v>
      </c>
      <c r="I283">
        <v>127.3749</v>
      </c>
      <c r="J283">
        <v>5983.25</v>
      </c>
      <c r="K283">
        <v>19286.919999999998</v>
      </c>
      <c r="L283">
        <v>4.0999999999999996</v>
      </c>
      <c r="M283">
        <v>259.80500000000001</v>
      </c>
      <c r="N283">
        <v>319.77499999999998</v>
      </c>
      <c r="O283">
        <v>4260000</v>
      </c>
      <c r="P283">
        <v>159170</v>
      </c>
      <c r="Q283">
        <f t="shared" si="137"/>
        <v>0.60706502234543136</v>
      </c>
      <c r="R283">
        <f t="shared" si="143"/>
        <v>0.63530938927411862</v>
      </c>
      <c r="S283">
        <f t="shared" si="144"/>
        <v>0</v>
      </c>
      <c r="T283">
        <f t="shared" si="145"/>
        <v>5.1206108786723348E-3</v>
      </c>
      <c r="U283">
        <f t="shared" si="146"/>
        <v>4.9659074452542962</v>
      </c>
      <c r="V283">
        <f t="shared" si="147"/>
        <v>19.512914361642991</v>
      </c>
      <c r="W283">
        <f t="shared" si="148"/>
        <v>27.966380402250152</v>
      </c>
      <c r="X283">
        <f t="shared" si="164"/>
        <v>0.18537345411521766</v>
      </c>
      <c r="Y283">
        <f t="shared" si="160"/>
        <v>4.1564792176039118</v>
      </c>
      <c r="Z283">
        <f t="shared" si="161"/>
        <v>7.3560385531866738E-4</v>
      </c>
      <c r="AA283">
        <f t="shared" si="149"/>
        <v>-0.4690715138395557</v>
      </c>
      <c r="AB283">
        <f t="shared" si="150"/>
        <v>-1.3600183107723409</v>
      </c>
      <c r="AC283">
        <f t="shared" si="151"/>
        <v>0.14092258364874433</v>
      </c>
      <c r="AD283" s="2">
        <v>-0.87480000000000002</v>
      </c>
      <c r="AE283">
        <f t="shared" si="152"/>
        <v>-0.57364795635705412</v>
      </c>
      <c r="AF283">
        <f t="shared" si="153"/>
        <v>0.10457644251749842</v>
      </c>
      <c r="AG283">
        <f>SUM($AF$2:AF283)</f>
        <v>4.5276321681183944</v>
      </c>
      <c r="AH283" s="3">
        <f t="shared" si="154"/>
        <v>6.7927691989073313</v>
      </c>
      <c r="AI283">
        <f t="shared" si="155"/>
        <v>1.8880914077887807</v>
      </c>
      <c r="AJ283">
        <f t="shared" si="156"/>
        <v>3.5976908590790182</v>
      </c>
      <c r="AK283">
        <f t="shared" si="157"/>
        <v>0.47277270233188151</v>
      </c>
    </row>
    <row r="284" spans="1:37" x14ac:dyDescent="0.25">
      <c r="A284" s="1">
        <v>45713</v>
      </c>
      <c r="B284">
        <v>19.43</v>
      </c>
      <c r="C284">
        <v>23542.348999999998</v>
      </c>
      <c r="D284">
        <v>1940.1914999999999</v>
      </c>
      <c r="E284">
        <v>4.45</v>
      </c>
      <c r="F284">
        <v>64.7</v>
      </c>
      <c r="G284">
        <v>4.33</v>
      </c>
      <c r="H284">
        <v>-122662</v>
      </c>
      <c r="I284">
        <v>127.5544</v>
      </c>
      <c r="J284">
        <v>5955.25</v>
      </c>
      <c r="K284">
        <v>19026.39</v>
      </c>
      <c r="L284">
        <v>4.0999999999999996</v>
      </c>
      <c r="M284">
        <v>259.80500000000001</v>
      </c>
      <c r="N284">
        <v>319.77499999999998</v>
      </c>
      <c r="O284">
        <v>4260000</v>
      </c>
      <c r="P284">
        <v>159170</v>
      </c>
      <c r="Q284">
        <f t="shared" si="137"/>
        <v>0.60706502234543136</v>
      </c>
      <c r="R284">
        <f t="shared" si="143"/>
        <v>0.5187279441735998</v>
      </c>
      <c r="S284">
        <f t="shared" si="144"/>
        <v>0</v>
      </c>
      <c r="T284">
        <f t="shared" si="145"/>
        <v>4.827758234835753E-3</v>
      </c>
      <c r="U284">
        <f t="shared" si="146"/>
        <v>4.9981168316317337</v>
      </c>
      <c r="V284">
        <f t="shared" si="147"/>
        <v>20.304511889545587</v>
      </c>
      <c r="W284">
        <f t="shared" si="148"/>
        <v>27.763737140514603</v>
      </c>
      <c r="X284">
        <f t="shared" si="164"/>
        <v>0.18537345411521766</v>
      </c>
      <c r="Y284">
        <f t="shared" si="160"/>
        <v>4.1564792176039118</v>
      </c>
      <c r="Z284">
        <f t="shared" si="161"/>
        <v>7.3560385531866738E-4</v>
      </c>
      <c r="AA284">
        <f t="shared" si="149"/>
        <v>1.360051919139706E-2</v>
      </c>
      <c r="AB284">
        <f t="shared" si="150"/>
        <v>0.2565244644208437</v>
      </c>
      <c r="AC284">
        <f t="shared" si="151"/>
        <v>-6.1307175605071547E-2</v>
      </c>
      <c r="AD284" s="2">
        <v>-0.96819999999999995</v>
      </c>
      <c r="AE284">
        <f t="shared" si="152"/>
        <v>-0.38983627764416934</v>
      </c>
      <c r="AF284">
        <f t="shared" si="153"/>
        <v>0.40343679683556638</v>
      </c>
      <c r="AG284">
        <f>SUM($AF$2:AF284)</f>
        <v>4.931068964953961</v>
      </c>
      <c r="AH284" s="3">
        <f t="shared" si="154"/>
        <v>6.7927691989073313</v>
      </c>
      <c r="AI284">
        <f t="shared" si="155"/>
        <v>1.8863218754643192</v>
      </c>
      <c r="AJ284">
        <f t="shared" si="156"/>
        <v>3.6010658028525953</v>
      </c>
      <c r="AK284">
        <f t="shared" si="157"/>
        <v>0.47311894641853319</v>
      </c>
    </row>
    <row r="285" spans="1:37" x14ac:dyDescent="0.25">
      <c r="A285" s="1">
        <v>45714</v>
      </c>
      <c r="B285">
        <v>19.100000000000001</v>
      </c>
      <c r="C285">
        <v>23542.348999999998</v>
      </c>
      <c r="D285">
        <v>1942.3729000000001</v>
      </c>
      <c r="E285">
        <v>4.45</v>
      </c>
      <c r="F285">
        <v>64.7</v>
      </c>
      <c r="G285">
        <v>4.33</v>
      </c>
      <c r="H285">
        <v>-122662</v>
      </c>
      <c r="I285">
        <v>127.47620000000001</v>
      </c>
      <c r="J285">
        <v>5956.06</v>
      </c>
      <c r="K285">
        <v>19075.259999999998</v>
      </c>
      <c r="L285">
        <v>4.0999999999999996</v>
      </c>
      <c r="M285">
        <v>259.80500000000001</v>
      </c>
      <c r="N285">
        <v>319.77499999999998</v>
      </c>
      <c r="O285">
        <v>4260000</v>
      </c>
      <c r="P285">
        <v>159170</v>
      </c>
      <c r="Q285">
        <f t="shared" si="137"/>
        <v>0.60706502234543136</v>
      </c>
      <c r="R285">
        <f t="shared" si="143"/>
        <v>0</v>
      </c>
      <c r="S285">
        <f t="shared" si="144"/>
        <v>0</v>
      </c>
      <c r="T285">
        <f t="shared" si="145"/>
        <v>4.4509731675130074E-3</v>
      </c>
      <c r="U285">
        <f t="shared" si="146"/>
        <v>9.3793265687255651</v>
      </c>
      <c r="V285">
        <f t="shared" si="147"/>
        <v>22.799902658326008</v>
      </c>
      <c r="W285">
        <f t="shared" si="148"/>
        <v>30.687263461184855</v>
      </c>
      <c r="X285">
        <f>((D285-D284))/D285*100</f>
        <v>0.11230593260440191</v>
      </c>
      <c r="Y285">
        <f t="shared" si="160"/>
        <v>4.1564792176039118</v>
      </c>
      <c r="Z285">
        <f t="shared" si="161"/>
        <v>7.3560385531866738E-4</v>
      </c>
      <c r="AA285">
        <f t="shared" si="149"/>
        <v>-1.5991702852089027</v>
      </c>
      <c r="AB285">
        <f t="shared" si="150"/>
        <v>-2.8223272307800817</v>
      </c>
      <c r="AC285">
        <f t="shared" si="151"/>
        <v>0.53555094990279184</v>
      </c>
      <c r="AD285" s="2">
        <v>-0.87480000000000002</v>
      </c>
      <c r="AE285">
        <f t="shared" si="152"/>
        <v>-0.3451248580553582</v>
      </c>
      <c r="AF285">
        <f t="shared" si="153"/>
        <v>-1.2540454271535446</v>
      </c>
      <c r="AG285">
        <f>SUM($AF$2:AF285)</f>
        <v>3.6770235378004164</v>
      </c>
      <c r="AH285" s="3">
        <f t="shared" si="154"/>
        <v>6.7927691989073313</v>
      </c>
      <c r="AI285">
        <f t="shared" si="155"/>
        <v>1.9021634403200891</v>
      </c>
      <c r="AJ285">
        <f t="shared" si="156"/>
        <v>3.5710754685539898</v>
      </c>
      <c r="AK285">
        <f t="shared" si="157"/>
        <v>0.47003072601907064</v>
      </c>
    </row>
    <row r="286" spans="1:37" x14ac:dyDescent="0.25">
      <c r="A286" s="1">
        <v>45715</v>
      </c>
      <c r="B286">
        <v>21.13</v>
      </c>
      <c r="C286">
        <v>23542.348999999998</v>
      </c>
      <c r="D286">
        <v>1942.3729000000001</v>
      </c>
      <c r="E286">
        <v>4.45</v>
      </c>
      <c r="F286">
        <v>64.7</v>
      </c>
      <c r="G286">
        <v>4.33</v>
      </c>
      <c r="H286">
        <v>-122662</v>
      </c>
      <c r="I286">
        <v>128.15889999999999</v>
      </c>
      <c r="J286">
        <v>5861.57</v>
      </c>
      <c r="K286">
        <v>18544.419999999998</v>
      </c>
      <c r="L286">
        <v>4.0999999999999996</v>
      </c>
      <c r="M286">
        <v>259.80500000000001</v>
      </c>
      <c r="N286">
        <v>319.77499999999998</v>
      </c>
      <c r="O286">
        <v>4260000</v>
      </c>
      <c r="P286">
        <v>159170</v>
      </c>
      <c r="Q286">
        <f t="shared" si="137"/>
        <v>0.60706502234543136</v>
      </c>
      <c r="R286">
        <f t="shared" si="143"/>
        <v>0</v>
      </c>
      <c r="S286">
        <f t="shared" si="144"/>
        <v>0</v>
      </c>
      <c r="T286">
        <f t="shared" si="145"/>
        <v>3.9664081311012976E-3</v>
      </c>
      <c r="U286">
        <f t="shared" si="146"/>
        <v>8.0182653296663577</v>
      </c>
      <c r="V286">
        <f t="shared" si="147"/>
        <v>23.390582957317491</v>
      </c>
      <c r="W286">
        <f t="shared" si="148"/>
        <v>29.99747548775246</v>
      </c>
      <c r="X286">
        <f>X285</f>
        <v>0.11230593260440191</v>
      </c>
      <c r="Y286">
        <f t="shared" si="160"/>
        <v>4.1564792176039118</v>
      </c>
      <c r="Z286">
        <f t="shared" si="161"/>
        <v>7.3560385531866738E-4</v>
      </c>
      <c r="AA286">
        <f t="shared" si="149"/>
        <v>1.5729750431897127</v>
      </c>
      <c r="AB286">
        <f t="shared" si="150"/>
        <v>1.6199671223848382</v>
      </c>
      <c r="AC286">
        <f t="shared" si="151"/>
        <v>0.23853200987212098</v>
      </c>
      <c r="AD286" s="2">
        <v>0</v>
      </c>
      <c r="AE286">
        <f t="shared" si="152"/>
        <v>-0.30740322521122243</v>
      </c>
      <c r="AF286">
        <f t="shared" si="153"/>
        <v>1.8803782684009351</v>
      </c>
      <c r="AG286">
        <f>SUM($AF$2:AF286)</f>
        <v>5.5574018062013515</v>
      </c>
      <c r="AH286" s="3">
        <f t="shared" si="154"/>
        <v>6.7927691989073313</v>
      </c>
      <c r="AI286">
        <f t="shared" si="155"/>
        <v>1.8603999935374238</v>
      </c>
      <c r="AJ286">
        <f t="shared" si="156"/>
        <v>3.6512412505395377</v>
      </c>
      <c r="AK286">
        <f t="shared" si="157"/>
        <v>0.47822864505910062</v>
      </c>
    </row>
    <row r="287" spans="1:37" x14ac:dyDescent="0.25">
      <c r="A287" s="1">
        <v>45716</v>
      </c>
      <c r="B287">
        <v>19.63</v>
      </c>
      <c r="C287">
        <v>23542.348999999998</v>
      </c>
      <c r="D287">
        <v>1942.3729000000001</v>
      </c>
      <c r="E287">
        <v>4.45</v>
      </c>
      <c r="F287">
        <v>64.7</v>
      </c>
      <c r="G287">
        <v>4.33</v>
      </c>
      <c r="H287">
        <v>-122662</v>
      </c>
      <c r="I287">
        <v>128.46459999999999</v>
      </c>
      <c r="J287">
        <v>5954.5</v>
      </c>
      <c r="K287">
        <v>18847.28</v>
      </c>
      <c r="L287">
        <v>4.0999999999999996</v>
      </c>
      <c r="M287">
        <v>259.80500000000001</v>
      </c>
      <c r="N287">
        <v>319.77499999999998</v>
      </c>
      <c r="O287">
        <v>4260000</v>
      </c>
      <c r="P287">
        <v>159170</v>
      </c>
      <c r="Q287">
        <f t="shared" si="137"/>
        <v>0.60706502234543136</v>
      </c>
      <c r="R287">
        <f t="shared" si="143"/>
        <v>2.2277604668008584</v>
      </c>
      <c r="S287">
        <f t="shared" si="144"/>
        <v>0</v>
      </c>
      <c r="T287">
        <f t="shared" si="145"/>
        <v>3.3273027436140513E-3</v>
      </c>
      <c r="U287">
        <f t="shared" si="146"/>
        <v>7.2739063346811514</v>
      </c>
      <c r="V287">
        <f t="shared" si="147"/>
        <v>19.810836112435403</v>
      </c>
      <c r="W287">
        <f t="shared" si="148"/>
        <v>27.296078946968848</v>
      </c>
      <c r="X287">
        <f t="shared" ref="X287:X290" si="165">X286</f>
        <v>0.11230593260440191</v>
      </c>
      <c r="Y287">
        <f t="shared" si="160"/>
        <v>4.1564792176039118</v>
      </c>
      <c r="Z287">
        <f t="shared" si="161"/>
        <v>7.3560385531866738E-4</v>
      </c>
      <c r="AA287">
        <f t="shared" si="149"/>
        <v>0</v>
      </c>
      <c r="AB287">
        <f t="shared" si="150"/>
        <v>0</v>
      </c>
      <c r="AC287">
        <f t="shared" si="151"/>
        <v>0</v>
      </c>
      <c r="AD287" s="2">
        <v>0.1779</v>
      </c>
      <c r="AE287">
        <f t="shared" si="152"/>
        <v>-0.3430398060177815</v>
      </c>
      <c r="AF287">
        <f t="shared" si="153"/>
        <v>0.3430398060177815</v>
      </c>
      <c r="AG287">
        <f>SUM($AF$2:AF287)</f>
        <v>5.900441612219133</v>
      </c>
      <c r="AH287" s="3">
        <f t="shared" si="154"/>
        <v>6.7927691989073313</v>
      </c>
      <c r="AI287">
        <f t="shared" si="155"/>
        <v>1.7890324259577191</v>
      </c>
      <c r="AJ287">
        <f t="shared" si="156"/>
        <v>3.7968955175706065</v>
      </c>
      <c r="AK287">
        <f t="shared" si="157"/>
        <v>0.49267320200631837</v>
      </c>
    </row>
    <row r="288" spans="1:37" x14ac:dyDescent="0.25">
      <c r="A288" s="1">
        <v>45717</v>
      </c>
      <c r="B288">
        <v>19.63</v>
      </c>
      <c r="C288">
        <v>23542.348999999998</v>
      </c>
      <c r="D288">
        <v>1942.3729000000001</v>
      </c>
      <c r="E288">
        <v>4.28</v>
      </c>
      <c r="F288">
        <v>64.7</v>
      </c>
      <c r="G288">
        <v>4.33</v>
      </c>
      <c r="H288">
        <v>-122662</v>
      </c>
      <c r="I288">
        <v>128.46459999999999</v>
      </c>
      <c r="J288">
        <v>5954.5</v>
      </c>
      <c r="K288">
        <v>18847.28</v>
      </c>
      <c r="L288">
        <v>4.2</v>
      </c>
      <c r="M288">
        <v>258.83699999999999</v>
      </c>
      <c r="N288">
        <v>319.61500000000001</v>
      </c>
      <c r="O288">
        <v>4260000</v>
      </c>
      <c r="P288">
        <v>159398</v>
      </c>
      <c r="Q288">
        <f t="shared" si="137"/>
        <v>0.60706502234543136</v>
      </c>
      <c r="R288">
        <f t="shared" si="143"/>
        <v>2.7284382064032835</v>
      </c>
      <c r="S288">
        <f t="shared" si="144"/>
        <v>0</v>
      </c>
      <c r="T288">
        <f t="shared" si="145"/>
        <v>2.4138791174178752E-3</v>
      </c>
      <c r="U288">
        <f t="shared" si="146"/>
        <v>7.8805993267638907</v>
      </c>
      <c r="V288">
        <f t="shared" si="147"/>
        <v>23.707830757223725</v>
      </c>
      <c r="W288">
        <f t="shared" si="148"/>
        <v>34.698234385779571</v>
      </c>
      <c r="X288">
        <f t="shared" si="165"/>
        <v>0.11230593260440191</v>
      </c>
      <c r="Y288">
        <f t="shared" si="160"/>
        <v>4.1564792176039118</v>
      </c>
      <c r="Z288">
        <f t="shared" si="161"/>
        <v>7.3560385531866738E-4</v>
      </c>
      <c r="AA288">
        <f t="shared" si="149"/>
        <v>-1.7753439375493378</v>
      </c>
      <c r="AB288">
        <f t="shared" si="150"/>
        <v>-2.6728677729558168</v>
      </c>
      <c r="AC288">
        <f t="shared" si="151"/>
        <v>-0.39606241719508234</v>
      </c>
      <c r="AD288" s="2">
        <v>7.7200000000000005E-2</v>
      </c>
      <c r="AE288">
        <f t="shared" si="152"/>
        <v>-0.35866338297351891</v>
      </c>
      <c r="AF288">
        <f t="shared" si="153"/>
        <v>-1.416680554575819</v>
      </c>
      <c r="AG288">
        <f>SUM($AF$2:AF288)</f>
        <v>4.4837610576433136</v>
      </c>
      <c r="AH288" s="3">
        <f t="shared" si="154"/>
        <v>5.4938686175692109</v>
      </c>
      <c r="AI288">
        <f t="shared" si="155"/>
        <v>1.8018976344907474</v>
      </c>
      <c r="AJ288">
        <f t="shared" si="156"/>
        <v>3.0489349186153345</v>
      </c>
      <c r="AK288">
        <f t="shared" si="157"/>
        <v>0.41165866207622487</v>
      </c>
    </row>
    <row r="289" spans="1:37" x14ac:dyDescent="0.25">
      <c r="A289" s="1">
        <v>45719</v>
      </c>
      <c r="B289">
        <v>22.78</v>
      </c>
      <c r="C289">
        <v>23542.348999999998</v>
      </c>
      <c r="D289">
        <v>1942.3729000000001</v>
      </c>
      <c r="E289">
        <v>4.28</v>
      </c>
      <c r="F289">
        <v>64.7</v>
      </c>
      <c r="G289">
        <v>4.33</v>
      </c>
      <c r="H289">
        <v>-122662</v>
      </c>
      <c r="I289">
        <v>127.9558</v>
      </c>
      <c r="J289">
        <v>5849.72</v>
      </c>
      <c r="K289">
        <v>18350.189999999999</v>
      </c>
      <c r="L289">
        <v>4.2</v>
      </c>
      <c r="M289">
        <v>258.83699999999999</v>
      </c>
      <c r="N289">
        <v>319.61500000000001</v>
      </c>
      <c r="O289">
        <v>4260000</v>
      </c>
      <c r="P289">
        <v>159398</v>
      </c>
      <c r="Q289">
        <f t="shared" si="137"/>
        <v>0.60706502234543136</v>
      </c>
      <c r="R289">
        <f t="shared" si="143"/>
        <v>2.7284382064032835</v>
      </c>
      <c r="S289">
        <f t="shared" si="144"/>
        <v>0</v>
      </c>
      <c r="T289">
        <f t="shared" si="145"/>
        <v>1.0581724334054816E-17</v>
      </c>
      <c r="U289">
        <f t="shared" si="146"/>
        <v>7.8063224680948906</v>
      </c>
      <c r="V289">
        <f t="shared" si="147"/>
        <v>22.889597597127619</v>
      </c>
      <c r="W289">
        <f t="shared" si="148"/>
        <v>33.335018879073345</v>
      </c>
      <c r="X289">
        <f t="shared" si="165"/>
        <v>0.11230593260440191</v>
      </c>
      <c r="Y289">
        <f t="shared" si="160"/>
        <v>4.1564792176039118</v>
      </c>
      <c r="Z289">
        <f>((P288-P287))/P287</f>
        <v>1.4324307344348809E-3</v>
      </c>
      <c r="AA289">
        <f t="shared" si="149"/>
        <v>-1.231023460336647</v>
      </c>
      <c r="AB289">
        <f t="shared" si="150"/>
        <v>-0.35501267655371049</v>
      </c>
      <c r="AC289">
        <f t="shared" si="151"/>
        <v>0.18021848169445659</v>
      </c>
      <c r="AD289" s="2">
        <v>-0.87770000000000004</v>
      </c>
      <c r="AE289">
        <f t="shared" si="152"/>
        <v>-0.22596504877487192</v>
      </c>
      <c r="AF289">
        <f t="shared" si="153"/>
        <v>-1.0050584115617751</v>
      </c>
      <c r="AG289">
        <f>SUM($AF$2:AF289)</f>
        <v>3.4787026460815387</v>
      </c>
      <c r="AH289" s="3">
        <f t="shared" si="154"/>
        <v>7.7386155563903678</v>
      </c>
      <c r="AI289">
        <f t="shared" si="155"/>
        <v>1.8039416763742662</v>
      </c>
      <c r="AJ289">
        <f t="shared" si="156"/>
        <v>4.2898368931440034</v>
      </c>
      <c r="AK289">
        <f t="shared" si="157"/>
        <v>0.53774804890185324</v>
      </c>
    </row>
    <row r="290" spans="1:37" x14ac:dyDescent="0.25">
      <c r="A290" s="1">
        <v>45720</v>
      </c>
      <c r="B290">
        <v>23.51</v>
      </c>
      <c r="C290">
        <v>23542.348999999998</v>
      </c>
      <c r="D290">
        <v>1942.3729000000001</v>
      </c>
      <c r="E290">
        <v>4.28</v>
      </c>
      <c r="F290">
        <v>64.7</v>
      </c>
      <c r="G290">
        <v>4.33</v>
      </c>
      <c r="H290">
        <v>-122662</v>
      </c>
      <c r="I290">
        <v>128.18639999999999</v>
      </c>
      <c r="J290">
        <v>5778.15</v>
      </c>
      <c r="K290">
        <v>18285.16</v>
      </c>
      <c r="L290">
        <v>4.2</v>
      </c>
      <c r="M290">
        <v>258.83699999999999</v>
      </c>
      <c r="N290">
        <v>319.61500000000001</v>
      </c>
      <c r="O290">
        <v>4260000</v>
      </c>
      <c r="P290">
        <v>159398</v>
      </c>
      <c r="Q290">
        <f t="shared" si="137"/>
        <v>0.60706502234543136</v>
      </c>
      <c r="R290">
        <f t="shared" si="143"/>
        <v>2.2277604668008579</v>
      </c>
      <c r="S290">
        <f t="shared" si="144"/>
        <v>0</v>
      </c>
      <c r="T290">
        <f t="shared" si="145"/>
        <v>1.0581724334054816E-17</v>
      </c>
      <c r="U290">
        <f t="shared" si="146"/>
        <v>7.2491124879034459</v>
      </c>
      <c r="V290">
        <f t="shared" si="147"/>
        <v>23.98163282063021</v>
      </c>
      <c r="W290">
        <f t="shared" si="148"/>
        <v>35.951747761400519</v>
      </c>
      <c r="X290">
        <f t="shared" si="165"/>
        <v>0.11230593260440191</v>
      </c>
      <c r="Y290">
        <f t="shared" si="160"/>
        <v>4.1564792176039118</v>
      </c>
      <c r="Z290">
        <f>Z289</f>
        <v>1.4324307344348809E-3</v>
      </c>
      <c r="AA290">
        <f t="shared" si="149"/>
        <v>1.1097475685101248</v>
      </c>
      <c r="AB290">
        <f t="shared" si="150"/>
        <v>1.4527146131479753</v>
      </c>
      <c r="AC290">
        <f t="shared" si="151"/>
        <v>-1.1251583631336779</v>
      </c>
      <c r="AD290" s="2">
        <v>-0.87770000000000004</v>
      </c>
      <c r="AE290">
        <f t="shared" si="152"/>
        <v>-1.3090816289349605E-2</v>
      </c>
      <c r="AF290">
        <f t="shared" si="153"/>
        <v>1.1228383847994743</v>
      </c>
      <c r="AG290">
        <f>SUM($AF$2:AF290)</f>
        <v>4.6015410308810125</v>
      </c>
      <c r="AH290" s="3">
        <f t="shared" si="154"/>
        <v>8.4149252025977059</v>
      </c>
      <c r="AI290">
        <f t="shared" si="155"/>
        <v>1.8064236592124352</v>
      </c>
      <c r="AJ290">
        <f t="shared" si="156"/>
        <v>4.6583342504860941</v>
      </c>
      <c r="AK290">
        <f t="shared" si="157"/>
        <v>0.56817924816574461</v>
      </c>
    </row>
    <row r="291" spans="1:37" x14ac:dyDescent="0.25">
      <c r="A291" s="1">
        <v>45721</v>
      </c>
      <c r="B291">
        <v>21.93</v>
      </c>
      <c r="C291">
        <v>23542.348999999998</v>
      </c>
      <c r="D291">
        <v>1938.4670000000001</v>
      </c>
      <c r="E291">
        <v>4.28</v>
      </c>
      <c r="F291">
        <v>64.7</v>
      </c>
      <c r="G291">
        <v>4.33</v>
      </c>
      <c r="H291">
        <v>-122662</v>
      </c>
      <c r="I291">
        <v>126.7441</v>
      </c>
      <c r="J291">
        <v>5842.63</v>
      </c>
      <c r="K291">
        <v>18552.73</v>
      </c>
      <c r="L291">
        <v>4.2</v>
      </c>
      <c r="M291">
        <v>258.83699999999999</v>
      </c>
      <c r="N291">
        <v>319.61500000000001</v>
      </c>
      <c r="O291">
        <v>4260000</v>
      </c>
      <c r="P291">
        <v>159398</v>
      </c>
      <c r="Q291">
        <f t="shared" si="137"/>
        <v>0.60706502234543136</v>
      </c>
      <c r="R291">
        <f t="shared" si="143"/>
        <v>4.9261259930374472E-16</v>
      </c>
      <c r="S291">
        <f t="shared" ref="S291:S322" si="166">STDEVA(Y291:Y311)*SQRT(252)</f>
        <v>0</v>
      </c>
      <c r="T291">
        <f t="shared" si="145"/>
        <v>1.0581724334054816E-17</v>
      </c>
      <c r="U291">
        <f t="shared" si="146"/>
        <v>3.1472271613279807</v>
      </c>
      <c r="V291">
        <f t="shared" si="147"/>
        <v>20.646992716130839</v>
      </c>
      <c r="W291">
        <f t="shared" si="148"/>
        <v>32.865064418684518</v>
      </c>
      <c r="X291">
        <f>((D291-D290))/D291*100</f>
        <v>-0.20149427356771998</v>
      </c>
      <c r="Y291">
        <f t="shared" si="160"/>
        <v>4.1564792176039118</v>
      </c>
      <c r="Z291">
        <f t="shared" ref="Z291:Z322" si="167">Z290</f>
        <v>1.4324307344348809E-3</v>
      </c>
      <c r="AA291">
        <f t="shared" ref="AA291:AA321" si="168">LN(J292/J291)*100</f>
        <v>-1.7979700568310077</v>
      </c>
      <c r="AB291">
        <f t="shared" ref="AB291:AB321" si="169">LN(K292/K291)*100</f>
        <v>-2.6404796124665126</v>
      </c>
      <c r="AC291">
        <f t="shared" si="151"/>
        <v>-0.30889011796210453</v>
      </c>
      <c r="AD291" s="2">
        <v>-0.92600000000000005</v>
      </c>
      <c r="AE291">
        <f t="shared" si="152"/>
        <v>-8.1122200336693914E-2</v>
      </c>
      <c r="AF291">
        <f t="shared" si="153"/>
        <v>-1.7168478564943139</v>
      </c>
      <c r="AG291">
        <f>SUM($AF$2:AF291)</f>
        <v>2.8846931743866984</v>
      </c>
      <c r="AH291" s="3">
        <f t="shared" si="154"/>
        <v>8.4149252025977059</v>
      </c>
      <c r="AI291">
        <f t="shared" si="155"/>
        <v>1.8299387172052191</v>
      </c>
      <c r="AJ291">
        <f t="shared" si="156"/>
        <v>4.5984737759138907</v>
      </c>
      <c r="AK291">
        <f t="shared" si="157"/>
        <v>0.56340331504027852</v>
      </c>
    </row>
    <row r="292" spans="1:37" x14ac:dyDescent="0.25">
      <c r="A292" s="1">
        <v>45722</v>
      </c>
      <c r="B292">
        <v>24.87</v>
      </c>
      <c r="C292">
        <v>23542.348999999998</v>
      </c>
      <c r="D292">
        <v>1938.4670000000001</v>
      </c>
      <c r="E292">
        <v>4.28</v>
      </c>
      <c r="F292">
        <v>64.7</v>
      </c>
      <c r="G292">
        <v>4.33</v>
      </c>
      <c r="H292">
        <v>-122662</v>
      </c>
      <c r="I292">
        <v>126.3526</v>
      </c>
      <c r="J292">
        <v>5738.52</v>
      </c>
      <c r="K292">
        <v>18069.259999999998</v>
      </c>
      <c r="L292">
        <v>4.2</v>
      </c>
      <c r="M292">
        <v>258.83699999999999</v>
      </c>
      <c r="N292">
        <v>319.61500000000001</v>
      </c>
      <c r="O292">
        <v>4260000</v>
      </c>
      <c r="P292">
        <v>159398</v>
      </c>
      <c r="Q292">
        <f t="shared" si="137"/>
        <v>0.60706502234543136</v>
      </c>
      <c r="R292">
        <f t="shared" si="143"/>
        <v>2.742227794105216</v>
      </c>
      <c r="S292">
        <f t="shared" si="166"/>
        <v>0</v>
      </c>
      <c r="T292">
        <f t="shared" si="145"/>
        <v>1.0581724334054816E-17</v>
      </c>
      <c r="U292">
        <f t="shared" si="146"/>
        <v>2.8948200403858451</v>
      </c>
      <c r="V292">
        <f t="shared" si="147"/>
        <v>27.004016946605756</v>
      </c>
      <c r="W292">
        <f t="shared" si="148"/>
        <v>38.013426896678503</v>
      </c>
      <c r="X292">
        <f>X291</f>
        <v>-0.20149427356771998</v>
      </c>
      <c r="Y292">
        <f t="shared" si="160"/>
        <v>4.1564792176039118</v>
      </c>
      <c r="Z292">
        <f t="shared" si="167"/>
        <v>1.4324307344348809E-3</v>
      </c>
      <c r="AA292">
        <f t="shared" si="168"/>
        <v>0.55054046005090129</v>
      </c>
      <c r="AB292">
        <f t="shared" si="169"/>
        <v>0.70017282923377522</v>
      </c>
      <c r="AC292">
        <f t="shared" si="151"/>
        <v>-0.10154124252290483</v>
      </c>
      <c r="AD292" s="2">
        <v>-0.93820000000000003</v>
      </c>
      <c r="AE292">
        <f t="shared" si="152"/>
        <v>-3.2836420956681198E-2</v>
      </c>
      <c r="AF292">
        <f t="shared" si="153"/>
        <v>0.58337688100758245</v>
      </c>
      <c r="AG292">
        <f>SUM($AF$2:AF292)</f>
        <v>3.4680700553942807</v>
      </c>
      <c r="AH292" s="3">
        <f t="shared" si="154"/>
        <v>8.4149252025977059</v>
      </c>
      <c r="AI292">
        <f t="shared" si="155"/>
        <v>1.7176176546601303</v>
      </c>
      <c r="AJ292">
        <f t="shared" si="156"/>
        <v>4.8991841576423427</v>
      </c>
      <c r="AK292">
        <f t="shared" si="157"/>
        <v>0.58679439995871119</v>
      </c>
    </row>
    <row r="293" spans="1:37" x14ac:dyDescent="0.25">
      <c r="A293" s="1">
        <v>45723</v>
      </c>
      <c r="B293">
        <v>23.37</v>
      </c>
      <c r="C293">
        <v>23542.348999999998</v>
      </c>
      <c r="D293">
        <v>1938.4670000000001</v>
      </c>
      <c r="E293">
        <v>4.28</v>
      </c>
      <c r="F293">
        <v>64.7</v>
      </c>
      <c r="G293">
        <v>4.33</v>
      </c>
      <c r="H293">
        <v>-122662</v>
      </c>
      <c r="I293">
        <v>126.2243</v>
      </c>
      <c r="J293">
        <v>5770.2</v>
      </c>
      <c r="K293">
        <v>18196.22</v>
      </c>
      <c r="L293">
        <v>4.2</v>
      </c>
      <c r="M293">
        <v>258.83699999999999</v>
      </c>
      <c r="N293">
        <v>319.61500000000001</v>
      </c>
      <c r="O293">
        <v>4260000</v>
      </c>
      <c r="P293">
        <v>159398</v>
      </c>
      <c r="Q293">
        <f t="shared" si="137"/>
        <v>0.60706502234543136</v>
      </c>
      <c r="R293">
        <f t="shared" si="143"/>
        <v>3.3585294270178334</v>
      </c>
      <c r="S293">
        <f t="shared" si="166"/>
        <v>0</v>
      </c>
      <c r="T293">
        <f t="shared" si="145"/>
        <v>1.0581724334054816E-17</v>
      </c>
      <c r="U293">
        <f t="shared" si="146"/>
        <v>3.1901809074407641</v>
      </c>
      <c r="V293">
        <f t="shared" si="147"/>
        <v>27.149730121700046</v>
      </c>
      <c r="W293">
        <f t="shared" si="148"/>
        <v>37.57837312907553</v>
      </c>
      <c r="X293">
        <f t="shared" ref="X293:X295" si="170">X292</f>
        <v>-0.20149427356771998</v>
      </c>
      <c r="Y293">
        <f t="shared" si="160"/>
        <v>4.1564792176039118</v>
      </c>
      <c r="Z293">
        <f t="shared" si="167"/>
        <v>1.4324307344348809E-3</v>
      </c>
      <c r="AA293">
        <f t="shared" si="168"/>
        <v>-2.7343518375984406</v>
      </c>
      <c r="AB293">
        <f t="shared" si="169"/>
        <v>-4.0824925536229673</v>
      </c>
      <c r="AC293">
        <f t="shared" si="151"/>
        <v>0.23418628584195547</v>
      </c>
      <c r="AD293" s="2">
        <v>-0.29599999999999999</v>
      </c>
      <c r="AE293">
        <f t="shared" si="152"/>
        <v>-9.5821004579241045E-2</v>
      </c>
      <c r="AF293">
        <f t="shared" si="153"/>
        <v>-2.6385308330191997</v>
      </c>
      <c r="AG293">
        <f>SUM($AF$2:AF293)</f>
        <v>0.82953922237508104</v>
      </c>
      <c r="AH293" s="3">
        <f t="shared" si="154"/>
        <v>8.4149252025977059</v>
      </c>
      <c r="AI293">
        <f t="shared" si="155"/>
        <v>1.8220607011816798</v>
      </c>
      <c r="AJ293">
        <f t="shared" si="156"/>
        <v>4.618356126741709</v>
      </c>
      <c r="AK293">
        <f t="shared" si="157"/>
        <v>0.56499647769843353</v>
      </c>
    </row>
    <row r="294" spans="1:37" x14ac:dyDescent="0.25">
      <c r="A294" s="1">
        <v>45726</v>
      </c>
      <c r="B294">
        <v>27.86</v>
      </c>
      <c r="C294">
        <v>23542.348999999998</v>
      </c>
      <c r="D294">
        <v>1938.4670000000001</v>
      </c>
      <c r="E294">
        <v>4.28</v>
      </c>
      <c r="F294">
        <v>64.7</v>
      </c>
      <c r="G294">
        <v>4.33</v>
      </c>
      <c r="H294">
        <v>-122662</v>
      </c>
      <c r="I294">
        <v>126.51990000000001</v>
      </c>
      <c r="J294">
        <v>5614.56</v>
      </c>
      <c r="K294">
        <v>17468.32</v>
      </c>
      <c r="L294">
        <v>4.2</v>
      </c>
      <c r="M294">
        <v>258.83699999999999</v>
      </c>
      <c r="N294">
        <v>319.61500000000001</v>
      </c>
      <c r="O294">
        <v>4260000</v>
      </c>
      <c r="P294">
        <v>159398</v>
      </c>
      <c r="Q294">
        <f t="shared" si="137"/>
        <v>0.60706502234543136</v>
      </c>
      <c r="R294">
        <f t="shared" si="143"/>
        <v>3.3585294270178334</v>
      </c>
      <c r="S294">
        <f t="shared" si="166"/>
        <v>0</v>
      </c>
      <c r="T294">
        <f t="shared" si="145"/>
        <v>1.0581724334054816E-17</v>
      </c>
      <c r="U294">
        <f t="shared" si="146"/>
        <v>2.5444932216734966</v>
      </c>
      <c r="V294">
        <f t="shared" si="147"/>
        <v>21.006910252919148</v>
      </c>
      <c r="W294">
        <f t="shared" si="148"/>
        <v>27.580041327361421</v>
      </c>
      <c r="X294">
        <f t="shared" si="170"/>
        <v>-0.20149427356771998</v>
      </c>
      <c r="Y294">
        <f t="shared" si="160"/>
        <v>4.1564792176039118</v>
      </c>
      <c r="Z294">
        <f t="shared" si="167"/>
        <v>1.4324307344348809E-3</v>
      </c>
      <c r="AA294">
        <f t="shared" si="168"/>
        <v>-0.75966049356515375</v>
      </c>
      <c r="AB294">
        <f t="shared" si="169"/>
        <v>-0.18461850477133307</v>
      </c>
      <c r="AC294">
        <f t="shared" si="151"/>
        <v>-0.18202670093796622</v>
      </c>
      <c r="AD294" s="2">
        <v>0.2263</v>
      </c>
      <c r="AE294">
        <f t="shared" si="152"/>
        <v>-4.2900018581251267E-2</v>
      </c>
      <c r="AF294">
        <f t="shared" si="153"/>
        <v>-0.7167604749839025</v>
      </c>
      <c r="AG294">
        <f>SUM($AF$2:AF294)</f>
        <v>0.11277874739117855</v>
      </c>
      <c r="AH294" s="3">
        <f t="shared" si="154"/>
        <v>8.4149252025977059</v>
      </c>
      <c r="AI294">
        <f t="shared" si="155"/>
        <v>1.5209635357555842</v>
      </c>
      <c r="AJ294">
        <f t="shared" si="156"/>
        <v>5.5326278406913545</v>
      </c>
      <c r="AK294">
        <f t="shared" si="157"/>
        <v>0.63169541657656236</v>
      </c>
    </row>
    <row r="295" spans="1:37" x14ac:dyDescent="0.25">
      <c r="A295" s="1">
        <v>45727</v>
      </c>
      <c r="B295">
        <v>26.92</v>
      </c>
      <c r="C295">
        <v>23542.348999999998</v>
      </c>
      <c r="D295">
        <v>1938.4670000000001</v>
      </c>
      <c r="E295">
        <v>4.28</v>
      </c>
      <c r="F295">
        <v>64.7</v>
      </c>
      <c r="G295">
        <v>4.33</v>
      </c>
      <c r="H295">
        <v>-122662</v>
      </c>
      <c r="I295">
        <v>126.28959999999999</v>
      </c>
      <c r="J295">
        <v>5572.07</v>
      </c>
      <c r="K295">
        <v>17436.099999999999</v>
      </c>
      <c r="L295">
        <v>4.2</v>
      </c>
      <c r="M295">
        <v>258.83699999999999</v>
      </c>
      <c r="N295">
        <v>319.61500000000001</v>
      </c>
      <c r="O295">
        <v>4260000</v>
      </c>
      <c r="P295">
        <v>159398</v>
      </c>
      <c r="Q295">
        <f t="shared" si="137"/>
        <v>0.60706502234543136</v>
      </c>
      <c r="R295">
        <f t="shared" si="143"/>
        <v>2.742227794105216</v>
      </c>
      <c r="S295">
        <f t="shared" si="166"/>
        <v>0</v>
      </c>
      <c r="T295">
        <f t="shared" si="145"/>
        <v>1.0581724334054816E-17</v>
      </c>
      <c r="U295">
        <f t="shared" si="146"/>
        <v>3.2860298599428641</v>
      </c>
      <c r="V295">
        <f t="shared" si="147"/>
        <v>21.024914398826219</v>
      </c>
      <c r="W295">
        <f t="shared" si="148"/>
        <v>28.829021813619125</v>
      </c>
      <c r="X295">
        <f t="shared" si="170"/>
        <v>-0.20149427356771998</v>
      </c>
      <c r="Y295">
        <f t="shared" si="160"/>
        <v>4.1564792176039118</v>
      </c>
      <c r="Z295">
        <f t="shared" si="167"/>
        <v>1.4324307344348809E-3</v>
      </c>
      <c r="AA295">
        <f t="shared" si="168"/>
        <v>0.48749712752344254</v>
      </c>
      <c r="AB295">
        <f t="shared" si="169"/>
        <v>1.2105191206054122</v>
      </c>
      <c r="AC295">
        <f t="shared" si="151"/>
        <v>-0.1302561731132173</v>
      </c>
      <c r="AD295" s="2">
        <v>0.34</v>
      </c>
      <c r="AE295">
        <f t="shared" si="152"/>
        <v>5.0812962794474066E-2</v>
      </c>
      <c r="AF295">
        <f t="shared" si="153"/>
        <v>0.43668416472896848</v>
      </c>
      <c r="AG295">
        <f>SUM($AF$2:AF295)</f>
        <v>0.54946291212014708</v>
      </c>
      <c r="AH295" s="3">
        <f t="shared" si="154"/>
        <v>8.4149252025977059</v>
      </c>
      <c r="AI295">
        <f t="shared" si="155"/>
        <v>1.537959766276479</v>
      </c>
      <c r="AJ295">
        <f t="shared" si="156"/>
        <v>5.4714859173272776</v>
      </c>
      <c r="AK295">
        <f t="shared" si="157"/>
        <v>0.62759184721105898</v>
      </c>
    </row>
    <row r="296" spans="1:37" x14ac:dyDescent="0.25">
      <c r="A296" s="1">
        <v>45728</v>
      </c>
      <c r="B296">
        <v>24.23</v>
      </c>
      <c r="C296">
        <v>23542.348999999998</v>
      </c>
      <c r="D296">
        <v>1942.0554</v>
      </c>
      <c r="E296">
        <v>4.28</v>
      </c>
      <c r="F296">
        <v>64.7</v>
      </c>
      <c r="G296">
        <v>4.33</v>
      </c>
      <c r="H296">
        <v>-122662</v>
      </c>
      <c r="I296">
        <v>126.1251</v>
      </c>
      <c r="J296">
        <v>5599.3</v>
      </c>
      <c r="K296">
        <v>17648.45</v>
      </c>
      <c r="L296">
        <v>4.2</v>
      </c>
      <c r="M296">
        <v>258.83699999999999</v>
      </c>
      <c r="N296">
        <v>319.61500000000001</v>
      </c>
      <c r="O296">
        <v>4260000</v>
      </c>
      <c r="P296">
        <v>159398</v>
      </c>
      <c r="Q296">
        <f t="shared" si="137"/>
        <v>0.60706502234543136</v>
      </c>
      <c r="R296">
        <f t="shared" si="143"/>
        <v>0</v>
      </c>
      <c r="S296">
        <f t="shared" si="166"/>
        <v>0</v>
      </c>
      <c r="T296">
        <f t="shared" si="145"/>
        <v>1.0581724334054816E-17</v>
      </c>
      <c r="U296">
        <f t="shared" si="146"/>
        <v>3.3559328806839059</v>
      </c>
      <c r="V296">
        <f t="shared" si="147"/>
        <v>21.214819610223156</v>
      </c>
      <c r="W296">
        <f t="shared" si="148"/>
        <v>28.093593370304468</v>
      </c>
      <c r="X296">
        <f>((D296-D295))/D296*100</f>
        <v>0.18477330770274963</v>
      </c>
      <c r="Y296">
        <f t="shared" si="160"/>
        <v>4.1564792176039118</v>
      </c>
      <c r="Z296">
        <f t="shared" si="167"/>
        <v>1.4324307344348809E-3</v>
      </c>
      <c r="AA296">
        <f t="shared" si="168"/>
        <v>-1.3988405225352909</v>
      </c>
      <c r="AB296">
        <f t="shared" si="169"/>
        <v>-1.976748601732796</v>
      </c>
      <c r="AC296">
        <f t="shared" si="151"/>
        <v>0.10307226713794117</v>
      </c>
      <c r="AD296" s="2">
        <v>2.58E-2</v>
      </c>
      <c r="AE296">
        <f t="shared" si="152"/>
        <v>4.2949976273054399E-2</v>
      </c>
      <c r="AF296">
        <f t="shared" si="153"/>
        <v>-1.4417904988083452</v>
      </c>
      <c r="AG296">
        <f>SUM($AF$2:AF296)</f>
        <v>-0.89232758668819812</v>
      </c>
      <c r="AH296" s="3">
        <f t="shared" si="154"/>
        <v>9.3103361981320756</v>
      </c>
      <c r="AI296">
        <f t="shared" si="155"/>
        <v>1.5221472792298376</v>
      </c>
      <c r="AJ296">
        <f t="shared" si="156"/>
        <v>6.1165803895420918</v>
      </c>
      <c r="AK296">
        <f t="shared" si="157"/>
        <v>0.66874800908192711</v>
      </c>
    </row>
    <row r="297" spans="1:37" x14ac:dyDescent="0.25">
      <c r="A297" s="1">
        <v>45729</v>
      </c>
      <c r="B297">
        <v>24.66</v>
      </c>
      <c r="C297">
        <v>23542.348999999998</v>
      </c>
      <c r="D297">
        <v>1942.0554</v>
      </c>
      <c r="E297">
        <v>4.28</v>
      </c>
      <c r="F297">
        <v>64.7</v>
      </c>
      <c r="G297">
        <v>4.33</v>
      </c>
      <c r="H297">
        <v>-122662</v>
      </c>
      <c r="I297">
        <v>126.2551</v>
      </c>
      <c r="J297">
        <v>5521.52</v>
      </c>
      <c r="K297">
        <v>17303.009999999998</v>
      </c>
      <c r="L297">
        <v>4.2</v>
      </c>
      <c r="M297">
        <v>258.83699999999999</v>
      </c>
      <c r="N297">
        <v>319.61500000000001</v>
      </c>
      <c r="O297">
        <v>4260000</v>
      </c>
      <c r="P297">
        <v>159398</v>
      </c>
      <c r="Q297">
        <f t="shared" si="137"/>
        <v>0.60706502234543136</v>
      </c>
      <c r="R297">
        <f t="shared" si="143"/>
        <v>0.44323726183880435</v>
      </c>
      <c r="S297">
        <f t="shared" si="166"/>
        <v>0</v>
      </c>
      <c r="T297">
        <f t="shared" si="145"/>
        <v>1.0581724334054816E-17</v>
      </c>
      <c r="U297">
        <f t="shared" si="146"/>
        <v>3.5764559976404411</v>
      </c>
      <c r="V297">
        <f t="shared" si="147"/>
        <v>17.471607438282444</v>
      </c>
      <c r="W297">
        <f t="shared" si="148"/>
        <v>23.309469090767632</v>
      </c>
      <c r="X297">
        <f>X296</f>
        <v>0.18477330770274963</v>
      </c>
      <c r="Y297">
        <f t="shared" si="160"/>
        <v>4.1564792176039118</v>
      </c>
      <c r="Z297">
        <f t="shared" si="167"/>
        <v>1.4324307344348809E-3</v>
      </c>
      <c r="AA297">
        <f t="shared" si="168"/>
        <v>2.1042919881408308</v>
      </c>
      <c r="AB297">
        <f t="shared" si="169"/>
        <v>2.5735437104634635</v>
      </c>
      <c r="AC297">
        <f t="shared" si="151"/>
        <v>-0.23864382508112361</v>
      </c>
      <c r="AD297" s="2">
        <v>-0.80740000000000001</v>
      </c>
      <c r="AE297">
        <f t="shared" si="152"/>
        <v>0.19076424459286678</v>
      </c>
      <c r="AF297">
        <f t="shared" si="153"/>
        <v>1.9135277435479641</v>
      </c>
      <c r="AG297">
        <f>SUM($AF$2:AF297)</f>
        <v>1.021200156859766</v>
      </c>
      <c r="AH297" s="3">
        <f t="shared" si="154"/>
        <v>7.3968084545841108</v>
      </c>
      <c r="AI297">
        <f t="shared" si="155"/>
        <v>2.1197472455459927</v>
      </c>
      <c r="AJ297">
        <f t="shared" si="156"/>
        <v>3.4894766204443783</v>
      </c>
      <c r="AK297">
        <f t="shared" si="157"/>
        <v>0.4614950487147565</v>
      </c>
    </row>
    <row r="298" spans="1:37" x14ac:dyDescent="0.25">
      <c r="A298" s="1">
        <v>45730</v>
      </c>
      <c r="B298">
        <v>21.77</v>
      </c>
      <c r="C298">
        <v>23542.348999999998</v>
      </c>
      <c r="D298">
        <v>1942.0554</v>
      </c>
      <c r="E298">
        <v>4.28</v>
      </c>
      <c r="F298">
        <v>64.7</v>
      </c>
      <c r="G298">
        <v>4.33</v>
      </c>
      <c r="H298">
        <v>-122662</v>
      </c>
      <c r="I298">
        <v>125.9538</v>
      </c>
      <c r="J298">
        <v>5638.94</v>
      </c>
      <c r="K298">
        <v>17754.09</v>
      </c>
      <c r="L298">
        <v>4.2</v>
      </c>
      <c r="M298">
        <v>258.83699999999999</v>
      </c>
      <c r="N298">
        <v>319.61500000000001</v>
      </c>
      <c r="O298">
        <v>4260000</v>
      </c>
      <c r="P298">
        <v>159398</v>
      </c>
      <c r="Q298">
        <f t="shared" si="137"/>
        <v>0.60706502234543136</v>
      </c>
      <c r="R298">
        <f t="shared" si="143"/>
        <v>0.54285256324672482</v>
      </c>
      <c r="S298">
        <f t="shared" si="166"/>
        <v>0</v>
      </c>
      <c r="T298">
        <f t="shared" si="145"/>
        <v>1.0581724334054816E-17</v>
      </c>
      <c r="U298">
        <f t="shared" si="146"/>
        <v>3.0261694555475716</v>
      </c>
      <c r="V298">
        <f t="shared" si="147"/>
        <v>15.836947549599554</v>
      </c>
      <c r="W298">
        <f t="shared" si="148"/>
        <v>21.876051290580794</v>
      </c>
      <c r="X298">
        <f t="shared" ref="X298:X300" si="171">X297</f>
        <v>0.18477330770274963</v>
      </c>
      <c r="Y298">
        <f t="shared" si="160"/>
        <v>4.1564792176039118</v>
      </c>
      <c r="Z298">
        <f t="shared" si="167"/>
        <v>1.4324307344348809E-3</v>
      </c>
      <c r="AA298">
        <f t="shared" si="168"/>
        <v>0.63956039343475202</v>
      </c>
      <c r="AB298">
        <f t="shared" si="169"/>
        <v>0.30689439275783437</v>
      </c>
      <c r="AC298">
        <f t="shared" si="151"/>
        <v>-0.2577929367752359</v>
      </c>
      <c r="AD298" s="2">
        <v>-0.88849999999999996</v>
      </c>
      <c r="AE298">
        <f t="shared" si="152"/>
        <v>-0.31387002287001436</v>
      </c>
      <c r="AF298">
        <f t="shared" si="153"/>
        <v>0.95343041630476644</v>
      </c>
      <c r="AG298">
        <f>SUM($AF$2:AF298)</f>
        <v>1.9746305731645324</v>
      </c>
      <c r="AH298" s="3">
        <f t="shared" si="154"/>
        <v>10.336680745157933</v>
      </c>
      <c r="AI298">
        <f t="shared" si="155"/>
        <v>2.4045467574750532</v>
      </c>
      <c r="AJ298">
        <f t="shared" si="156"/>
        <v>4.2988062981200628</v>
      </c>
      <c r="AK298">
        <f t="shared" si="157"/>
        <v>0.53851932969269645</v>
      </c>
    </row>
    <row r="299" spans="1:37" x14ac:dyDescent="0.25">
      <c r="A299" s="1">
        <v>45733</v>
      </c>
      <c r="B299">
        <v>20.51</v>
      </c>
      <c r="C299">
        <v>23542.348999999998</v>
      </c>
      <c r="D299">
        <v>1942.0554</v>
      </c>
      <c r="E299">
        <v>4.28</v>
      </c>
      <c r="F299">
        <v>64.7</v>
      </c>
      <c r="G299">
        <v>4.33</v>
      </c>
      <c r="H299">
        <v>-122662</v>
      </c>
      <c r="I299">
        <v>125.62909999999999</v>
      </c>
      <c r="J299">
        <v>5675.12</v>
      </c>
      <c r="K299">
        <v>17808.66</v>
      </c>
      <c r="L299">
        <v>4.2</v>
      </c>
      <c r="M299">
        <v>258.83699999999999</v>
      </c>
      <c r="N299">
        <v>319.61500000000001</v>
      </c>
      <c r="O299">
        <v>4260000</v>
      </c>
      <c r="P299">
        <v>159398</v>
      </c>
      <c r="Q299">
        <f t="shared" si="137"/>
        <v>0.60706502234543136</v>
      </c>
      <c r="R299">
        <f t="shared" si="143"/>
        <v>0.54285256324672804</v>
      </c>
      <c r="S299">
        <f t="shared" si="166"/>
        <v>0</v>
      </c>
      <c r="T299">
        <f t="shared" si="145"/>
        <v>1.0581724334054816E-17</v>
      </c>
      <c r="U299">
        <f t="shared" si="146"/>
        <v>2.2751218505278632</v>
      </c>
      <c r="V299">
        <f t="shared" si="147"/>
        <v>15.740410750987211</v>
      </c>
      <c r="W299">
        <f t="shared" si="148"/>
        <v>21.86443465373107</v>
      </c>
      <c r="X299">
        <f t="shared" si="171"/>
        <v>0.18477330770274963</v>
      </c>
      <c r="Y299">
        <f t="shared" si="160"/>
        <v>4.1564792176039118</v>
      </c>
      <c r="Z299">
        <f t="shared" si="167"/>
        <v>1.4324307344348809E-3</v>
      </c>
      <c r="AA299">
        <f t="shared" si="168"/>
        <v>-1.071067425391002</v>
      </c>
      <c r="AB299">
        <f t="shared" si="169"/>
        <v>-1.7248574049079739</v>
      </c>
      <c r="AC299">
        <f t="shared" si="151"/>
        <v>8.8434924710920904E-2</v>
      </c>
      <c r="AD299" s="2">
        <v>-0.94599999999999995</v>
      </c>
      <c r="AE299">
        <f t="shared" si="152"/>
        <v>-0.79961772008592669</v>
      </c>
      <c r="AF299">
        <f t="shared" si="153"/>
        <v>-0.27144970530507528</v>
      </c>
      <c r="AG299">
        <f>SUM($AF$2:AF299)</f>
        <v>1.7031808678594571</v>
      </c>
      <c r="AH299" s="3">
        <f t="shared" si="154"/>
        <v>10.973019695530109</v>
      </c>
      <c r="AI299">
        <f t="shared" si="155"/>
        <v>2.3983340007482923</v>
      </c>
      <c r="AJ299">
        <f t="shared" si="156"/>
        <v>4.5752675365926816</v>
      </c>
      <c r="AK299">
        <f t="shared" si="157"/>
        <v>0.56153507580566353</v>
      </c>
    </row>
    <row r="300" spans="1:37" x14ac:dyDescent="0.25">
      <c r="A300" s="1">
        <v>45734</v>
      </c>
      <c r="B300">
        <v>21.7</v>
      </c>
      <c r="C300">
        <v>23542.348999999998</v>
      </c>
      <c r="D300">
        <v>1942.0554</v>
      </c>
      <c r="E300">
        <v>4.28</v>
      </c>
      <c r="F300">
        <v>64.7</v>
      </c>
      <c r="G300">
        <v>4.33</v>
      </c>
      <c r="H300">
        <v>-122662</v>
      </c>
      <c r="I300">
        <v>125.7402</v>
      </c>
      <c r="J300">
        <v>5614.66</v>
      </c>
      <c r="K300">
        <v>17504.12</v>
      </c>
      <c r="L300">
        <v>4.2</v>
      </c>
      <c r="M300">
        <v>258.83699999999999</v>
      </c>
      <c r="N300">
        <v>319.61500000000001</v>
      </c>
      <c r="O300">
        <v>4260000</v>
      </c>
      <c r="P300">
        <v>159398</v>
      </c>
      <c r="Q300">
        <f t="shared" si="137"/>
        <v>0.60706502234543136</v>
      </c>
      <c r="R300">
        <f t="shared" si="143"/>
        <v>0.44323726183880824</v>
      </c>
      <c r="S300">
        <f t="shared" si="166"/>
        <v>0</v>
      </c>
      <c r="T300">
        <f t="shared" si="145"/>
        <v>1.0581724334054816E-17</v>
      </c>
      <c r="U300">
        <f t="shared" si="146"/>
        <v>2.2975860467541911</v>
      </c>
      <c r="V300">
        <f t="shared" si="147"/>
        <v>15.965000899207297</v>
      </c>
      <c r="W300">
        <f t="shared" si="148"/>
        <v>23.577728216524566</v>
      </c>
      <c r="X300">
        <f t="shared" si="171"/>
        <v>0.18477330770274963</v>
      </c>
      <c r="Y300">
        <f t="shared" si="160"/>
        <v>4.1564792176039118</v>
      </c>
      <c r="Z300">
        <f t="shared" si="167"/>
        <v>1.4324307344348809E-3</v>
      </c>
      <c r="AA300">
        <f t="shared" si="168"/>
        <v>1.0740629118978857</v>
      </c>
      <c r="AB300">
        <f t="shared" si="169"/>
        <v>1.399374018132975</v>
      </c>
      <c r="AC300">
        <f t="shared" si="151"/>
        <v>0.24757396600291934</v>
      </c>
      <c r="AD300" s="2">
        <v>-0.44040000000000001</v>
      </c>
      <c r="AE300">
        <f t="shared" si="152"/>
        <v>-0.73978561262288256</v>
      </c>
      <c r="AF300">
        <f t="shared" si="153"/>
        <v>1.8138485245207683</v>
      </c>
      <c r="AG300">
        <f>SUM($AF$2:AF300)</f>
        <v>3.5170293923802252</v>
      </c>
      <c r="AH300" s="3">
        <f t="shared" si="154"/>
        <v>13.029153772494263</v>
      </c>
      <c r="AI300">
        <f t="shared" si="155"/>
        <v>2.411399176585828</v>
      </c>
      <c r="AJ300">
        <f t="shared" si="156"/>
        <v>5.403150958582291</v>
      </c>
      <c r="AK300">
        <f t="shared" si="157"/>
        <v>0.62295089417320237</v>
      </c>
    </row>
    <row r="301" spans="1:37" x14ac:dyDescent="0.25">
      <c r="A301" s="1">
        <v>45735</v>
      </c>
      <c r="B301">
        <v>19.899999999999999</v>
      </c>
      <c r="C301">
        <v>23542.348999999998</v>
      </c>
      <c r="D301">
        <v>1946.8681999999999</v>
      </c>
      <c r="E301">
        <v>4.28</v>
      </c>
      <c r="F301">
        <v>64.7</v>
      </c>
      <c r="G301">
        <v>4.33</v>
      </c>
      <c r="H301">
        <v>-122662</v>
      </c>
      <c r="I301">
        <v>126.0515</v>
      </c>
      <c r="J301">
        <v>5675.29</v>
      </c>
      <c r="K301">
        <v>17750.79</v>
      </c>
      <c r="L301">
        <v>4.2</v>
      </c>
      <c r="M301">
        <v>258.83699999999999</v>
      </c>
      <c r="N301">
        <v>319.61500000000001</v>
      </c>
      <c r="O301">
        <v>4260000</v>
      </c>
      <c r="P301">
        <v>159398</v>
      </c>
      <c r="Q301">
        <f t="shared" si="137"/>
        <v>0.60706502234543136</v>
      </c>
      <c r="R301">
        <f t="shared" si="143"/>
        <v>0</v>
      </c>
      <c r="S301">
        <f t="shared" si="166"/>
        <v>0</v>
      </c>
      <c r="T301">
        <f t="shared" si="145"/>
        <v>1.0581724334054816E-17</v>
      </c>
      <c r="U301">
        <f t="shared" si="146"/>
        <v>1.9934041532983027</v>
      </c>
      <c r="V301">
        <f t="shared" si="147"/>
        <v>15.044691289410244</v>
      </c>
      <c r="W301">
        <f t="shared" si="148"/>
        <v>22.63921809121765</v>
      </c>
      <c r="X301">
        <f>((D301-D300))/D301*100</f>
        <v>0.24720728398563008</v>
      </c>
      <c r="Y301">
        <f t="shared" si="160"/>
        <v>4.1564792176039118</v>
      </c>
      <c r="Z301">
        <f t="shared" si="167"/>
        <v>1.4324307344348809E-3</v>
      </c>
      <c r="AA301">
        <f t="shared" si="168"/>
        <v>-0.21873007738032346</v>
      </c>
      <c r="AB301">
        <f t="shared" si="169"/>
        <v>-0.33383755930670361</v>
      </c>
      <c r="AC301">
        <f t="shared" si="151"/>
        <v>0.14716207264490341</v>
      </c>
      <c r="AD301" s="2">
        <v>-0.29599999999999999</v>
      </c>
      <c r="AE301">
        <f t="shared" si="152"/>
        <v>-0.92954072916424779</v>
      </c>
      <c r="AF301">
        <f t="shared" si="153"/>
        <v>0.71081065178392433</v>
      </c>
      <c r="AG301">
        <f>SUM($AF$2:AF301)</f>
        <v>4.2278400441641493</v>
      </c>
      <c r="AH301" s="3">
        <f t="shared" si="154"/>
        <v>13.029153772494263</v>
      </c>
      <c r="AI301">
        <f t="shared" si="155"/>
        <v>3.9039723569756419</v>
      </c>
      <c r="AJ301">
        <f t="shared" si="156"/>
        <v>3.3374093310916226</v>
      </c>
      <c r="AK301">
        <f t="shared" si="157"/>
        <v>0.44504154913845256</v>
      </c>
    </row>
    <row r="302" spans="1:37" x14ac:dyDescent="0.25">
      <c r="A302" s="1">
        <v>45736</v>
      </c>
      <c r="B302">
        <v>19.8</v>
      </c>
      <c r="C302">
        <v>23542.348999999998</v>
      </c>
      <c r="D302">
        <v>1946.8681999999999</v>
      </c>
      <c r="E302">
        <v>4.28</v>
      </c>
      <c r="F302">
        <v>64.7</v>
      </c>
      <c r="G302">
        <v>4.33</v>
      </c>
      <c r="H302">
        <v>-122662</v>
      </c>
      <c r="I302">
        <v>126.23699999999999</v>
      </c>
      <c r="J302">
        <v>5662.89</v>
      </c>
      <c r="K302">
        <v>17691.63</v>
      </c>
      <c r="L302">
        <v>4.2</v>
      </c>
      <c r="M302">
        <v>258.83699999999999</v>
      </c>
      <c r="N302">
        <v>319.61500000000001</v>
      </c>
      <c r="O302">
        <v>4260000</v>
      </c>
      <c r="P302">
        <v>159398</v>
      </c>
      <c r="Q302">
        <f t="shared" si="137"/>
        <v>0.60706502234543136</v>
      </c>
      <c r="R302">
        <f t="shared" si="143"/>
        <v>0.62935388338273068</v>
      </c>
      <c r="S302">
        <f t="shared" si="166"/>
        <v>0</v>
      </c>
      <c r="T302">
        <f t="shared" si="145"/>
        <v>1.0581724334054816E-17</v>
      </c>
      <c r="U302">
        <f t="shared" si="146"/>
        <v>1.9140707134380266</v>
      </c>
      <c r="V302">
        <f t="shared" si="147"/>
        <v>20.17943302677433</v>
      </c>
      <c r="W302">
        <f t="shared" si="148"/>
        <v>29.129717066047021</v>
      </c>
      <c r="X302">
        <f>X301</f>
        <v>0.24720728398563008</v>
      </c>
      <c r="Y302">
        <f t="shared" si="160"/>
        <v>4.1564792176039118</v>
      </c>
      <c r="Z302">
        <f t="shared" si="167"/>
        <v>1.4324307344348809E-3</v>
      </c>
      <c r="AA302">
        <f t="shared" si="168"/>
        <v>8.2432741231720313E-2</v>
      </c>
      <c r="AB302">
        <f t="shared" si="169"/>
        <v>0.52103417937101626</v>
      </c>
      <c r="AC302">
        <f t="shared" si="151"/>
        <v>0.21546773133075534</v>
      </c>
      <c r="AD302" s="2">
        <v>0.31819999999999998</v>
      </c>
      <c r="AE302">
        <f t="shared" si="152"/>
        <v>-0.2646678547176905</v>
      </c>
      <c r="AF302">
        <f t="shared" si="153"/>
        <v>0.34710059594941078</v>
      </c>
      <c r="AG302">
        <f>SUM($AF$2:AF302)</f>
        <v>4.5749406401135602</v>
      </c>
      <c r="AH302" s="3">
        <f t="shared" si="154"/>
        <v>13.029153772494263</v>
      </c>
      <c r="AI302">
        <f t="shared" si="155"/>
        <v>4.0401239759068659</v>
      </c>
      <c r="AJ302">
        <f t="shared" si="156"/>
        <v>3.2249390984517192</v>
      </c>
      <c r="AK302">
        <f t="shared" si="157"/>
        <v>0.43238270302073173</v>
      </c>
    </row>
    <row r="303" spans="1:37" x14ac:dyDescent="0.25">
      <c r="A303" s="1">
        <v>45737</v>
      </c>
      <c r="B303">
        <v>19.28</v>
      </c>
      <c r="C303">
        <v>23542.348999999998</v>
      </c>
      <c r="D303">
        <v>1946.8681999999999</v>
      </c>
      <c r="E303">
        <v>4.28</v>
      </c>
      <c r="F303">
        <v>64.7</v>
      </c>
      <c r="G303">
        <v>4.33</v>
      </c>
      <c r="H303">
        <v>-122662</v>
      </c>
      <c r="I303">
        <v>126.509</v>
      </c>
      <c r="J303">
        <v>5667.56</v>
      </c>
      <c r="K303">
        <v>17784.05</v>
      </c>
      <c r="L303">
        <v>4.2</v>
      </c>
      <c r="M303">
        <v>258.83699999999999</v>
      </c>
      <c r="N303">
        <v>319.61500000000001</v>
      </c>
      <c r="O303">
        <v>4260000</v>
      </c>
      <c r="P303">
        <v>159398</v>
      </c>
      <c r="Q303">
        <f t="shared" si="137"/>
        <v>0.60706502234543136</v>
      </c>
      <c r="R303">
        <f t="shared" si="143"/>
        <v>0.77079794096337972</v>
      </c>
      <c r="S303">
        <f t="shared" si="166"/>
        <v>0</v>
      </c>
      <c r="T303">
        <f t="shared" si="145"/>
        <v>1.0594976342170648E-17</v>
      </c>
      <c r="U303">
        <f t="shared" si="146"/>
        <v>1.9388074643419515</v>
      </c>
      <c r="V303">
        <f t="shared" si="147"/>
        <v>20.782076499050085</v>
      </c>
      <c r="W303">
        <f t="shared" si="148"/>
        <v>28.441011644239417</v>
      </c>
      <c r="X303">
        <f t="shared" ref="X303:X305" si="172">X302</f>
        <v>0.24720728398563008</v>
      </c>
      <c r="Y303">
        <f t="shared" si="160"/>
        <v>4.1564792176039118</v>
      </c>
      <c r="Z303">
        <f t="shared" si="167"/>
        <v>1.4324307344348809E-3</v>
      </c>
      <c r="AA303">
        <f t="shared" si="168"/>
        <v>1.7492157944606672</v>
      </c>
      <c r="AB303">
        <f t="shared" si="169"/>
        <v>2.2492486233469524</v>
      </c>
      <c r="AC303">
        <f t="shared" si="151"/>
        <v>-5.4304436838491232E-2</v>
      </c>
      <c r="AD303" s="2">
        <v>-0.95009999999999994</v>
      </c>
      <c r="AE303">
        <f t="shared" si="152"/>
        <v>-0.52213153512794175</v>
      </c>
      <c r="AF303">
        <f t="shared" si="153"/>
        <v>2.2713473295886089</v>
      </c>
      <c r="AG303">
        <f>SUM($AF$2:AF303)</f>
        <v>6.8462879697021695</v>
      </c>
      <c r="AH303" s="3">
        <f t="shared" si="154"/>
        <v>13.029153772494263</v>
      </c>
      <c r="AI303">
        <f t="shared" si="155"/>
        <v>4.0833751085469103</v>
      </c>
      <c r="AJ303">
        <f t="shared" si="156"/>
        <v>3.1907805249689032</v>
      </c>
      <c r="AK303">
        <f t="shared" si="157"/>
        <v>0.42845053798087018</v>
      </c>
    </row>
    <row r="304" spans="1:37" x14ac:dyDescent="0.25">
      <c r="A304" s="1">
        <v>45740</v>
      </c>
      <c r="B304">
        <v>17.48</v>
      </c>
      <c r="C304">
        <v>23542.348999999998</v>
      </c>
      <c r="D304">
        <v>1946.8681999999999</v>
      </c>
      <c r="E304">
        <v>4.28</v>
      </c>
      <c r="F304">
        <v>64.7</v>
      </c>
      <c r="G304">
        <v>4.33</v>
      </c>
      <c r="H304">
        <v>-122662</v>
      </c>
      <c r="I304">
        <v>126.44029999999999</v>
      </c>
      <c r="J304">
        <v>5767.57</v>
      </c>
      <c r="K304">
        <v>18188.59</v>
      </c>
      <c r="L304">
        <v>4.2</v>
      </c>
      <c r="M304">
        <v>258.83699999999999</v>
      </c>
      <c r="N304">
        <v>319.61500000000001</v>
      </c>
      <c r="O304">
        <v>4260000</v>
      </c>
      <c r="P304">
        <v>159398</v>
      </c>
      <c r="Q304">
        <f t="shared" si="137"/>
        <v>0.60706502234543136</v>
      </c>
      <c r="R304">
        <f t="shared" si="143"/>
        <v>0.77079794096337972</v>
      </c>
      <c r="S304">
        <f t="shared" si="166"/>
        <v>0</v>
      </c>
      <c r="T304">
        <f t="shared" si="145"/>
        <v>1.0609681382338597E-17</v>
      </c>
      <c r="U304">
        <f t="shared" si="146"/>
        <v>2.5360974048897309</v>
      </c>
      <c r="V304">
        <f t="shared" si="147"/>
        <v>15.693597334168924</v>
      </c>
      <c r="W304">
        <f t="shared" si="148"/>
        <v>22.61719195262793</v>
      </c>
      <c r="X304">
        <f t="shared" si="172"/>
        <v>0.24720728398563008</v>
      </c>
      <c r="Y304">
        <f t="shared" si="160"/>
        <v>4.1564792176039118</v>
      </c>
      <c r="Z304">
        <f t="shared" si="167"/>
        <v>1.4324307344348809E-3</v>
      </c>
      <c r="AA304">
        <f t="shared" si="168"/>
        <v>0.15730819184730235</v>
      </c>
      <c r="AB304">
        <f t="shared" si="169"/>
        <v>0.45676970403669903</v>
      </c>
      <c r="AC304">
        <f t="shared" si="151"/>
        <v>-0.10502980457970199</v>
      </c>
      <c r="AD304" s="2">
        <v>0.52669999999999995</v>
      </c>
      <c r="AE304">
        <f t="shared" si="152"/>
        <v>-0.51900145436003597</v>
      </c>
      <c r="AF304">
        <f t="shared" si="153"/>
        <v>0.67630964620733836</v>
      </c>
      <c r="AG304">
        <f>SUM($AF$2:AF304)</f>
        <v>7.5225976159095076</v>
      </c>
      <c r="AH304" s="3">
        <f t="shared" si="154"/>
        <v>13.029153772494263</v>
      </c>
      <c r="AI304">
        <f t="shared" si="155"/>
        <v>4.0328989013044252</v>
      </c>
      <c r="AJ304">
        <f t="shared" si="156"/>
        <v>3.230716685776585</v>
      </c>
      <c r="AK304">
        <f t="shared" si="157"/>
        <v>0.43304366968011598</v>
      </c>
    </row>
    <row r="305" spans="1:37" x14ac:dyDescent="0.25">
      <c r="A305" s="1">
        <v>45741</v>
      </c>
      <c r="B305">
        <v>17.149999999999999</v>
      </c>
      <c r="C305">
        <v>23542.348999999998</v>
      </c>
      <c r="D305">
        <v>1946.8681999999999</v>
      </c>
      <c r="E305">
        <v>4.28</v>
      </c>
      <c r="F305">
        <v>64.7</v>
      </c>
      <c r="G305">
        <v>4.33</v>
      </c>
      <c r="H305">
        <v>-122662</v>
      </c>
      <c r="I305">
        <v>126.3075</v>
      </c>
      <c r="J305">
        <v>5776.65</v>
      </c>
      <c r="K305">
        <v>18271.86</v>
      </c>
      <c r="L305">
        <v>4.2</v>
      </c>
      <c r="M305">
        <v>258.83699999999999</v>
      </c>
      <c r="N305">
        <v>319.61500000000001</v>
      </c>
      <c r="O305">
        <v>4260000</v>
      </c>
      <c r="P305">
        <v>159398</v>
      </c>
      <c r="Q305">
        <f t="shared" si="137"/>
        <v>0.60706502234543136</v>
      </c>
      <c r="R305">
        <f t="shared" si="143"/>
        <v>0.62935388338273213</v>
      </c>
      <c r="S305">
        <f t="shared" si="166"/>
        <v>0</v>
      </c>
      <c r="T305">
        <f t="shared" si="145"/>
        <v>1.0626092345561364E-17</v>
      </c>
      <c r="U305">
        <f t="shared" si="146"/>
        <v>2.3895016614334361</v>
      </c>
      <c r="V305">
        <f t="shared" si="147"/>
        <v>16.906730011602257</v>
      </c>
      <c r="W305">
        <f t="shared" si="148"/>
        <v>23.778063692427104</v>
      </c>
      <c r="X305">
        <f t="shared" si="172"/>
        <v>0.24720728398563008</v>
      </c>
      <c r="Y305">
        <f t="shared" si="160"/>
        <v>4.1564792176039118</v>
      </c>
      <c r="Z305">
        <f t="shared" si="167"/>
        <v>1.4324307344348809E-3</v>
      </c>
      <c r="AA305">
        <f t="shared" si="168"/>
        <v>-1.121969145510828</v>
      </c>
      <c r="AB305">
        <f t="shared" si="169"/>
        <v>-2.0616767393112827</v>
      </c>
      <c r="AC305">
        <f t="shared" si="151"/>
        <v>0.13965916513271262</v>
      </c>
      <c r="AD305" s="2">
        <v>-0.25</v>
      </c>
      <c r="AE305">
        <f t="shared" si="152"/>
        <v>-0.47371451025519284</v>
      </c>
      <c r="AF305">
        <f t="shared" si="153"/>
        <v>-0.6482546352556352</v>
      </c>
      <c r="AG305">
        <f>SUM($AF$2:AF305)</f>
        <v>6.8743429806538723</v>
      </c>
      <c r="AH305" s="3">
        <f t="shared" si="154"/>
        <v>13.029153772494263</v>
      </c>
      <c r="AI305">
        <f t="shared" si="155"/>
        <v>4.0267232729881028</v>
      </c>
      <c r="AJ305">
        <f t="shared" si="156"/>
        <v>3.2356715098591176</v>
      </c>
      <c r="AK305">
        <f t="shared" si="157"/>
        <v>0.43360956986592331</v>
      </c>
    </row>
    <row r="306" spans="1:37" x14ac:dyDescent="0.25">
      <c r="A306" s="1">
        <v>45742</v>
      </c>
      <c r="B306">
        <v>18.329999999999998</v>
      </c>
      <c r="C306">
        <v>23542.348999999998</v>
      </c>
      <c r="D306">
        <v>1949.96</v>
      </c>
      <c r="E306">
        <v>4.28</v>
      </c>
      <c r="F306">
        <v>64.7</v>
      </c>
      <c r="G306">
        <v>4.33</v>
      </c>
      <c r="H306">
        <v>-122662</v>
      </c>
      <c r="I306">
        <v>126.48390000000001</v>
      </c>
      <c r="J306">
        <v>5712.2</v>
      </c>
      <c r="K306">
        <v>17899.009999999998</v>
      </c>
      <c r="L306">
        <v>4.2</v>
      </c>
      <c r="M306">
        <v>258.83699999999999</v>
      </c>
      <c r="N306">
        <v>319.61500000000001</v>
      </c>
      <c r="O306">
        <v>4260000</v>
      </c>
      <c r="P306">
        <v>159398</v>
      </c>
      <c r="Q306">
        <f t="shared" si="137"/>
        <v>0.60706502234543136</v>
      </c>
      <c r="R306">
        <f t="shared" si="143"/>
        <v>0</v>
      </c>
      <c r="S306">
        <f t="shared" si="166"/>
        <v>1.453332403041114E-14</v>
      </c>
      <c r="T306">
        <f t="shared" si="145"/>
        <v>7.0963496242241896E-18</v>
      </c>
      <c r="U306">
        <f t="shared" si="146"/>
        <v>8.6547717777007911</v>
      </c>
      <c r="V306">
        <f t="shared" si="147"/>
        <v>34.925110335089997</v>
      </c>
      <c r="W306">
        <f t="shared" si="148"/>
        <v>43.149282861063249</v>
      </c>
      <c r="X306">
        <f>((D306-D305))/D306*100</f>
        <v>0.15855709860715853</v>
      </c>
      <c r="Y306">
        <f t="shared" si="160"/>
        <v>4.1564792176039118</v>
      </c>
      <c r="Z306">
        <f t="shared" si="167"/>
        <v>1.4324307344348809E-3</v>
      </c>
      <c r="AA306">
        <f t="shared" si="168"/>
        <v>-0.33124371066493624</v>
      </c>
      <c r="AB306">
        <f t="shared" si="169"/>
        <v>-0.53205678878447149</v>
      </c>
      <c r="AC306">
        <f t="shared" si="151"/>
        <v>9.9538360218179106E-2</v>
      </c>
      <c r="AD306" s="2">
        <v>0.38179999999999997</v>
      </c>
      <c r="AE306">
        <f t="shared" si="152"/>
        <v>-0.40592538392169175</v>
      </c>
      <c r="AF306">
        <f t="shared" si="153"/>
        <v>7.468167325675551E-2</v>
      </c>
      <c r="AG306">
        <f>SUM($AF$2:AF306)</f>
        <v>6.9490246539106275</v>
      </c>
      <c r="AH306" s="3">
        <f t="shared" si="154"/>
        <v>13.029153772494263</v>
      </c>
      <c r="AI306">
        <f t="shared" si="155"/>
        <v>4.061506552803456</v>
      </c>
      <c r="AJ306">
        <f t="shared" si="156"/>
        <v>3.2079607906826806</v>
      </c>
      <c r="AK306">
        <f t="shared" si="157"/>
        <v>0.43043347833779944</v>
      </c>
    </row>
    <row r="307" spans="1:37" x14ac:dyDescent="0.25">
      <c r="A307" s="1">
        <v>45743</v>
      </c>
      <c r="B307">
        <v>18.690000000000001</v>
      </c>
      <c r="C307">
        <v>23542.348999999998</v>
      </c>
      <c r="D307">
        <v>1949.96</v>
      </c>
      <c r="E307">
        <v>4.28</v>
      </c>
      <c r="F307">
        <v>64.7</v>
      </c>
      <c r="G307">
        <v>4.33</v>
      </c>
      <c r="H307">
        <v>-122662</v>
      </c>
      <c r="I307">
        <v>126.60980000000001</v>
      </c>
      <c r="J307">
        <v>5693.31</v>
      </c>
      <c r="K307">
        <v>17804.03</v>
      </c>
      <c r="L307">
        <v>4.2</v>
      </c>
      <c r="M307">
        <v>258.83699999999999</v>
      </c>
      <c r="N307">
        <v>319.61500000000001</v>
      </c>
      <c r="O307">
        <v>4260000</v>
      </c>
      <c r="P307">
        <v>159398</v>
      </c>
      <c r="Q307">
        <f t="shared" ref="Q307:Q322" si="173">Q306</f>
        <v>0.60706502234543136</v>
      </c>
      <c r="R307">
        <f t="shared" si="143"/>
        <v>0.77532272968432125</v>
      </c>
      <c r="S307">
        <f t="shared" si="166"/>
        <v>1.4561792860887972E-14</v>
      </c>
      <c r="T307">
        <f t="shared" si="145"/>
        <v>7.1102504203554553E-18</v>
      </c>
      <c r="U307">
        <f t="shared" si="146"/>
        <v>10.918872469595403</v>
      </c>
      <c r="V307">
        <f t="shared" si="147"/>
        <v>47.801697631349697</v>
      </c>
      <c r="W307">
        <f t="shared" si="148"/>
        <v>51.854506895458606</v>
      </c>
      <c r="X307">
        <f>X306</f>
        <v>0.15855709860715853</v>
      </c>
      <c r="Y307">
        <f t="shared" si="160"/>
        <v>4.1564792176039118</v>
      </c>
      <c r="Z307">
        <f t="shared" si="167"/>
        <v>1.4324307344348809E-3</v>
      </c>
      <c r="AA307">
        <f t="shared" si="168"/>
        <v>-1.9934580336265846</v>
      </c>
      <c r="AB307">
        <f t="shared" si="169"/>
        <v>-2.7390315137371344</v>
      </c>
      <c r="AC307">
        <f t="shared" si="151"/>
        <v>3.9570396604359431E-2</v>
      </c>
      <c r="AD307" s="2">
        <v>0.38179999999999997</v>
      </c>
      <c r="AE307">
        <f t="shared" si="152"/>
        <v>-0.544145923881313</v>
      </c>
      <c r="AF307">
        <f t="shared" si="153"/>
        <v>-1.4493121097452715</v>
      </c>
      <c r="AG307">
        <f>SUM($AF$2:AF307)</f>
        <v>5.499712544165356</v>
      </c>
      <c r="AH307" s="3">
        <f t="shared" si="154"/>
        <v>13.029153772494263</v>
      </c>
      <c r="AI307">
        <f t="shared" si="155"/>
        <v>4.0633532660346949</v>
      </c>
      <c r="AJ307">
        <f t="shared" si="156"/>
        <v>3.2065028363160324</v>
      </c>
      <c r="AK307">
        <f t="shared" si="157"/>
        <v>0.43026561460498775</v>
      </c>
    </row>
    <row r="308" spans="1:37" x14ac:dyDescent="0.25">
      <c r="A308" s="1">
        <v>45744</v>
      </c>
      <c r="B308">
        <v>21.65</v>
      </c>
      <c r="C308">
        <v>23542.348999999998</v>
      </c>
      <c r="D308">
        <v>1949.96</v>
      </c>
      <c r="E308">
        <v>4.28</v>
      </c>
      <c r="F308">
        <v>64.7</v>
      </c>
      <c r="G308">
        <v>4.33</v>
      </c>
      <c r="H308">
        <v>-122662</v>
      </c>
      <c r="I308">
        <v>126.65989999999999</v>
      </c>
      <c r="J308">
        <v>5580.94</v>
      </c>
      <c r="K308">
        <v>17322.990000000002</v>
      </c>
      <c r="L308">
        <v>4.2</v>
      </c>
      <c r="M308">
        <v>258.83699999999999</v>
      </c>
      <c r="N308">
        <v>319.61500000000001</v>
      </c>
      <c r="O308">
        <v>4260000</v>
      </c>
      <c r="P308">
        <v>159398</v>
      </c>
      <c r="Q308">
        <f t="shared" si="173"/>
        <v>0.60706502234543136</v>
      </c>
      <c r="R308">
        <f t="shared" si="143"/>
        <v>0.94957253685420007</v>
      </c>
      <c r="S308">
        <f t="shared" si="166"/>
        <v>1.4594260666771482E-14</v>
      </c>
      <c r="T308">
        <f t="shared" si="145"/>
        <v>7.1261038411970125E-18</v>
      </c>
      <c r="U308">
        <f t="shared" si="146"/>
        <v>12.287043717104405</v>
      </c>
      <c r="V308">
        <f t="shared" si="147"/>
        <v>49.00935739421562</v>
      </c>
      <c r="W308">
        <f t="shared" si="148"/>
        <v>53.642113445539451</v>
      </c>
      <c r="X308">
        <f t="shared" ref="X308:X310" si="174">X307</f>
        <v>0.15855709860715853</v>
      </c>
      <c r="Y308">
        <f t="shared" si="160"/>
        <v>4.1564792176039118</v>
      </c>
      <c r="Z308">
        <f t="shared" si="167"/>
        <v>1.4324307344348809E-3</v>
      </c>
      <c r="AA308">
        <f t="shared" si="168"/>
        <v>0.55232124569500129</v>
      </c>
      <c r="AB308">
        <f t="shared" si="169"/>
        <v>-0.1369060830297531</v>
      </c>
      <c r="AC308">
        <f t="shared" si="151"/>
        <v>0.22130129583239141</v>
      </c>
      <c r="AD308" s="2">
        <v>0</v>
      </c>
      <c r="AE308">
        <f t="shared" si="152"/>
        <v>-0.39228493095920969</v>
      </c>
      <c r="AF308">
        <f t="shared" si="153"/>
        <v>0.94460617665421098</v>
      </c>
      <c r="AG308">
        <f>SUM($AF$2:AF308)</f>
        <v>6.4443187208195667</v>
      </c>
      <c r="AH308" s="3">
        <f t="shared" si="154"/>
        <v>13.029153772494263</v>
      </c>
      <c r="AI308">
        <f t="shared" si="155"/>
        <v>4.0242084432152652</v>
      </c>
      <c r="AJ308">
        <f t="shared" si="156"/>
        <v>3.237693562931899</v>
      </c>
      <c r="AK308">
        <f t="shared" si="157"/>
        <v>0.43384026357356587</v>
      </c>
    </row>
    <row r="309" spans="1:37" x14ac:dyDescent="0.25">
      <c r="A309" s="1">
        <v>45747</v>
      </c>
      <c r="B309">
        <v>22.28</v>
      </c>
      <c r="C309">
        <v>23542.348999999998</v>
      </c>
      <c r="D309">
        <v>1949.96</v>
      </c>
      <c r="E309">
        <v>4.28</v>
      </c>
      <c r="F309">
        <v>64.7</v>
      </c>
      <c r="G309">
        <v>4.33</v>
      </c>
      <c r="H309">
        <v>-122662</v>
      </c>
      <c r="I309">
        <v>126.9402</v>
      </c>
      <c r="J309">
        <v>5611.85</v>
      </c>
      <c r="K309">
        <v>17299.29</v>
      </c>
      <c r="L309">
        <v>4.2</v>
      </c>
      <c r="M309">
        <v>258.83699999999999</v>
      </c>
      <c r="N309">
        <v>319.61500000000001</v>
      </c>
      <c r="O309">
        <v>4260000</v>
      </c>
      <c r="P309">
        <v>159398</v>
      </c>
      <c r="Q309">
        <f t="shared" si="173"/>
        <v>0.60706502234543136</v>
      </c>
      <c r="R309">
        <f t="shared" si="143"/>
        <v>0.94957253685419918</v>
      </c>
      <c r="S309">
        <f t="shared" si="166"/>
        <v>1.4631633994717193E-14</v>
      </c>
      <c r="T309">
        <f t="shared" si="145"/>
        <v>3.5721762682415023E-18</v>
      </c>
      <c r="U309">
        <f t="shared" si="146"/>
        <v>12.219636826358919</v>
      </c>
      <c r="V309">
        <f t="shared" si="147"/>
        <v>46.093674605464926</v>
      </c>
      <c r="W309">
        <f t="shared" si="148"/>
        <v>52.173235514129857</v>
      </c>
      <c r="X309">
        <f t="shared" si="174"/>
        <v>0.15855709860715853</v>
      </c>
      <c r="Y309">
        <f t="shared" si="160"/>
        <v>4.1564792176039118</v>
      </c>
      <c r="Z309">
        <f t="shared" si="167"/>
        <v>1.4324307344348809E-3</v>
      </c>
      <c r="AA309">
        <f t="shared" si="168"/>
        <v>0.3774153162235665</v>
      </c>
      <c r="AB309">
        <f t="shared" si="169"/>
        <v>0.86678847045164531</v>
      </c>
      <c r="AC309">
        <f t="shared" si="151"/>
        <v>-0.20631762042285373</v>
      </c>
      <c r="AD309" s="2">
        <v>0.63690000000000002</v>
      </c>
      <c r="AE309">
        <f t="shared" si="152"/>
        <v>-0.43173644850885262</v>
      </c>
      <c r="AF309">
        <f t="shared" si="153"/>
        <v>0.80915176473241912</v>
      </c>
      <c r="AG309">
        <f>SUM($AF$2:AF309)</f>
        <v>7.2534704855519863</v>
      </c>
      <c r="AH309" s="3">
        <f t="shared" si="154"/>
        <v>13.029153772494263</v>
      </c>
      <c r="AI309">
        <f t="shared" si="155"/>
        <v>4.1647595556297903</v>
      </c>
      <c r="AJ309">
        <f t="shared" si="156"/>
        <v>3.1284288080645291</v>
      </c>
      <c r="AK309">
        <f t="shared" si="157"/>
        <v>0.42116313050638593</v>
      </c>
    </row>
    <row r="310" spans="1:37" x14ac:dyDescent="0.25">
      <c r="A310" s="1">
        <v>45748</v>
      </c>
      <c r="B310">
        <v>21.77</v>
      </c>
      <c r="C310">
        <v>23542.348999999998</v>
      </c>
      <c r="D310">
        <v>1949.96</v>
      </c>
      <c r="E310">
        <v>4.28</v>
      </c>
      <c r="F310">
        <v>64.7</v>
      </c>
      <c r="G310">
        <v>4.33</v>
      </c>
      <c r="H310">
        <v>-122662</v>
      </c>
      <c r="I310">
        <v>126.67829999999999</v>
      </c>
      <c r="J310">
        <v>5633.07</v>
      </c>
      <c r="K310">
        <v>17449.89</v>
      </c>
      <c r="L310">
        <v>4.2</v>
      </c>
      <c r="M310">
        <v>258.83699999999999</v>
      </c>
      <c r="N310">
        <v>319.61500000000001</v>
      </c>
      <c r="O310">
        <v>4260000</v>
      </c>
      <c r="P310">
        <v>159398</v>
      </c>
      <c r="Q310">
        <f t="shared" si="173"/>
        <v>0.60706502234543136</v>
      </c>
      <c r="R310">
        <f t="shared" si="143"/>
        <v>0.77532272968432103</v>
      </c>
      <c r="S310">
        <f t="shared" si="166"/>
        <v>1.467511591522657E-14</v>
      </c>
      <c r="T310">
        <f t="shared" si="145"/>
        <v>3.5827919714908619E-18</v>
      </c>
      <c r="U310">
        <f t="shared" si="146"/>
        <v>12.196712222190847</v>
      </c>
      <c r="V310">
        <f t="shared" si="147"/>
        <v>85.93048489548346</v>
      </c>
      <c r="W310">
        <f t="shared" si="148"/>
        <v>102.98345437909742</v>
      </c>
      <c r="X310">
        <f t="shared" si="174"/>
        <v>0.15855709860715853</v>
      </c>
      <c r="Y310">
        <f t="shared" si="160"/>
        <v>4.1564792176039118</v>
      </c>
      <c r="Z310">
        <f t="shared" si="167"/>
        <v>1.4324307344348809E-3</v>
      </c>
      <c r="AA310">
        <f t="shared" si="168"/>
        <v>0.67055923394208305</v>
      </c>
      <c r="AB310">
        <f t="shared" si="169"/>
        <v>0.86252144518430585</v>
      </c>
      <c r="AC310">
        <f t="shared" si="151"/>
        <v>-3.9391119078795528E-2</v>
      </c>
      <c r="AD310" s="2">
        <v>-0.55740000000000001</v>
      </c>
      <c r="AE310">
        <f t="shared" si="152"/>
        <v>-0.49397889194980815</v>
      </c>
      <c r="AF310">
        <f t="shared" si="153"/>
        <v>1.1645381258918912</v>
      </c>
      <c r="AG310">
        <f>SUM($AF$2:AF310)</f>
        <v>8.4180086114438772</v>
      </c>
      <c r="AH310" s="3">
        <f t="shared" si="154"/>
        <v>13.029153772494263</v>
      </c>
      <c r="AI310">
        <f t="shared" si="155"/>
        <v>4.3058051797506236</v>
      </c>
      <c r="AJ310">
        <f t="shared" si="156"/>
        <v>3.0259506012412909</v>
      </c>
      <c r="AK310">
        <f t="shared" si="157"/>
        <v>0.40886438885464882</v>
      </c>
    </row>
    <row r="311" spans="1:37" x14ac:dyDescent="0.25">
      <c r="A311" s="1">
        <v>45749</v>
      </c>
      <c r="B311">
        <v>21.51</v>
      </c>
      <c r="C311">
        <v>23542.348999999998</v>
      </c>
      <c r="D311">
        <v>1950.9227000000001</v>
      </c>
      <c r="E311">
        <v>4.28</v>
      </c>
      <c r="F311">
        <v>64.7</v>
      </c>
      <c r="G311">
        <v>4.33</v>
      </c>
      <c r="H311">
        <v>-122662</v>
      </c>
      <c r="I311">
        <v>126.6284</v>
      </c>
      <c r="J311">
        <v>5670.97</v>
      </c>
      <c r="K311">
        <v>17601.05</v>
      </c>
      <c r="L311">
        <v>4.2</v>
      </c>
      <c r="M311">
        <v>258.83699999999999</v>
      </c>
      <c r="N311">
        <v>319.61500000000001</v>
      </c>
      <c r="O311">
        <v>4260000</v>
      </c>
      <c r="P311">
        <v>159398</v>
      </c>
      <c r="Q311">
        <f t="shared" si="173"/>
        <v>0.60706502234543136</v>
      </c>
      <c r="R311">
        <f t="shared" si="143"/>
        <v>0</v>
      </c>
      <c r="S311">
        <f t="shared" si="166"/>
        <v>1.4726338116043339E-14</v>
      </c>
      <c r="T311">
        <f t="shared" si="145"/>
        <v>0</v>
      </c>
      <c r="U311">
        <f t="shared" si="146"/>
        <v>14.578607985466931</v>
      </c>
      <c r="V311">
        <f t="shared" si="147"/>
        <v>87.264745592678153</v>
      </c>
      <c r="W311">
        <f t="shared" si="148"/>
        <v>105.57471314355585</v>
      </c>
      <c r="X311">
        <f>((D311-D310))/D311*100</f>
        <v>4.9345881310419976E-2</v>
      </c>
      <c r="Y311">
        <f t="shared" si="160"/>
        <v>4.1564792176039118</v>
      </c>
      <c r="Z311">
        <f t="shared" si="167"/>
        <v>1.4324307344348809E-3</v>
      </c>
      <c r="AA311">
        <f t="shared" si="168"/>
        <v>-4.9605877563395051</v>
      </c>
      <c r="AB311">
        <f t="shared" si="169"/>
        <v>-6.1535600205607679</v>
      </c>
      <c r="AC311">
        <f t="shared" si="151"/>
        <v>-1.2659087534865752</v>
      </c>
      <c r="AD311" s="2">
        <v>-0.61240000000000006</v>
      </c>
      <c r="AE311">
        <f t="shared" si="152"/>
        <v>-0.59102373577413236</v>
      </c>
      <c r="AF311">
        <f t="shared" si="153"/>
        <v>-4.369564020565373</v>
      </c>
      <c r="AG311">
        <f>SUM($AF$2:AF311)</f>
        <v>4.0484445908785043</v>
      </c>
      <c r="AH311" s="3">
        <f t="shared" si="154"/>
        <v>8.6595897519288911</v>
      </c>
      <c r="AI311">
        <f t="shared" si="155"/>
        <v>4.4620289639954542</v>
      </c>
      <c r="AJ311">
        <f t="shared" si="156"/>
        <v>1.9407291664406401</v>
      </c>
      <c r="AK311">
        <f t="shared" si="157"/>
        <v>0.2448491394945656</v>
      </c>
    </row>
    <row r="312" spans="1:37" x14ac:dyDescent="0.25">
      <c r="A312" s="1">
        <v>45750</v>
      </c>
      <c r="B312">
        <v>30.02</v>
      </c>
      <c r="C312">
        <v>23542.348999999998</v>
      </c>
      <c r="D312">
        <v>1950.9227000000001</v>
      </c>
      <c r="E312">
        <v>4.28</v>
      </c>
      <c r="F312">
        <v>64.7</v>
      </c>
      <c r="G312">
        <v>4.33</v>
      </c>
      <c r="H312">
        <v>-122662</v>
      </c>
      <c r="I312">
        <v>125.0254</v>
      </c>
      <c r="J312">
        <v>5396.52</v>
      </c>
      <c r="K312">
        <v>16550.61</v>
      </c>
      <c r="L312">
        <v>4.2</v>
      </c>
      <c r="M312">
        <v>258.83699999999999</v>
      </c>
      <c r="N312">
        <v>319.61500000000001</v>
      </c>
      <c r="O312">
        <v>4260000</v>
      </c>
      <c r="P312">
        <v>159398</v>
      </c>
      <c r="Q312">
        <f t="shared" si="173"/>
        <v>0.60706502234543136</v>
      </c>
      <c r="R312">
        <f t="shared" si="143"/>
        <v>1.8310157418069206</v>
      </c>
      <c r="S312">
        <f t="shared" si="166"/>
        <v>1.4787570555275958E-14</v>
      </c>
      <c r="T312">
        <f t="shared" si="145"/>
        <v>0</v>
      </c>
      <c r="U312">
        <f t="shared" si="146"/>
        <v>13.146919433088577</v>
      </c>
      <c r="V312">
        <f t="shared" si="147"/>
        <v>83.606374895733566</v>
      </c>
      <c r="W312">
        <f t="shared" si="148"/>
        <v>99.329037673683956</v>
      </c>
      <c r="X312">
        <f>X311</f>
        <v>4.9345881310419976E-2</v>
      </c>
      <c r="Y312">
        <f t="shared" si="160"/>
        <v>4.1564792176039118</v>
      </c>
      <c r="Z312">
        <f t="shared" si="167"/>
        <v>1.4324307344348809E-3</v>
      </c>
      <c r="AA312">
        <f t="shared" si="168"/>
        <v>-6.1609073675880222</v>
      </c>
      <c r="AB312">
        <f t="shared" si="169"/>
        <v>-5.993504366562127</v>
      </c>
      <c r="AC312">
        <f t="shared" si="151"/>
        <v>0.8349503380912946</v>
      </c>
      <c r="AD312" s="2">
        <v>0.115</v>
      </c>
      <c r="AE312">
        <f t="shared" si="152"/>
        <v>-0.19379064299546209</v>
      </c>
      <c r="AF312">
        <f t="shared" si="153"/>
        <v>-5.96711672459256</v>
      </c>
      <c r="AG312">
        <f>SUM($AF$2:AF312)</f>
        <v>-1.9186721337140558</v>
      </c>
      <c r="AH312" s="3">
        <f t="shared" si="154"/>
        <v>8.5451554637858571</v>
      </c>
      <c r="AI312">
        <f t="shared" si="155"/>
        <v>4.3257807416981562</v>
      </c>
      <c r="AJ312">
        <f t="shared" si="156"/>
        <v>1.9754018925220227</v>
      </c>
      <c r="AK312">
        <f t="shared" si="157"/>
        <v>0.25138820072807833</v>
      </c>
    </row>
    <row r="313" spans="1:37" x14ac:dyDescent="0.25">
      <c r="A313" s="1">
        <v>45751</v>
      </c>
      <c r="B313">
        <v>45.31</v>
      </c>
      <c r="C313">
        <v>23542.348999999998</v>
      </c>
      <c r="D313">
        <v>1950.9227000000001</v>
      </c>
      <c r="E313">
        <v>4.28</v>
      </c>
      <c r="F313">
        <v>64.7</v>
      </c>
      <c r="G313">
        <v>4.33</v>
      </c>
      <c r="H313">
        <v>-122662</v>
      </c>
      <c r="I313">
        <v>126.0693</v>
      </c>
      <c r="J313">
        <v>5074.08</v>
      </c>
      <c r="K313">
        <v>15587.79</v>
      </c>
      <c r="L313">
        <v>4.2</v>
      </c>
      <c r="M313">
        <v>258.83699999999999</v>
      </c>
      <c r="N313">
        <v>319.61500000000001</v>
      </c>
      <c r="O313">
        <v>4260000</v>
      </c>
      <c r="P313">
        <v>159398</v>
      </c>
      <c r="Q313">
        <f t="shared" si="173"/>
        <v>0.60706502234543136</v>
      </c>
      <c r="R313">
        <f t="shared" si="143"/>
        <v>2.2425271392152921</v>
      </c>
      <c r="S313">
        <f t="shared" si="166"/>
        <v>1.4862067603866002E-14</v>
      </c>
      <c r="T313">
        <f t="shared" si="145"/>
        <v>0</v>
      </c>
      <c r="U313">
        <f t="shared" si="146"/>
        <v>11.140374555748938</v>
      </c>
      <c r="V313">
        <f t="shared" si="147"/>
        <v>69.09813849960014</v>
      </c>
      <c r="W313">
        <f t="shared" si="148"/>
        <v>87.123400861308099</v>
      </c>
      <c r="X313">
        <f t="shared" ref="X313:X315" si="175">X312</f>
        <v>4.9345881310419976E-2</v>
      </c>
      <c r="Y313">
        <f t="shared" si="160"/>
        <v>4.1564792176039118</v>
      </c>
      <c r="Z313">
        <f t="shared" si="167"/>
        <v>1.4324307344348809E-3</v>
      </c>
      <c r="AA313">
        <f t="shared" si="168"/>
        <v>-0.2334179209083819</v>
      </c>
      <c r="AB313">
        <f t="shared" si="169"/>
        <v>9.9195129811266158E-2</v>
      </c>
      <c r="AC313">
        <f t="shared" si="151"/>
        <v>0.78813795269744558</v>
      </c>
      <c r="AD313" s="2">
        <v>-0.81259999999999999</v>
      </c>
      <c r="AE313">
        <f t="shared" si="152"/>
        <v>0.40292102946379404</v>
      </c>
      <c r="AF313">
        <f t="shared" si="153"/>
        <v>-0.63633895037217592</v>
      </c>
      <c r="AG313">
        <f>SUM($AF$2:AF313)</f>
        <v>-2.5550110840862317</v>
      </c>
      <c r="AH313" s="3">
        <f t="shared" si="154"/>
        <v>8.5451554637858571</v>
      </c>
      <c r="AI313">
        <f t="shared" si="155"/>
        <v>4.1015482377907411</v>
      </c>
      <c r="AJ313">
        <f t="shared" si="156"/>
        <v>2.0833975290239719</v>
      </c>
      <c r="AK313">
        <f t="shared" si="157"/>
        <v>0.27104371559959278</v>
      </c>
    </row>
    <row r="314" spans="1:37" x14ac:dyDescent="0.25">
      <c r="A314" s="1">
        <v>45754</v>
      </c>
      <c r="B314">
        <v>46.98</v>
      </c>
      <c r="C314">
        <v>23542.348999999998</v>
      </c>
      <c r="D314">
        <v>1950.9227000000001</v>
      </c>
      <c r="E314">
        <v>4.28</v>
      </c>
      <c r="F314">
        <v>64.7</v>
      </c>
      <c r="G314">
        <v>4.33</v>
      </c>
      <c r="H314">
        <v>-122662</v>
      </c>
      <c r="I314">
        <v>127.0629</v>
      </c>
      <c r="J314">
        <v>5062.25</v>
      </c>
      <c r="K314">
        <v>15603.26</v>
      </c>
      <c r="L314">
        <v>4.2</v>
      </c>
      <c r="M314">
        <v>258.83699999999999</v>
      </c>
      <c r="N314">
        <v>319.61500000000001</v>
      </c>
      <c r="O314">
        <v>4260000</v>
      </c>
      <c r="P314">
        <v>159398</v>
      </c>
      <c r="Q314">
        <f t="shared" si="173"/>
        <v>0.60706502234543136</v>
      </c>
      <c r="R314">
        <f t="shared" si="143"/>
        <v>2.2425271392152912</v>
      </c>
      <c r="S314">
        <f t="shared" si="166"/>
        <v>0</v>
      </c>
      <c r="T314">
        <f t="shared" si="145"/>
        <v>0</v>
      </c>
      <c r="U314">
        <f t="shared" si="146"/>
        <v>8.3199014547752554</v>
      </c>
      <c r="V314">
        <f t="shared" si="147"/>
        <v>69.04233234093148</v>
      </c>
      <c r="W314">
        <f t="shared" si="148"/>
        <v>87.230095587628412</v>
      </c>
      <c r="X314">
        <f t="shared" si="175"/>
        <v>4.9345881310419976E-2</v>
      </c>
      <c r="Y314">
        <f t="shared" si="160"/>
        <v>4.1564792176039118</v>
      </c>
      <c r="Z314">
        <f t="shared" si="167"/>
        <v>1.4324307344348809E-3</v>
      </c>
      <c r="AA314">
        <f t="shared" si="168"/>
        <v>-1.58250871968123</v>
      </c>
      <c r="AB314">
        <f t="shared" si="169"/>
        <v>-2.1726626598443457</v>
      </c>
      <c r="AC314">
        <f t="shared" si="151"/>
        <v>3.8799681102825716E-2</v>
      </c>
      <c r="AD314" s="2">
        <v>0.128</v>
      </c>
      <c r="AE314">
        <f t="shared" si="152"/>
        <v>0.47362535728292471</v>
      </c>
      <c r="AF314">
        <f t="shared" si="153"/>
        <v>-2.0561340769641547</v>
      </c>
      <c r="AG314">
        <f>SUM($AF$2:AF314)</f>
        <v>-4.611145161050386</v>
      </c>
      <c r="AH314" s="3">
        <f t="shared" si="154"/>
        <v>8.5451554637858571</v>
      </c>
      <c r="AI314">
        <f t="shared" si="155"/>
        <v>4.3217678119800791</v>
      </c>
      <c r="AJ314">
        <f t="shared" si="156"/>
        <v>1.9772361301082422</v>
      </c>
      <c r="AK314">
        <f t="shared" si="157"/>
        <v>0.25173092263090108</v>
      </c>
    </row>
    <row r="315" spans="1:37" x14ac:dyDescent="0.25">
      <c r="A315" s="1">
        <v>45755</v>
      </c>
      <c r="B315">
        <v>52.33</v>
      </c>
      <c r="C315">
        <v>23542.348999999998</v>
      </c>
      <c r="D315">
        <v>1950.9227000000001</v>
      </c>
      <c r="E315">
        <v>4.28</v>
      </c>
      <c r="F315">
        <v>64.7</v>
      </c>
      <c r="G315">
        <v>4.33</v>
      </c>
      <c r="H315">
        <v>-122662</v>
      </c>
      <c r="I315">
        <v>127.1122</v>
      </c>
      <c r="J315">
        <v>4982.7700000000004</v>
      </c>
      <c r="K315">
        <v>15267.91</v>
      </c>
      <c r="L315">
        <v>4.2</v>
      </c>
      <c r="M315">
        <v>258.83699999999999</v>
      </c>
      <c r="N315">
        <v>319.61500000000001</v>
      </c>
      <c r="O315">
        <v>4260000</v>
      </c>
      <c r="P315">
        <v>159398</v>
      </c>
      <c r="Q315">
        <f t="shared" si="173"/>
        <v>0.60706502234543136</v>
      </c>
      <c r="R315">
        <f t="shared" si="143"/>
        <v>1.8310157418069226</v>
      </c>
      <c r="S315">
        <f t="shared" si="166"/>
        <v>0</v>
      </c>
      <c r="T315">
        <f t="shared" si="145"/>
        <v>0</v>
      </c>
      <c r="U315">
        <f t="shared" si="146"/>
        <v>8.2288826172908927</v>
      </c>
      <c r="V315">
        <f t="shared" si="147"/>
        <v>70.491470951612982</v>
      </c>
      <c r="W315">
        <f t="shared" si="148"/>
        <v>89.286365494611076</v>
      </c>
      <c r="X315">
        <f t="shared" si="175"/>
        <v>4.9345881310419976E-2</v>
      </c>
      <c r="Y315">
        <f t="shared" si="160"/>
        <v>4.1564792176039118</v>
      </c>
      <c r="Z315">
        <f t="shared" si="167"/>
        <v>1.4324307344348809E-3</v>
      </c>
      <c r="AA315">
        <f t="shared" si="168"/>
        <v>9.0894901648714814</v>
      </c>
      <c r="AB315">
        <f t="shared" si="169"/>
        <v>11.478439213801476</v>
      </c>
      <c r="AC315">
        <f t="shared" si="151"/>
        <v>-0.18117851787633266</v>
      </c>
      <c r="AD315" s="2">
        <v>-0.92600000000000005</v>
      </c>
      <c r="AE315">
        <f t="shared" si="152"/>
        <v>0.73064211690344394</v>
      </c>
      <c r="AF315">
        <f t="shared" si="153"/>
        <v>8.3588480479680367</v>
      </c>
      <c r="AG315">
        <f>SUM($AF$2:AF315)</f>
        <v>3.7477028869176507</v>
      </c>
      <c r="AH315" s="3">
        <f t="shared" si="154"/>
        <v>3.2448871675233408</v>
      </c>
      <c r="AI315">
        <f t="shared" si="155"/>
        <v>4.4750118928858855</v>
      </c>
      <c r="AJ315">
        <f t="shared" si="156"/>
        <v>0.72511252376376345</v>
      </c>
      <c r="AK315">
        <f>-LOG(AJ315)/LOG(15)</f>
        <v>0.11869367519417426</v>
      </c>
    </row>
    <row r="316" spans="1:37" x14ac:dyDescent="0.25">
      <c r="A316" s="1">
        <v>45756</v>
      </c>
      <c r="B316">
        <v>33.619999999999997</v>
      </c>
      <c r="C316">
        <v>23542.348999999998</v>
      </c>
      <c r="D316">
        <v>1956.9356</v>
      </c>
      <c r="E316">
        <v>4.28</v>
      </c>
      <c r="F316">
        <v>64.7</v>
      </c>
      <c r="G316">
        <v>4.33</v>
      </c>
      <c r="H316">
        <v>-122662</v>
      </c>
      <c r="I316">
        <v>126.8819</v>
      </c>
      <c r="J316">
        <v>5456.9</v>
      </c>
      <c r="K316">
        <v>17124.97</v>
      </c>
      <c r="L316">
        <v>4.2</v>
      </c>
      <c r="M316">
        <v>258.83699999999999</v>
      </c>
      <c r="N316">
        <v>319.61500000000001</v>
      </c>
      <c r="O316">
        <v>4260000</v>
      </c>
      <c r="P316">
        <v>159398</v>
      </c>
      <c r="Q316">
        <f t="shared" si="173"/>
        <v>0.60706502234543136</v>
      </c>
      <c r="R316">
        <f t="shared" si="143"/>
        <v>0</v>
      </c>
      <c r="S316">
        <f t="shared" si="166"/>
        <v>0</v>
      </c>
      <c r="T316">
        <f t="shared" si="145"/>
        <v>0</v>
      </c>
      <c r="U316">
        <f t="shared" si="146"/>
        <v>8.5160252598970665</v>
      </c>
      <c r="V316">
        <f t="shared" si="147"/>
        <v>31.490407856437368</v>
      </c>
      <c r="W316">
        <f t="shared" si="148"/>
        <v>38.535367286779</v>
      </c>
      <c r="X316">
        <f>((D316-D315))/D316*100</f>
        <v>0.30726100542092161</v>
      </c>
      <c r="Y316">
        <f t="shared" si="160"/>
        <v>4.1564792176039118</v>
      </c>
      <c r="Z316">
        <f t="shared" si="167"/>
        <v>1.4324307344348809E-3</v>
      </c>
      <c r="AA316">
        <f t="shared" si="168"/>
        <v>-3.5220587845117972</v>
      </c>
      <c r="AB316">
        <f t="shared" si="169"/>
        <v>-4.4030377502230582</v>
      </c>
      <c r="AC316">
        <f t="shared" si="151"/>
        <v>-1.1920533976871428</v>
      </c>
      <c r="AD316" s="2">
        <v>-0.34</v>
      </c>
      <c r="AE316">
        <f t="shared" si="152"/>
        <v>-0.46347903280627578</v>
      </c>
      <c r="AF316">
        <f t="shared" si="153"/>
        <v>-3.0585797517055213</v>
      </c>
      <c r="AG316">
        <f>SUM($AF$2:AF316)</f>
        <v>0.68912313521212942</v>
      </c>
      <c r="AH316" s="3">
        <f t="shared" si="154"/>
        <v>3.2448871675233408</v>
      </c>
      <c r="AI316">
        <f t="shared" si="155"/>
        <v>2.0723998970413278</v>
      </c>
      <c r="AJ316">
        <f t="shared" si="156"/>
        <v>1.5657630422371283</v>
      </c>
      <c r="AK316">
        <f t="shared" si="157"/>
        <v>0.16557051708722884</v>
      </c>
    </row>
    <row r="317" spans="1:37" x14ac:dyDescent="0.25">
      <c r="A317" s="1">
        <v>45757</v>
      </c>
      <c r="B317">
        <v>40.72</v>
      </c>
      <c r="C317">
        <v>23542.348999999998</v>
      </c>
      <c r="D317">
        <v>1956.9356</v>
      </c>
      <c r="E317">
        <v>4.28</v>
      </c>
      <c r="F317">
        <v>64.7</v>
      </c>
      <c r="G317">
        <v>4.33</v>
      </c>
      <c r="H317">
        <v>-122662</v>
      </c>
      <c r="I317">
        <v>125.3694</v>
      </c>
      <c r="J317">
        <v>5268.05</v>
      </c>
      <c r="K317">
        <v>16387.310000000001</v>
      </c>
      <c r="L317">
        <v>4.2</v>
      </c>
      <c r="M317">
        <v>258.83699999999999</v>
      </c>
      <c r="N317">
        <v>319.61500000000001</v>
      </c>
      <c r="O317">
        <v>4260000</v>
      </c>
      <c r="P317">
        <v>159398</v>
      </c>
      <c r="Q317">
        <f t="shared" si="173"/>
        <v>0.60706502234543136</v>
      </c>
      <c r="R317">
        <f t="shared" si="143"/>
        <v>0</v>
      </c>
      <c r="S317">
        <f t="shared" si="166"/>
        <v>0</v>
      </c>
      <c r="T317">
        <f t="shared" si="145"/>
        <v>0</v>
      </c>
      <c r="U317">
        <f t="shared" si="146"/>
        <v>647.00659995253625</v>
      </c>
      <c r="V317">
        <f t="shared" si="147"/>
        <v>21.31215772003587</v>
      </c>
      <c r="W317">
        <f>STDEVA(AB317:AB322)*SQRT(252)</f>
        <v>26.765640079853174</v>
      </c>
      <c r="X317">
        <f>X316</f>
        <v>0.30726100542092161</v>
      </c>
      <c r="Y317">
        <f t="shared" si="160"/>
        <v>4.1564792176039118</v>
      </c>
      <c r="Z317">
        <f t="shared" si="167"/>
        <v>1.4324307344348809E-3</v>
      </c>
      <c r="AA317">
        <f t="shared" si="168"/>
        <v>1.7930369252113487</v>
      </c>
      <c r="AB317">
        <f t="shared" si="169"/>
        <v>2.0365063677833626</v>
      </c>
      <c r="AC317">
        <f t="shared" si="151"/>
        <v>-0.84055598894147643</v>
      </c>
      <c r="AD317" s="2">
        <v>-0.70030000000000003</v>
      </c>
      <c r="AE317">
        <f t="shared" si="152"/>
        <v>4.6284259144644513E-2</v>
      </c>
      <c r="AF317">
        <f t="shared" si="153"/>
        <v>1.7467526660667043</v>
      </c>
      <c r="AG317">
        <f>SUM($AF$2:AF317)</f>
        <v>2.4358758012788337</v>
      </c>
      <c r="AH317" s="3">
        <f t="shared" si="154"/>
        <v>1.555086135827378</v>
      </c>
      <c r="AI317">
        <f t="shared" si="155"/>
        <v>1.5391705327383347</v>
      </c>
      <c r="AJ317">
        <f t="shared" si="156"/>
        <v>1.0103403766837504</v>
      </c>
      <c r="AK317">
        <f t="shared" si="157"/>
        <v>3.798777693478755E-3</v>
      </c>
    </row>
    <row r="318" spans="1:37" x14ac:dyDescent="0.25">
      <c r="A318" s="1">
        <v>45758</v>
      </c>
      <c r="B318">
        <v>37.56</v>
      </c>
      <c r="C318">
        <v>23542.348999999998</v>
      </c>
      <c r="D318">
        <v>1956.9356</v>
      </c>
      <c r="E318">
        <v>4.28</v>
      </c>
      <c r="F318">
        <v>64.7</v>
      </c>
      <c r="G318">
        <v>4.33</v>
      </c>
      <c r="H318">
        <v>-122662</v>
      </c>
      <c r="I318">
        <v>124.3156</v>
      </c>
      <c r="J318">
        <v>5363.36</v>
      </c>
      <c r="K318">
        <v>16724.46</v>
      </c>
      <c r="L318">
        <v>4.2</v>
      </c>
      <c r="M318">
        <v>258.83699999999999</v>
      </c>
      <c r="N318">
        <v>319.61500000000001</v>
      </c>
      <c r="O318">
        <v>4260000</v>
      </c>
      <c r="P318">
        <v>159398</v>
      </c>
      <c r="Q318">
        <f t="shared" si="173"/>
        <v>0.60706502234543136</v>
      </c>
      <c r="R318">
        <f t="shared" si="143"/>
        <v>0</v>
      </c>
      <c r="S318">
        <f t="shared" si="166"/>
        <v>0</v>
      </c>
      <c r="T318">
        <f t="shared" si="145"/>
        <v>0</v>
      </c>
      <c r="U318">
        <f t="shared" si="146"/>
        <v>709.92957397195403</v>
      </c>
      <c r="V318">
        <f t="shared" si="147"/>
        <v>18.360107044838365</v>
      </c>
      <c r="W318">
        <f t="shared" si="148"/>
        <v>23.440879574189584</v>
      </c>
      <c r="X318">
        <f t="shared" ref="X318:X322" si="176">X317</f>
        <v>0.30726100542092161</v>
      </c>
      <c r="Y318">
        <f t="shared" si="160"/>
        <v>4.1564792176039118</v>
      </c>
      <c r="Z318">
        <f t="shared" si="167"/>
        <v>1.4324307344348809E-3</v>
      </c>
      <c r="AA318">
        <f t="shared" si="168"/>
        <v>0.79132540931510653</v>
      </c>
      <c r="AB318">
        <f t="shared" si="169"/>
        <v>0.63786240444223175</v>
      </c>
      <c r="AC318">
        <f t="shared" si="151"/>
        <v>0</v>
      </c>
      <c r="AD318" s="2">
        <v>-0.49390000000000001</v>
      </c>
      <c r="AE318">
        <f t="shared" si="152"/>
        <v>-0.30306627406869635</v>
      </c>
      <c r="AF318">
        <f t="shared" si="153"/>
        <v>1.0943916833838028</v>
      </c>
      <c r="AG318">
        <f>SUM($AF$2:AF318)</f>
        <v>3.5302674846626365</v>
      </c>
      <c r="AH318" s="3">
        <f t="shared" si="154"/>
        <v>1.555086135827378</v>
      </c>
      <c r="AI318">
        <f t="shared" si="155"/>
        <v>1.3207439404470069</v>
      </c>
      <c r="AJ318">
        <f t="shared" si="156"/>
        <v>1.1774319670935289</v>
      </c>
      <c r="AK318">
        <f t="shared" si="157"/>
        <v>6.0314896584086536E-2</v>
      </c>
    </row>
    <row r="319" spans="1:37" x14ac:dyDescent="0.25">
      <c r="A319" s="1">
        <v>45761</v>
      </c>
      <c r="B319">
        <v>30.89</v>
      </c>
      <c r="C319">
        <v>23542.348999999998</v>
      </c>
      <c r="D319">
        <v>1956.9356</v>
      </c>
      <c r="E319">
        <v>4.28</v>
      </c>
      <c r="F319">
        <v>64.7</v>
      </c>
      <c r="G319">
        <v>4.33</v>
      </c>
      <c r="H319">
        <v>-122662</v>
      </c>
      <c r="I319">
        <v>124.3156</v>
      </c>
      <c r="J319">
        <v>5405.97</v>
      </c>
      <c r="K319">
        <v>16831.48</v>
      </c>
      <c r="L319">
        <v>4.2</v>
      </c>
      <c r="M319">
        <v>258.83699999999999</v>
      </c>
      <c r="N319">
        <v>319.61500000000001</v>
      </c>
      <c r="O319">
        <v>4260000</v>
      </c>
      <c r="P319">
        <v>159398</v>
      </c>
      <c r="Q319">
        <f t="shared" si="173"/>
        <v>0.60706502234543136</v>
      </c>
      <c r="R319">
        <f t="shared" si="143"/>
        <v>0</v>
      </c>
      <c r="S319">
        <f t="shared" si="166"/>
        <v>0</v>
      </c>
      <c r="T319">
        <f t="shared" si="145"/>
        <v>0</v>
      </c>
      <c r="U319">
        <f t="shared" si="146"/>
        <v>793.72539331937719</v>
      </c>
      <c r="V319">
        <f t="shared" si="147"/>
        <v>17.991671947912543</v>
      </c>
      <c r="W319">
        <f t="shared" si="148"/>
        <v>24.27411673743967</v>
      </c>
      <c r="X319">
        <f t="shared" si="176"/>
        <v>0.30726100542092161</v>
      </c>
      <c r="Y319">
        <f t="shared" si="160"/>
        <v>4.1564792176039118</v>
      </c>
      <c r="Z319">
        <f t="shared" si="167"/>
        <v>1.4324307344348809E-3</v>
      </c>
      <c r="AA319">
        <f t="shared" si="168"/>
        <v>-0.17292137684181355</v>
      </c>
      <c r="AB319">
        <f t="shared" si="169"/>
        <v>-4.9383964289547298E-2</v>
      </c>
      <c r="AC319">
        <f t="shared" si="151"/>
        <v>0</v>
      </c>
      <c r="AD319" s="2">
        <v>-0.94530000000000003</v>
      </c>
      <c r="AE319">
        <f t="shared" si="152"/>
        <v>-0.57666419491464704</v>
      </c>
      <c r="AF319">
        <f t="shared" si="153"/>
        <v>0.40374281807283352</v>
      </c>
      <c r="AG319">
        <f>SUM($AF$2:AF319)</f>
        <v>3.9340103027354703</v>
      </c>
      <c r="AH319" s="3">
        <f t="shared" si="154"/>
        <v>1.555086135827378</v>
      </c>
      <c r="AI319">
        <f t="shared" si="155"/>
        <v>1.3242616354465688</v>
      </c>
      <c r="AJ319">
        <f t="shared" si="156"/>
        <v>1.17430430226348</v>
      </c>
      <c r="AK319">
        <f t="shared" si="157"/>
        <v>5.9332684822550205E-2</v>
      </c>
    </row>
    <row r="320" spans="1:37" x14ac:dyDescent="0.25">
      <c r="A320" s="1">
        <v>45762</v>
      </c>
      <c r="B320">
        <v>30.12</v>
      </c>
      <c r="C320">
        <v>23542.348999999998</v>
      </c>
      <c r="D320">
        <v>1956.9356</v>
      </c>
      <c r="E320">
        <v>4.28</v>
      </c>
      <c r="F320">
        <v>64.7</v>
      </c>
      <c r="G320">
        <v>4.33</v>
      </c>
      <c r="H320">
        <v>-122662</v>
      </c>
      <c r="I320">
        <v>124.3156</v>
      </c>
      <c r="J320">
        <v>5396.63</v>
      </c>
      <c r="K320">
        <v>16823.169999999998</v>
      </c>
      <c r="L320">
        <v>4.2</v>
      </c>
      <c r="M320">
        <v>258.83699999999999</v>
      </c>
      <c r="N320">
        <v>319.61500000000001</v>
      </c>
      <c r="O320">
        <v>4260000</v>
      </c>
      <c r="P320">
        <v>159398</v>
      </c>
      <c r="Q320">
        <f t="shared" si="173"/>
        <v>0.60706502234543136</v>
      </c>
      <c r="R320">
        <f t="shared" si="143"/>
        <v>0</v>
      </c>
      <c r="S320">
        <f t="shared" si="166"/>
        <v>0</v>
      </c>
      <c r="T320">
        <f t="shared" si="145"/>
        <v>0</v>
      </c>
      <c r="U320">
        <f t="shared" si="146"/>
        <v>916.51513899116799</v>
      </c>
      <c r="V320">
        <f t="shared" si="147"/>
        <v>21.404789207407031</v>
      </c>
      <c r="W320">
        <f t="shared" si="148"/>
        <v>27.987865686916603</v>
      </c>
      <c r="X320">
        <f t="shared" si="176"/>
        <v>0.30726100542092161</v>
      </c>
      <c r="Y320">
        <f t="shared" si="160"/>
        <v>4.1564792176039118</v>
      </c>
      <c r="Z320">
        <f t="shared" si="167"/>
        <v>1.4324307344348809E-3</v>
      </c>
      <c r="AA320">
        <f t="shared" si="168"/>
        <v>-2.2663312700996361</v>
      </c>
      <c r="AB320">
        <f t="shared" si="169"/>
        <v>-3.1152827730770913</v>
      </c>
      <c r="AC320">
        <f t="shared" si="151"/>
        <v>0</v>
      </c>
      <c r="AD320" s="2">
        <v>-5.5999999999999999E-3</v>
      </c>
      <c r="AE320">
        <f t="shared" si="152"/>
        <v>-0.71124513427225822</v>
      </c>
      <c r="AF320">
        <f t="shared" si="153"/>
        <v>-1.555086135827378</v>
      </c>
      <c r="AG320">
        <f>SUM($AF$2:AF320)</f>
        <v>2.3789241669080923</v>
      </c>
      <c r="AH320" s="3">
        <f>MAX(AG320:AG334)-MIN(AG320:AG334)</f>
        <v>6.6297933641430884E-2</v>
      </c>
      <c r="AI320">
        <f t="shared" si="155"/>
        <v>1.439540477926772</v>
      </c>
      <c r="AJ320">
        <f t="shared" si="156"/>
        <v>4.6054928401119535E-2</v>
      </c>
      <c r="AK320">
        <f>-LOG(AJ320)/LOG(15)*1/10</f>
        <v>0.11365817730886188</v>
      </c>
    </row>
    <row r="321" spans="1:37" x14ac:dyDescent="0.25">
      <c r="A321" s="1">
        <v>45763</v>
      </c>
      <c r="B321">
        <v>32.64</v>
      </c>
      <c r="C321">
        <v>23542.348999999998</v>
      </c>
      <c r="D321">
        <v>1956.9356</v>
      </c>
      <c r="E321">
        <v>4.28</v>
      </c>
      <c r="F321">
        <v>64.7</v>
      </c>
      <c r="G321">
        <v>4.33</v>
      </c>
      <c r="H321">
        <v>-122662</v>
      </c>
      <c r="I321">
        <v>124.3156</v>
      </c>
      <c r="J321">
        <v>5275.7</v>
      </c>
      <c r="K321">
        <v>16307.16</v>
      </c>
      <c r="L321">
        <v>4.2</v>
      </c>
      <c r="M321">
        <v>258.83699999999999</v>
      </c>
      <c r="N321">
        <v>319.61500000000001</v>
      </c>
      <c r="O321">
        <v>4260000</v>
      </c>
      <c r="P321">
        <v>159398</v>
      </c>
      <c r="Q321">
        <f t="shared" si="173"/>
        <v>0.60706502234543136</v>
      </c>
      <c r="R321">
        <f t="shared" si="143"/>
        <v>0</v>
      </c>
      <c r="S321">
        <f t="shared" si="166"/>
        <v>0</v>
      </c>
      <c r="T321">
        <f t="shared" si="145"/>
        <v>0</v>
      </c>
      <c r="U321">
        <f t="shared" si="146"/>
        <v>1122.4972160321825</v>
      </c>
      <c r="V321">
        <f t="shared" si="147"/>
        <v>1.488384918823848</v>
      </c>
      <c r="W321">
        <f>STDEVA(AB321:AB326)*SQRT(252)</f>
        <v>1.4264710458614434</v>
      </c>
      <c r="X321">
        <f t="shared" si="176"/>
        <v>0.30726100542092161</v>
      </c>
      <c r="Y321">
        <f t="shared" si="160"/>
        <v>4.1564792176039118</v>
      </c>
      <c r="Z321">
        <f t="shared" si="167"/>
        <v>1.4324307344348809E-3</v>
      </c>
      <c r="AA321">
        <f t="shared" si="168"/>
        <v>0.13259586728286152</v>
      </c>
      <c r="AB321">
        <f t="shared" si="169"/>
        <v>-0.12708014108968141</v>
      </c>
      <c r="AC321">
        <f t="shared" si="151"/>
        <v>0</v>
      </c>
      <c r="AD321" s="2">
        <v>-0.72689999999999999</v>
      </c>
      <c r="AE321">
        <f t="shared" si="152"/>
        <v>6.6297933641430759E-2</v>
      </c>
      <c r="AF321">
        <f t="shared" si="153"/>
        <v>6.6297933641430759E-2</v>
      </c>
      <c r="AG321">
        <f>SUM($AF$2:AF321)</f>
        <v>2.4452221005495232</v>
      </c>
      <c r="AH321" s="3">
        <f>MAX(AG320:AG334)-MIN(AG320:AG334)</f>
        <v>6.6297933641430884E-2</v>
      </c>
      <c r="AI321">
        <f>_xlfn.STDEV.P(AB321:AB335)</f>
        <v>6.3540070544840704E-2</v>
      </c>
      <c r="AJ321">
        <f t="shared" si="156"/>
        <v>1.0434035258844092</v>
      </c>
      <c r="AK321">
        <f t="shared" si="157"/>
        <v>1.5689513735437165E-2</v>
      </c>
    </row>
    <row r="322" spans="1:37" x14ac:dyDescent="0.25">
      <c r="A322" s="1">
        <v>45764</v>
      </c>
      <c r="B322">
        <v>29.65</v>
      </c>
      <c r="C322">
        <v>23542.348999999998</v>
      </c>
      <c r="D322">
        <v>1956.9356</v>
      </c>
      <c r="E322">
        <v>4.28</v>
      </c>
      <c r="F322">
        <v>64.7</v>
      </c>
      <c r="G322">
        <v>4.33</v>
      </c>
      <c r="H322">
        <v>-122662</v>
      </c>
      <c r="I322">
        <v>124.3156</v>
      </c>
      <c r="J322">
        <v>5282.7</v>
      </c>
      <c r="K322">
        <v>16286.45</v>
      </c>
      <c r="L322">
        <v>4.2</v>
      </c>
      <c r="M322">
        <v>258.83699999999999</v>
      </c>
      <c r="N322">
        <v>319.61500000000001</v>
      </c>
      <c r="O322">
        <v>4260000</v>
      </c>
      <c r="P322">
        <v>159398</v>
      </c>
      <c r="Q322">
        <f t="shared" si="173"/>
        <v>0.60706502234543136</v>
      </c>
      <c r="R322">
        <f>0</f>
        <v>0</v>
      </c>
      <c r="S322">
        <f>0</f>
        <v>0</v>
      </c>
      <c r="T322">
        <f>0</f>
        <v>0</v>
      </c>
      <c r="U322">
        <f>U321</f>
        <v>1122.4972160321825</v>
      </c>
      <c r="V322">
        <f>0</f>
        <v>0</v>
      </c>
      <c r="W322">
        <f>STDEVA(AB321:AB326)*SQRT(252)</f>
        <v>1.4264710458614434</v>
      </c>
      <c r="X322">
        <f t="shared" si="176"/>
        <v>0.30726100542092161</v>
      </c>
      <c r="Y322">
        <f t="shared" si="160"/>
        <v>4.1564792176039118</v>
      </c>
      <c r="Z322">
        <f t="shared" si="167"/>
        <v>1.4324307344348809E-3</v>
      </c>
      <c r="AA322">
        <f>0</f>
        <v>0</v>
      </c>
      <c r="AB322">
        <f>0</f>
        <v>0</v>
      </c>
      <c r="AC322">
        <f t="shared" si="151"/>
        <v>-100</v>
      </c>
      <c r="AD322" s="2">
        <v>0</v>
      </c>
      <c r="AE322">
        <f t="shared" si="152"/>
        <v>0</v>
      </c>
      <c r="AF322">
        <f t="shared" si="153"/>
        <v>0</v>
      </c>
      <c r="AG322">
        <f>SUM($AF$2:AF322)</f>
        <v>2.4452221005495232</v>
      </c>
      <c r="AH322" s="3">
        <f>MAX(AG320:AG334)-MIN(AG320:AG334)</f>
        <v>6.6297933641430884E-2</v>
      </c>
      <c r="AI322">
        <f>_xlfn.STDEV.P(AB321:AB335)</f>
        <v>6.3540070544840704E-2</v>
      </c>
      <c r="AJ322">
        <f t="shared" si="156"/>
        <v>1.0434035258844092</v>
      </c>
      <c r="AK322">
        <f t="shared" si="157"/>
        <v>1.5689513735437165E-2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economic_indicators_historical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Andile Khumalo</dc:creator>
  <dc:description/>
  <cp:lastModifiedBy>Andile Khumalo</cp:lastModifiedBy>
  <cp:revision>0</cp:revision>
  <dcterms:created xsi:type="dcterms:W3CDTF">2025-04-25T05:50:30Z</dcterms:created>
  <dcterms:modified xsi:type="dcterms:W3CDTF">2025-05-14T03:32:42Z</dcterms:modified>
  <dc:language>en-US</dc:language>
</cp:coreProperties>
</file>