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hanyi\Desktop\"/>
    </mc:Choice>
  </mc:AlternateContent>
  <xr:revisionPtr revIDLastSave="0" documentId="13_ncr:1_{A684D5D1-8358-43DB-BF4F-5D5F68884A7B}" xr6:coauthVersionLast="47" xr6:coauthVersionMax="47" xr10:uidLastSave="{00000000-0000-0000-0000-000000000000}"/>
  <bookViews>
    <workbookView xWindow="-120" yWindow="-120" windowWidth="29040" windowHeight="15840" xr2:uid="{00000000-000D-0000-FFFF-FFFF00000000}"/>
  </bookViews>
  <sheets>
    <sheet name="Schedule" sheetId="23" r:id="rId1"/>
    <sheet name="Data" sheetId="1" r:id="rId2"/>
    <sheet name="Actuals" sheetId="17" r:id="rId3"/>
    <sheet name="weeks_dist" sheetId="2" r:id="rId4"/>
    <sheet name="Settings" sheetId="3" r:id="rId5"/>
    <sheet name="Calculations_Dont_Change" sheetId="4" r:id="rId6"/>
  </sheets>
  <definedNames>
    <definedName name="_xlnm.Print_Area" localSheetId="0">Schedule!$A$1:$AS$30</definedName>
    <definedName name="Slicer_Activity_Name">#N/A</definedName>
    <definedName name="Slicer_Building_Name">#N/A</definedName>
    <definedName name="Slicer_Div_of_work">#N/A</definedName>
    <definedName name="Slicer_Unit">#N/A</definedName>
  </definedNames>
  <calcPr calcId="191029"/>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4dfb74b1-fd55-403a-975c-7ba77b8d63ca" name="data" connection="Query - data"/>
          <x15:modelTable id="Actuals_1abfe081-ddde-4b96-a448-4e1cfdd06c01" name="Actuals" connection="Query - Actuals"/>
          <x15:modelTable id="weeks_dist_67966314-2bb9-4772-ad77-1550b2ddffc3" name="weeks_dist" connection="Query - weeks_dist"/>
          <x15:modelTable id="Weekly_Qty_530565ac-9649-4d26-abb6-f9f97965979c" name="Weekly_Qty" connection="Query - Weekly_Qty"/>
          <x15:modelTable id="Weeks_24dc60c5-3dc0-457f-8cf7-4d25c555ea06" name="Weeks" connection="Query - Weeks"/>
          <x15:modelTable id="Plannd_Actual_b63bb6f4-7438-4306-88ed-14438e1fb340" name="Plannd_Actual" connection="Query - Plannd_Actual"/>
        </x15:modelTables>
        <x15:modelRelationships>
          <x15:modelRelationship fromTable="data" fromColumn="Activity ID" toTable="weeks_dist" toColumn="Activity ID"/>
          <x15:modelRelationship fromTable="Weekly_Qty" fromColumn="Activity ID" toTable="data" toColumn="Activity ID"/>
          <x15:modelRelationship fromTable="Weekly_Qty" fromColumn="Week" toTable="Weeks" toColumn="Week"/>
          <x15:modelRelationship fromTable="Plannd_Actual" fromColumn="Activity ID" toTable="data" toColumn="Activity ID"/>
          <x15:modelRelationship fromTable="Plannd_Actual" fromColumn="Week" toTable="Weeks" toColumn="Week"/>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2" l="1"/>
  <c r="G4" i="2"/>
  <c r="H4" i="2"/>
  <c r="I4" i="2"/>
  <c r="J4" i="2"/>
  <c r="K4" i="2"/>
  <c r="L4" i="2"/>
  <c r="M4" i="2"/>
  <c r="N4" i="2"/>
  <c r="O4" i="2"/>
  <c r="P4" i="2"/>
  <c r="Q4" i="2"/>
  <c r="R4" i="2"/>
  <c r="S4" i="2"/>
  <c r="T4" i="2"/>
  <c r="U4" i="2"/>
  <c r="V4" i="2"/>
  <c r="W4" i="2"/>
  <c r="X4" i="2"/>
  <c r="F5" i="2"/>
  <c r="G5" i="2"/>
  <c r="H5" i="2"/>
  <c r="I5" i="2"/>
  <c r="J5" i="2"/>
  <c r="K5" i="2"/>
  <c r="L5" i="2"/>
  <c r="M5" i="2"/>
  <c r="N5" i="2"/>
  <c r="O5" i="2"/>
  <c r="P5" i="2"/>
  <c r="Q5" i="2"/>
  <c r="R5" i="2"/>
  <c r="S5" i="2"/>
  <c r="T5" i="2"/>
  <c r="U5" i="2"/>
  <c r="V5" i="2"/>
  <c r="W5" i="2"/>
  <c r="X5" i="2"/>
  <c r="F6" i="2"/>
  <c r="G6" i="2"/>
  <c r="H6" i="2"/>
  <c r="I6" i="2"/>
  <c r="J6" i="2"/>
  <c r="K6" i="2"/>
  <c r="L6" i="2"/>
  <c r="M6" i="2"/>
  <c r="N6" i="2"/>
  <c r="O6" i="2"/>
  <c r="P6" i="2"/>
  <c r="Q6" i="2"/>
  <c r="R6" i="2"/>
  <c r="S6" i="2"/>
  <c r="T6" i="2"/>
  <c r="U6" i="2"/>
  <c r="V6" i="2"/>
  <c r="W6" i="2"/>
  <c r="X6" i="2"/>
  <c r="F7" i="2"/>
  <c r="G7" i="2"/>
  <c r="H7" i="2"/>
  <c r="I7" i="2"/>
  <c r="J7" i="2"/>
  <c r="K7" i="2"/>
  <c r="L7" i="2"/>
  <c r="M7" i="2"/>
  <c r="N7" i="2"/>
  <c r="O7" i="2"/>
  <c r="P7" i="2"/>
  <c r="Q7" i="2"/>
  <c r="R7" i="2"/>
  <c r="S7" i="2"/>
  <c r="T7" i="2"/>
  <c r="U7" i="2"/>
  <c r="V7" i="2"/>
  <c r="W7" i="2"/>
  <c r="X7" i="2"/>
  <c r="F8" i="2"/>
  <c r="G8" i="2"/>
  <c r="H8" i="2"/>
  <c r="I8" i="2"/>
  <c r="J8" i="2"/>
  <c r="K8" i="2"/>
  <c r="L8" i="2"/>
  <c r="M8" i="2"/>
  <c r="N8" i="2"/>
  <c r="O8" i="2"/>
  <c r="P8" i="2"/>
  <c r="Q8" i="2"/>
  <c r="R8" i="2"/>
  <c r="S8" i="2"/>
  <c r="T8" i="2"/>
  <c r="U8" i="2"/>
  <c r="V8" i="2"/>
  <c r="W8" i="2"/>
  <c r="X8" i="2"/>
  <c r="F9" i="2"/>
  <c r="G9" i="2"/>
  <c r="H9" i="2"/>
  <c r="I9" i="2"/>
  <c r="J9" i="2"/>
  <c r="K9" i="2"/>
  <c r="L9" i="2"/>
  <c r="M9" i="2"/>
  <c r="N9" i="2"/>
  <c r="O9" i="2"/>
  <c r="P9" i="2"/>
  <c r="Q9" i="2"/>
  <c r="R9" i="2"/>
  <c r="S9" i="2"/>
  <c r="T9" i="2"/>
  <c r="U9" i="2"/>
  <c r="V9" i="2"/>
  <c r="W9" i="2"/>
  <c r="X9" i="2"/>
  <c r="F10" i="2"/>
  <c r="G10" i="2"/>
  <c r="H10" i="2"/>
  <c r="I10" i="2"/>
  <c r="J10" i="2"/>
  <c r="K10" i="2"/>
  <c r="L10" i="2"/>
  <c r="M10" i="2"/>
  <c r="N10" i="2"/>
  <c r="O10" i="2"/>
  <c r="P10" i="2"/>
  <c r="Q10" i="2"/>
  <c r="R10" i="2"/>
  <c r="S10" i="2"/>
  <c r="T10" i="2"/>
  <c r="U10" i="2"/>
  <c r="V10" i="2"/>
  <c r="W10" i="2"/>
  <c r="X10" i="2"/>
  <c r="F11" i="2"/>
  <c r="G11" i="2"/>
  <c r="H11" i="2"/>
  <c r="I11" i="2"/>
  <c r="J11" i="2"/>
  <c r="K11" i="2"/>
  <c r="L11" i="2"/>
  <c r="M11" i="2"/>
  <c r="N11" i="2"/>
  <c r="O11" i="2"/>
  <c r="P11" i="2"/>
  <c r="Q11" i="2"/>
  <c r="R11" i="2"/>
  <c r="S11" i="2"/>
  <c r="T11" i="2"/>
  <c r="U11" i="2"/>
  <c r="V11" i="2"/>
  <c r="W11" i="2"/>
  <c r="X11" i="2"/>
  <c r="F12" i="2"/>
  <c r="G12" i="2"/>
  <c r="H12" i="2"/>
  <c r="I12" i="2"/>
  <c r="J12" i="2"/>
  <c r="K12" i="2"/>
  <c r="L12" i="2"/>
  <c r="M12" i="2"/>
  <c r="N12" i="2"/>
  <c r="O12" i="2"/>
  <c r="P12" i="2"/>
  <c r="Q12" i="2"/>
  <c r="R12" i="2"/>
  <c r="S12" i="2"/>
  <c r="T12" i="2"/>
  <c r="U12" i="2"/>
  <c r="V12" i="2"/>
  <c r="W12" i="2"/>
  <c r="X12" i="2"/>
  <c r="F13" i="2"/>
  <c r="G13" i="2"/>
  <c r="H13" i="2"/>
  <c r="I13" i="2"/>
  <c r="J13" i="2"/>
  <c r="K13" i="2"/>
  <c r="L13" i="2"/>
  <c r="M13" i="2"/>
  <c r="N13" i="2"/>
  <c r="O13" i="2"/>
  <c r="P13" i="2"/>
  <c r="Q13" i="2"/>
  <c r="R13" i="2"/>
  <c r="S13" i="2"/>
  <c r="T13" i="2"/>
  <c r="U13" i="2"/>
  <c r="V13" i="2"/>
  <c r="W13" i="2"/>
  <c r="X13" i="2"/>
  <c r="E5" i="2"/>
  <c r="E6" i="2"/>
  <c r="E7" i="2"/>
  <c r="E8" i="2"/>
  <c r="E9" i="2"/>
  <c r="E10" i="2"/>
  <c r="E11" i="2"/>
  <c r="E12" i="2"/>
  <c r="E13" i="2"/>
  <c r="E4" i="2"/>
  <c r="F2" i="23"/>
  <c r="H2" i="23"/>
  <c r="J2" i="23"/>
  <c r="L2" i="23"/>
  <c r="N2" i="23"/>
  <c r="P2" i="23"/>
  <c r="R2" i="23"/>
  <c r="T2" i="23"/>
  <c r="V2" i="23"/>
  <c r="X2" i="23"/>
  <c r="Z2" i="23"/>
  <c r="AB2" i="23"/>
  <c r="AD2" i="23"/>
  <c r="AF2" i="23"/>
  <c r="AH2" i="23"/>
  <c r="AJ2" i="23"/>
  <c r="AL2" i="23"/>
  <c r="AN2" i="23"/>
  <c r="AP2" i="23"/>
  <c r="D2" i="23"/>
  <c r="F1" i="2"/>
  <c r="G1" i="2"/>
  <c r="H1" i="2"/>
  <c r="I1" i="2"/>
  <c r="J1" i="2"/>
  <c r="K1" i="2"/>
  <c r="L1" i="2"/>
  <c r="M1" i="2"/>
  <c r="N1" i="2"/>
  <c r="O1" i="2"/>
  <c r="P1" i="2"/>
  <c r="Q1" i="2"/>
  <c r="R1" i="2"/>
  <c r="S1" i="2"/>
  <c r="T1" i="2"/>
  <c r="U1" i="2"/>
  <c r="V1" i="2"/>
  <c r="W1" i="2"/>
  <c r="X1" i="2"/>
  <c r="E1" i="2"/>
  <c r="J2" i="1"/>
  <c r="C4" i="2" s="1"/>
  <c r="H1" i="3"/>
  <c r="D1" i="3"/>
  <c r="B4" i="2"/>
  <c r="I3" i="1"/>
  <c r="B5" i="2" s="1"/>
  <c r="I4" i="1" l="1"/>
  <c r="J3" i="1"/>
  <c r="C5" i="2" s="1"/>
  <c r="D5" i="2" s="1"/>
  <c r="D4" i="2"/>
  <c r="I5" i="1"/>
  <c r="B7" i="2" l="1"/>
  <c r="J5" i="1"/>
  <c r="C7" i="2" s="1"/>
  <c r="B6" i="2"/>
  <c r="J4" i="1"/>
  <c r="C6" i="2" s="1"/>
  <c r="I6" i="1"/>
  <c r="D6" i="2" l="1"/>
  <c r="D7" i="2"/>
  <c r="B8" i="2"/>
  <c r="J6" i="1"/>
  <c r="C8" i="2" s="1"/>
  <c r="I7" i="1"/>
  <c r="D8" i="2" l="1"/>
  <c r="B9" i="2"/>
  <c r="J7" i="1"/>
  <c r="C9" i="2" s="1"/>
  <c r="I8" i="1"/>
  <c r="D9" i="2" l="1"/>
  <c r="B10" i="2"/>
  <c r="J8" i="1"/>
  <c r="C10" i="2"/>
  <c r="I9" i="1"/>
  <c r="D10" i="2" l="1"/>
  <c r="B11" i="2"/>
  <c r="J9" i="1"/>
  <c r="C11" i="2"/>
  <c r="I10" i="1"/>
  <c r="J10" i="1" l="1"/>
  <c r="I11" i="1"/>
  <c r="D11" i="2"/>
  <c r="C12" i="2"/>
  <c r="B12" i="2"/>
  <c r="J11" i="1" l="1"/>
  <c r="C13" i="2" s="1"/>
  <c r="B13" i="2"/>
  <c r="D13" i="2" s="1"/>
  <c r="D12" i="2"/>
  <c r="E2" i="2" l="1"/>
  <c r="J3" i="4" s="1"/>
  <c r="J4" i="4" s="1"/>
  <c r="J5" i="4" s="1"/>
  <c r="J6" i="4" s="1"/>
  <c r="J7" i="4" s="1"/>
  <c r="J8" i="4" s="1"/>
  <c r="J9" i="4" s="1"/>
  <c r="J10" i="4" s="1"/>
  <c r="J11" i="4" s="1"/>
  <c r="J12" i="4" s="1"/>
  <c r="J13" i="4" s="1"/>
  <c r="J14" i="4" s="1"/>
  <c r="J15" i="4" s="1"/>
  <c r="J16" i="4" s="1"/>
  <c r="J17" i="4" s="1"/>
  <c r="J18" i="4" s="1"/>
  <c r="J19" i="4" s="1"/>
  <c r="J20" i="4" s="1"/>
  <c r="J21" i="4" s="1"/>
  <c r="J22" i="4" s="1"/>
  <c r="D2" i="2" l="1"/>
  <c r="F2" i="2"/>
  <c r="G2" i="2" l="1"/>
  <c r="H2" i="2" l="1"/>
  <c r="I2" i="2" s="1"/>
  <c r="J2" i="2" l="1"/>
  <c r="K2" i="2" l="1"/>
  <c r="L2" i="2" l="1"/>
  <c r="M2" i="2" l="1"/>
  <c r="N2" i="2" l="1"/>
  <c r="O2" i="2" l="1"/>
  <c r="P2" i="2" l="1"/>
  <c r="Q2" i="2" l="1"/>
  <c r="R2" i="2" l="1"/>
  <c r="S2" i="2" l="1"/>
  <c r="T2" i="2" l="1"/>
  <c r="U2" i="2" l="1"/>
  <c r="V2" i="2" s="1"/>
  <c r="W2" i="2" l="1"/>
  <c r="X2" i="2" l="1"/>
  <c r="Y13" i="2" l="1"/>
  <c r="Y6" i="2"/>
  <c r="Y5" i="2"/>
  <c r="Y4" i="2"/>
  <c r="Y7" i="2"/>
  <c r="Y8" i="2"/>
  <c r="Y9" i="2"/>
  <c r="Y10" i="2"/>
  <c r="Y11" i="2"/>
  <c r="Y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tc={6DDEB332-C8B4-41B0-9976-ED93C5F843FE}</author>
  </authors>
  <commentList>
    <comment ref="D2" authorId="0" shapeId="0" xr:uid="{6DDEB332-C8B4-41B0-9976-ED93C5F843FE}">
      <text>
        <t>[Threaded comment]
Your version of Excel allows you to read this threaded comment; however, any edits to it will get removed if the file is opened in a newer version of Excel. Learn more: https://go.microsoft.com/fwlink/?linkid=870924
Comment:
    Week Ends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4B9C1B-A959-47C0-92BF-7552778D3FDD}" name="Query - Actuals" description="Connection to the 'Actuals' query in the workbook." type="100" refreshedVersion="7" minRefreshableVersion="5">
    <extLst>
      <ext xmlns:x15="http://schemas.microsoft.com/office/spreadsheetml/2010/11/main" uri="{DE250136-89BD-433C-8126-D09CA5730AF9}">
        <x15:connection id="d2d09d03-fe15-4da2-be95-70387a1fcd85"/>
      </ext>
    </extLst>
  </connection>
  <connection id="2" xr16:uid="{09C6B019-CA4F-4768-A25E-E948BEBE2724}" name="Query - data" description="Connection to the 'data' query in the workbook." type="100" refreshedVersion="7" minRefreshableVersion="5">
    <extLst>
      <ext xmlns:x15="http://schemas.microsoft.com/office/spreadsheetml/2010/11/main" uri="{DE250136-89BD-433C-8126-D09CA5730AF9}">
        <x15:connection id="01c39889-9f56-475a-abd4-c57f3481ff44"/>
      </ext>
    </extLst>
  </connection>
  <connection id="3" xr16:uid="{8EF348EA-04FF-46DB-B891-BE706E2C7A51}" name="Query - Plannd_Actual" description="Connection to the 'Plannd_Actual' query in the workbook." type="100" refreshedVersion="7" minRefreshableVersion="5">
    <extLst>
      <ext xmlns:x15="http://schemas.microsoft.com/office/spreadsheetml/2010/11/main" uri="{DE250136-89BD-433C-8126-D09CA5730AF9}">
        <x15:connection id="fa008e41-63b1-40e5-954b-64dd8f55e298"/>
      </ext>
    </extLst>
  </connection>
  <connection id="4" xr16:uid="{83344781-510E-4D07-8ADC-CEE6D9197524}" name="Query - Weekly_Qty" description="Connection to the 'Weekly_Qty' query in the workbook." type="100" refreshedVersion="7" minRefreshableVersion="5">
    <extLst>
      <ext xmlns:x15="http://schemas.microsoft.com/office/spreadsheetml/2010/11/main" uri="{DE250136-89BD-433C-8126-D09CA5730AF9}">
        <x15:connection id="dfbbb92c-0960-45bb-9482-c53120dfe9bf"/>
      </ext>
    </extLst>
  </connection>
  <connection id="5" xr16:uid="{E06216F9-BB85-4386-90DB-D6DCAFF8F6BA}" name="Query - Weeks" description="Connection to the 'Weeks' query in the workbook." type="100" refreshedVersion="7" minRefreshableVersion="5">
    <extLst>
      <ext xmlns:x15="http://schemas.microsoft.com/office/spreadsheetml/2010/11/main" uri="{DE250136-89BD-433C-8126-D09CA5730AF9}">
        <x15:connection id="1ab68b7f-0231-4c8e-8a23-3e70946372c6"/>
      </ext>
    </extLst>
  </connection>
  <connection id="6" xr16:uid="{F611633B-5D5C-4BA3-B200-3F16A286F53D}" name="Query - weeks_dist" description="Connection to the 'weeks_dist' query in the workbook." type="100" refreshedVersion="7" minRefreshableVersion="5">
    <extLst>
      <ext xmlns:x15="http://schemas.microsoft.com/office/spreadsheetml/2010/11/main" uri="{DE250136-89BD-433C-8126-D09CA5730AF9}">
        <x15:connection id="be32938b-7886-4107-b118-df77c91ba76c"/>
      </ext>
    </extLst>
  </connection>
  <connection id="7" xr16:uid="{C2F7BEA3-D61F-4DDC-A00E-5EC76D31139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<sst xmlns="http://schemas.openxmlformats.org/spreadsheetml/2006/main" count="274" uniqueCount="85">
  <si>
    <t>Activity Name</t>
  </si>
  <si>
    <t>Project Name</t>
  </si>
  <si>
    <t>Building Name</t>
  </si>
  <si>
    <t>Zone</t>
  </si>
  <si>
    <t>Div of work</t>
  </si>
  <si>
    <t>QTY</t>
  </si>
  <si>
    <t>Planned Start</t>
  </si>
  <si>
    <t>Planned Finish</t>
  </si>
  <si>
    <t>Activity ID</t>
  </si>
  <si>
    <t>J38-WH1-Z1-M155</t>
  </si>
  <si>
    <t>J38-WH1-Z2-M155</t>
  </si>
  <si>
    <t>J38-WH1-Z3-M155</t>
  </si>
  <si>
    <t>J38-WH1-Z4-M155</t>
  </si>
  <si>
    <t>J38-WH2-Z1-M155</t>
  </si>
  <si>
    <t>J38-WH2-Z2-M155</t>
  </si>
  <si>
    <t>J38-WH2-Z3-M155</t>
  </si>
  <si>
    <t>J38-WH2-Z4-M155</t>
  </si>
  <si>
    <t>J38-WOS-GN-M155</t>
  </si>
  <si>
    <t>Project</t>
  </si>
  <si>
    <t>Zone 1</t>
  </si>
  <si>
    <t>Zone 2</t>
  </si>
  <si>
    <t>Zone 3</t>
  </si>
  <si>
    <t>Zone 4</t>
  </si>
  <si>
    <t>All</t>
  </si>
  <si>
    <t>Unit</t>
  </si>
  <si>
    <t>L.M</t>
  </si>
  <si>
    <t>WK10</t>
  </si>
  <si>
    <t>WK11</t>
  </si>
  <si>
    <t>WK12</t>
  </si>
  <si>
    <t>WK13</t>
  </si>
  <si>
    <t>WK14</t>
  </si>
  <si>
    <t>WK15</t>
  </si>
  <si>
    <t>WK16</t>
  </si>
  <si>
    <t>WK17</t>
  </si>
  <si>
    <t>WK18</t>
  </si>
  <si>
    <t>WK19</t>
  </si>
  <si>
    <t>WK20</t>
  </si>
  <si>
    <t>Week Start Day</t>
  </si>
  <si>
    <t>Saturday</t>
  </si>
  <si>
    <t>Sunday</t>
  </si>
  <si>
    <t>Monday</t>
  </si>
  <si>
    <t>Week End</t>
  </si>
  <si>
    <t>Friday</t>
  </si>
  <si>
    <t>Friday &amp; Saturday</t>
  </si>
  <si>
    <t>Working Days</t>
  </si>
  <si>
    <t>Holidays</t>
  </si>
  <si>
    <t>Check</t>
  </si>
  <si>
    <t>Row Labels</t>
  </si>
  <si>
    <t>Grand Total</t>
  </si>
  <si>
    <t>Column Labels</t>
  </si>
  <si>
    <t>WK01</t>
  </si>
  <si>
    <t>WK02</t>
  </si>
  <si>
    <t>WK03</t>
  </si>
  <si>
    <t>WK04</t>
  </si>
  <si>
    <t>WK05</t>
  </si>
  <si>
    <t>WK06</t>
  </si>
  <si>
    <t>WK07</t>
  </si>
  <si>
    <t>WK08</t>
  </si>
  <si>
    <t>WK09</t>
  </si>
  <si>
    <t>J38-WOS-GN-M156</t>
  </si>
  <si>
    <t>Activity 2</t>
  </si>
  <si>
    <t>Week Number</t>
  </si>
  <si>
    <t>Actual QTY</t>
  </si>
  <si>
    <t>Week</t>
  </si>
  <si>
    <t>Date</t>
  </si>
  <si>
    <t>Planned</t>
  </si>
  <si>
    <t>Actual</t>
  </si>
  <si>
    <t>Sum of Weekly QTY</t>
  </si>
  <si>
    <t>Sum of Actuals.Actual QTY</t>
  </si>
  <si>
    <t>Total Sum of Weekly QTY</t>
  </si>
  <si>
    <t>Total Sum of Actuals.Actual QTY</t>
  </si>
  <si>
    <t>Total Actual</t>
  </si>
  <si>
    <t>Total Planned</t>
  </si>
  <si>
    <t>Mini-Schedule Planned VS Actual QTY</t>
  </si>
  <si>
    <t>This Excel sheet was prepared by Hany Ismael - PlanningEngineer.Net</t>
  </si>
  <si>
    <t>Activity 1</t>
  </si>
  <si>
    <t>Building 1</t>
  </si>
  <si>
    <t>Building 2</t>
  </si>
  <si>
    <t>Building 3</t>
  </si>
  <si>
    <t>Div 1</t>
  </si>
  <si>
    <t>Div 2</t>
  </si>
  <si>
    <t>Div 3</t>
  </si>
  <si>
    <t>M2</t>
  </si>
  <si>
    <t>Week End (Holiday)</t>
  </si>
  <si>
    <t>www.PlanningEngineer.Net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</si>
</sst>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dd\-mmm\-yy;@"/>
  </numFmts>
  <fonts count="10" x14ac:knownFonts="1">
    <font>
      <sz val="11"/>
      <color theme="1"/>
      <name val="Calibri"/>
      <family val="2"/>
      <scheme val="minor"/>
    </font>
    <font>
      <sz val="11"/>
      <color theme="0"/>
      <name val="Calibri"/>
      <family val="2"/>
      <scheme val="minor"/>
    </font>
    <font>
      <sz val="8"/>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0"/>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4"/>
        <bgColor theme="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s>
  <borders count="9">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3" fillId="0" borderId="0" applyFont="0" applyFill="0" applyBorder="0" applyAlignment="0" applyProtection="0"/>
    <xf numFmtId="0" fontId="9" fillId="0" borderId="0" applyNumberFormat="0" applyFill="0" applyBorder="0" applyAlignment="0" applyProtection="0"/>
  </cellStyleXfs>
  <cellXfs count="34">
    <xf numFmtId="0" fontId="0" fillId="0" borderId="0" xfId="0"/>
    <xf numFmtId="164" fontId="0" fillId="0" borderId="0" xfId="0" applyNumberFormat="1"/>
    <xf numFmtId="0" fontId="1" fillId="2" borderId="0" xfId="0" applyFont="1" applyFill="1"/>
    <xf numFmtId="0" fontId="0" fillId="3" borderId="0" xfId="0" applyFill="1"/>
    <xf numFmtId="3" fontId="0" fillId="0" borderId="0" xfId="0" applyNumberFormat="1" applyAlignment="1">
      <alignment horizontal="center"/>
    </xf>
    <xf numFmtId="10"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xf>
    <xf numFmtId="0" fontId="4" fillId="4" borderId="1" xfId="0" applyFont="1" applyFill="1" applyBorder="1"/>
    <xf numFmtId="0" fontId="4" fillId="4" borderId="2" xfId="0" applyFont="1" applyFill="1" applyBorder="1"/>
    <xf numFmtId="165" fontId="0" fillId="0" borderId="0" xfId="1" applyNumberFormat="1" applyFont="1" applyAlignment="1">
      <alignment horizontal="center" vertical="center"/>
    </xf>
    <xf numFmtId="166" fontId="0" fillId="0" borderId="0" xfId="0" applyNumberFormat="1"/>
    <xf numFmtId="0" fontId="0" fillId="0" borderId="0" xfId="0" applyAlignment="1">
      <alignment horizontal="center" vertical="center"/>
    </xf>
    <xf numFmtId="0" fontId="0" fillId="0" borderId="0" xfId="0" pivotButton="1" applyAlignment="1">
      <alignment horizontal="center" vertical="center"/>
    </xf>
    <xf numFmtId="0" fontId="0" fillId="5" borderId="3" xfId="0" applyFill="1" applyBorder="1" applyAlignment="1">
      <alignment horizontal="center" vertical="center"/>
    </xf>
    <xf numFmtId="4"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left" indent="3"/>
    </xf>
    <xf numFmtId="0" fontId="6" fillId="2" borderId="0" xfId="0" applyFont="1" applyFill="1" applyAlignment="1">
      <alignment horizontal="left"/>
    </xf>
    <xf numFmtId="0" fontId="6" fillId="2" borderId="0" xfId="0" applyFont="1" applyFill="1"/>
    <xf numFmtId="0" fontId="0" fillId="6" borderId="0" xfId="0" applyFill="1" applyAlignment="1">
      <alignment horizontal="left" indent="1"/>
    </xf>
    <xf numFmtId="0" fontId="0" fillId="6" borderId="0" xfId="0" applyFill="1"/>
    <xf numFmtId="0" fontId="0" fillId="7" borderId="0" xfId="0" applyFill="1" applyAlignment="1">
      <alignment horizontal="left" indent="2"/>
    </xf>
    <xf numFmtId="0" fontId="0" fillId="7" borderId="0" xfId="0" applyFill="1"/>
    <xf numFmtId="0" fontId="7" fillId="5" borderId="3" xfId="0" applyFont="1" applyFill="1" applyBorder="1" applyAlignment="1">
      <alignment vertical="center"/>
    </xf>
    <xf numFmtId="0" fontId="7" fillId="5" borderId="3" xfId="0" applyFont="1" applyFill="1" applyBorder="1" applyAlignment="1">
      <alignment horizontal="center" vertical="center"/>
    </xf>
    <xf numFmtId="164" fontId="5" fillId="5" borderId="7" xfId="0" applyNumberFormat="1" applyFont="1" applyFill="1" applyBorder="1" applyAlignment="1">
      <alignment horizontal="center" vertical="center"/>
    </xf>
    <xf numFmtId="164" fontId="5" fillId="5" borderId="8" xfId="0" applyNumberFormat="1" applyFont="1" applyFill="1" applyBorder="1" applyAlignment="1">
      <alignment horizontal="center" vertical="center"/>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8" fillId="0" borderId="6" xfId="0" applyFont="1" applyBorder="1" applyAlignment="1">
      <alignment horizontal="center" vertical="center"/>
    </xf>
    <xf numFmtId="0" fontId="0" fillId="0" borderId="0" xfId="0" applyAlignment="1">
      <alignment horizontal="center"/>
    </xf>
    <xf numFmtId="0" fontId="9" fillId="0" borderId="0" xfId="2" applyAlignment="1">
      <alignment horizontal="center"/>
    </xf>
  </cellXfs>
  <cellStyles count="3">
    <cellStyle name="Hyperlink" xfId="2" builtinId="8"/>
    <cellStyle name="Normal" xfId="0" builtinId="0"/>
    <cellStyle name="Percent" xfId="1" builtinId="5"/>
  </cellStyles>
  <dxfs count="53">
    <dxf>
      <numFmt numFmtId="166" formatCode="[$-409]dd\-mmm\-yy;@"/>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style="thin">
          <color theme="4" tint="0.39997558519241921"/>
        </bottom>
        <vertical/>
        <horizontal/>
      </border>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3" formatCode="#,##0"/>
      <alignment horizontal="center" vertical="bottom" textRotation="0" wrapText="0" indent="0" justifyLastLine="0" shrinkToFit="0" readingOrder="0"/>
    </dxf>
    <dxf>
      <numFmt numFmtId="164" formatCode="[$-409]d\-mmm\-yy;@"/>
    </dxf>
    <dxf>
      <numFmt numFmtId="164" formatCode="[$-409]d\-mmm\-yy;@"/>
    </dxf>
    <dxf>
      <font>
        <color rgb="FFFF0000"/>
      </font>
    </dxf>
    <dxf>
      <alignment horizontal="center" vertical="bottom" textRotation="0" wrapText="0" indent="0" justifyLastLine="0" shrinkToFit="0" readingOrder="0"/>
    </dxf>
    <dxf>
      <numFmt numFmtId="164" formatCode="[$-409]d\-mmm\-yy;@"/>
    </dxf>
    <dxf>
      <numFmt numFmtId="164" formatCode="[$-409]d\-mmm\-yy;@"/>
    </dxf>
    <dxf>
      <fill>
        <patternFill patternType="solid">
          <bgColor theme="9" tint="0.59999389629810485"/>
        </patternFill>
      </fill>
    </dxf>
    <dxf>
      <fill>
        <patternFill patternType="solid">
          <bgColor theme="7" tint="0.59999389629810485"/>
        </patternFill>
      </fill>
    </dxf>
    <dxf>
      <font>
        <sz val="12"/>
      </font>
    </dxf>
    <dxf>
      <font>
        <color theme="0"/>
      </font>
    </dxf>
    <dxf>
      <fill>
        <patternFill patternType="solid">
          <bgColor theme="1"/>
        </patternFill>
      </fill>
    </dxf>
    <dxf>
      <numFmt numFmtId="4" formatCode="#,##0.00"/>
    </dxf>
    <dxf>
      <numFmt numFmtId="4" formatCode="#,##0.00"/>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font>
        <color theme="0"/>
      </font>
    </dxf>
    <dxf>
      <fill>
        <patternFill>
          <bgColor theme="5" tint="0.3999450666829432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microsoft.com/office/2017/10/relationships/person" Target="persons/person.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2.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4.xml"/><Relationship Id="rId17" Type="http://schemas.openxmlformats.org/officeDocument/2006/relationships/powerPivotData" Target="model/item.data"/><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drawings/drawing1.xml><?xml version="1.0" encoding="utf-8"?>
<xdr:wsDr xmlns:xdr="http://schemas.openxmlformats.org/drawingml/2006/spreadsheetDrawing" xmlns:a="http://schemas.openxmlformats.org/drawingml/2006/main">
  <xdr:twoCellAnchor editAs="oneCell">
    <xdr:from>
      <xdr:col>55</xdr:col>
      <xdr:colOff>38100</xdr:colOff>
      <xdr:row>2</xdr:row>
      <xdr:rowOff>114300</xdr:rowOff>
    </xdr:from>
    <xdr:to>
      <xdr:col>58</xdr:col>
      <xdr:colOff>38100</xdr:colOff>
      <xdr:row>17</xdr:row>
      <xdr:rowOff>123825</xdr:rowOff>
    </xdr:to>
    <mc:AlternateContent xmlns:mc="http://schemas.openxmlformats.org/markup-compatibility/2006" xmlns:a14="http://schemas.microsoft.com/office/drawing/2010/main">
      <mc:Choice Requires="a14">
        <xdr:graphicFrame macro="">
          <xdr:nvGraphicFramePr>
            <xdr:cNvPr id="2" name="Activity Name">
              <a:extLst>
                <a:ext uri="{FF2B5EF4-FFF2-40B4-BE49-F238E27FC236}">
                  <a16:creationId xmlns:a16="http://schemas.microsoft.com/office/drawing/2014/main" id="{19662845-5D1B-4016-959F-348E12F7D7E5}"/>
                </a:ext>
              </a:extLst>
            </xdr:cNvPr>
            <xdr:cNvGraphicFramePr/>
          </xdr:nvGraphicFramePr>
          <xdr:xfrm>
            <a:off x="0" y="0"/>
            <a:ext cx="0" cy="0"/>
          </xdr:xfrm>
          <a:graphic>
            <a:graphicData uri="http://schemas.microsoft.com/office/drawing/2010/slicer">
              <sle:slicer xmlns:sle="http://schemas.microsoft.com/office/drawing/2010/slicer" name="Activity Name"/>
            </a:graphicData>
          </a:graphic>
        </xdr:graphicFrame>
      </mc:Choice>
      <mc:Fallback xmlns="">
        <xdr:sp macro="" textlink="">
          <xdr:nvSpPr>
            <xdr:cNvPr id="0" name=""/>
            <xdr:cNvSpPr>
              <a:spLocks noTextEdit="1"/>
            </xdr:cNvSpPr>
          </xdr:nvSpPr>
          <xdr:spPr>
            <a:xfrm>
              <a:off x="33650767" y="664633"/>
              <a:ext cx="1841500" cy="250719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171450</xdr:colOff>
      <xdr:row>2</xdr:row>
      <xdr:rowOff>133350</xdr:rowOff>
    </xdr:from>
    <xdr:to>
      <xdr:col>48</xdr:col>
      <xdr:colOff>171450</xdr:colOff>
      <xdr:row>17</xdr:row>
      <xdr:rowOff>142875</xdr:rowOff>
    </xdr:to>
    <mc:AlternateContent xmlns:mc="http://schemas.openxmlformats.org/markup-compatibility/2006" xmlns:a14="http://schemas.microsoft.com/office/drawing/2010/main">
      <mc:Choice Requires="a14">
        <xdr:graphicFrame macro="">
          <xdr:nvGraphicFramePr>
            <xdr:cNvPr id="3" name="Building Name">
              <a:extLst>
                <a:ext uri="{FF2B5EF4-FFF2-40B4-BE49-F238E27FC236}">
                  <a16:creationId xmlns:a16="http://schemas.microsoft.com/office/drawing/2014/main" id="{7FDF4642-1E2A-429A-B646-CA6B1E3B7448}"/>
                </a:ext>
              </a:extLst>
            </xdr:cNvPr>
            <xdr:cNvGraphicFramePr/>
          </xdr:nvGraphicFramePr>
          <xdr:xfrm>
            <a:off x="0" y="0"/>
            <a:ext cx="0" cy="0"/>
          </xdr:xfrm>
          <a:graphic>
            <a:graphicData uri="http://schemas.microsoft.com/office/drawing/2010/slicer">
              <sle:slicer xmlns:sle="http://schemas.microsoft.com/office/drawing/2010/slicer" name="Building Name"/>
            </a:graphicData>
          </a:graphic>
        </xdr:graphicFrame>
      </mc:Choice>
      <mc:Fallback xmlns="">
        <xdr:sp macro="" textlink="">
          <xdr:nvSpPr>
            <xdr:cNvPr id="0" name=""/>
            <xdr:cNvSpPr>
              <a:spLocks noTextEdit="1"/>
            </xdr:cNvSpPr>
          </xdr:nvSpPr>
          <xdr:spPr>
            <a:xfrm>
              <a:off x="27645783" y="683683"/>
              <a:ext cx="1841500" cy="250719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48</xdr:col>
      <xdr:colOff>304800</xdr:colOff>
      <xdr:row>2</xdr:row>
      <xdr:rowOff>133350</xdr:rowOff>
    </xdr:from>
    <xdr:to>
      <xdr:col>51</xdr:col>
      <xdr:colOff>304800</xdr:colOff>
      <xdr:row>17</xdr:row>
      <xdr:rowOff>142875</xdr:rowOff>
    </xdr:to>
    <mc:AlternateContent xmlns:mc="http://schemas.openxmlformats.org/markup-compatibility/2006" xmlns:a14="http://schemas.microsoft.com/office/drawing/2010/main">
      <mc:Choice Requires="a14">
        <xdr:graphicFrame macro="">
          <xdr:nvGraphicFramePr>
            <xdr:cNvPr id="4" name="Div of work">
              <a:extLst>
                <a:ext uri="{FF2B5EF4-FFF2-40B4-BE49-F238E27FC236}">
                  <a16:creationId xmlns:a16="http://schemas.microsoft.com/office/drawing/2014/main" id="{97D53E4A-696E-4DCC-850D-341437C20E8C}"/>
                </a:ext>
              </a:extLst>
            </xdr:cNvPr>
            <xdr:cNvGraphicFramePr/>
          </xdr:nvGraphicFramePr>
          <xdr:xfrm>
            <a:off x="0" y="0"/>
            <a:ext cx="0" cy="0"/>
          </xdr:xfrm>
          <a:graphic>
            <a:graphicData uri="http://schemas.microsoft.com/office/drawing/2010/slicer">
              <sle:slicer xmlns:sle="http://schemas.microsoft.com/office/drawing/2010/slicer" name="Div of work"/>
            </a:graphicData>
          </a:graphic>
        </xdr:graphicFrame>
      </mc:Choice>
      <mc:Fallback xmlns="">
        <xdr:sp macro="" textlink="">
          <xdr:nvSpPr>
            <xdr:cNvPr id="0" name=""/>
            <xdr:cNvSpPr>
              <a:spLocks noTextEdit="1"/>
            </xdr:cNvSpPr>
          </xdr:nvSpPr>
          <xdr:spPr>
            <a:xfrm>
              <a:off x="29620633" y="683683"/>
              <a:ext cx="1841500" cy="250719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457200</xdr:colOff>
      <xdr:row>2</xdr:row>
      <xdr:rowOff>114300</xdr:rowOff>
    </xdr:from>
    <xdr:to>
      <xdr:col>54</xdr:col>
      <xdr:colOff>457200</xdr:colOff>
      <xdr:row>17</xdr:row>
      <xdr:rowOff>123825</xdr:rowOff>
    </xdr:to>
    <mc:AlternateContent xmlns:mc="http://schemas.openxmlformats.org/markup-compatibility/2006" xmlns:a14="http://schemas.microsoft.com/office/drawing/2010/main">
      <mc:Choice Requires="a14">
        <xdr:graphicFrame macro="">
          <xdr:nvGraphicFramePr>
            <xdr:cNvPr id="5" name="Unit">
              <a:extLst>
                <a:ext uri="{FF2B5EF4-FFF2-40B4-BE49-F238E27FC236}">
                  <a16:creationId xmlns:a16="http://schemas.microsoft.com/office/drawing/2014/main" id="{75D591B1-9383-49AA-96A1-E24FAF503ED7}"/>
                </a:ext>
              </a:extLst>
            </xdr:cNvPr>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mlns="">
        <xdr:sp macro="" textlink="">
          <xdr:nvSpPr>
            <xdr:cNvPr id="0" name=""/>
            <xdr:cNvSpPr>
              <a:spLocks noTextEdit="1"/>
            </xdr:cNvSpPr>
          </xdr:nvSpPr>
          <xdr:spPr>
            <a:xfrm>
              <a:off x="31614533" y="664633"/>
              <a:ext cx="1841500" cy="250719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Hany Ismael" id="{0E83CA9C-0899-4DD4-9D2B-FDC4E814DC06}" userId="Hany Ismael" providerId="None"/>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y Ismael" refreshedDate="44426.523427662039" backgroundQuery="1" createdVersion="7" refreshedVersion="7" minRefreshableVersion="3" recordCount="0" supportSubquery="1" supportAdvancedDrill="1" xr:uid="{AD839CD0-0C8E-4D0F-84AA-B982882199C6}">
  <cacheSource type="external" connectionId="7"/>
  <cacheFields count="9">
    <cacheField name="[data].[Activity ID].[Activity ID]" caption="Activity ID" numFmtId="0" hierarchy="4" level="1">
      <sharedItems count="4">
        <s v="J38-WH1-Z1-M155"/>
        <s v="J38-WH1-Z2-M155"/>
        <s v="J38-WH1-Z3-M155"/>
        <s v="J38-WH1-Z4-M155"/>
      </sharedItems>
    </cacheField>
    <cacheField name="[data].[Activity Name].[Activity Name]" caption="Activity Name" numFmtId="0" hierarchy="5" level="1">
      <sharedItems count="1">
        <s v="Activity 1"/>
      </sharedItems>
    </cacheField>
    <cacheField name="[Weeks].[Date].[Date]" caption="Date" numFmtId="0" hierarchy="31" level="1">
      <sharedItems containsSemiMixedTypes="0" containsNonDate="0" containsDate="1" containsString="0" minDate="2021-07-30T00:00:00" maxDate="2021-12-11T00:00:00" count="2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sharedItems>
    </cacheField>
    <cacheField name="[Measures].[Sum of Actuals.Actual QTY]" caption="Sum of Actuals.Actual QTY" numFmtId="0" hierarchy="67" level="32767"/>
    <cacheField name="[Measures].[Sum of Weekly QTY 2]" caption="Sum of Weekly QTY 2" numFmtId="0" hierarchy="66" level="32767"/>
    <cacheField name="[data].[Project Name].[Project Name]" caption="Project Name" numFmtId="0" hierarchy="6" level="1">
      <sharedItems count="1">
        <s v="Project"/>
      </sharedItems>
    </cacheField>
    <cacheField name="[data].[Building Name].[Building Name]" caption="Building Name" numFmtId="0" hierarchy="7" level="1">
      <sharedItems count="1">
        <s v="Building 1"/>
      </sharedItems>
    </cacheField>
    <cacheField name="[data].[Zone].[Zone]" caption="Zone" numFmtId="0" hierarchy="8" level="1">
      <sharedItems count="4">
        <s v="Zone 1"/>
        <s v="Zone 2"/>
        <s v="Zone 3"/>
        <s v="Zone 4"/>
      </sharedItems>
    </cacheField>
    <cacheField name="[data].[Unit].[Unit]" caption="Unit" numFmtId="0" hierarchy="11" level="1">
      <sharedItems count="1">
        <s v="L.M"/>
      </sharedItems>
    </cacheField>
  </cacheFields>
  <cacheHierarchies count="68">
    <cacheHierarchy uniqueName="[Actuals].[Activity ID]" caption="Activity ID" attribute="1" defaultMemberUniqueName="[Actuals].[Activity ID].[All]" allUniqueName="[Actuals].[Activity ID].[All]" dimensionUniqueName="[Actuals]" displayFolder="" count="0" memberValueDatatype="130" unbalanced="0"/>
    <cacheHierarchy uniqueName="[Actuals].[Week Number]" caption="Week Number" attribute="1" defaultMemberUniqueName="[Actuals].[Week Number].[All]" allUniqueName="[Actuals].[Week Number].[All]" dimensionUniqueName="[Actuals]" displayFolder="" count="0" memberValueDatatype="130" unbalanced="0"/>
    <cacheHierarchy uniqueName="[Actuals].[Actual QTY]" caption="Actual QTY" attribute="1" defaultMemberUniqueName="[Actuals].[Actual QTY].[All]" allUniqueName="[Actuals].[Actual QTY].[All]" dimensionUniqueName="[Actuals]" displayFolder="" count="0" memberValueDatatype="20" unbalanced="0"/>
    <cacheHierarchy uniqueName="[Actuals].[ID_WK]" caption="ID_WK" attribute="1" defaultMemberUniqueName="[Actuals].[ID_WK].[All]" allUniqueName="[Actuals].[ID_WK].[All]" dimensionUniqueName="[Actuals]" displayFolder="" count="0" memberValueDatatype="130" unbalanced="0"/>
    <cacheHierarchy uniqueName="[data].[Activity ID]" caption="Activity ID" attribute="1" defaultMemberUniqueName="[data].[Activity ID].[All]" allUniqueName="[data].[Activity ID].[All]" dimensionUniqueName="[data]" displayFolder="" count="2" memberValueDatatype="130" unbalanced="0">
      <fieldsUsage count="2">
        <fieldUsage x="-1"/>
        <fieldUsage x="0"/>
      </fieldsUsage>
    </cacheHierarchy>
    <cacheHierarchy uniqueName="[data].[Activity Name]" caption="Activity Name" attribute="1" defaultMemberUniqueName="[data].[Activity Name].[All]" allUniqueName="[data].[Activity Name].[All]" dimensionUniqueName="[data]" displayFolder="" count="2" memberValueDatatype="130" unbalanced="0">
      <fieldsUsage count="2">
        <fieldUsage x="-1"/>
        <fieldUsage x="1"/>
      </fieldsUsage>
    </cacheHierarchy>
    <cacheHierarchy uniqueName="[data].[Project Name]" caption="Project Name" attribute="1" defaultMemberUniqueName="[data].[Project Name].[All]" allUniqueName="[data].[Project Name].[All]" dimensionUniqueName="[data]" displayFolder="" count="2" memberValueDatatype="130" unbalanced="0">
      <fieldsUsage count="2">
        <fieldUsage x="-1"/>
        <fieldUsage x="5"/>
      </fieldsUsage>
    </cacheHierarchy>
    <cacheHierarchy uniqueName="[data].[Building Name]" caption="Building Name" attribute="1" defaultMemberUniqueName="[data].[Building Name].[All]" allUniqueName="[data].[Building Name].[All]" dimensionUniqueName="[data]" displayFolder="" count="2" memberValueDatatype="130" unbalanced="0">
      <fieldsUsage count="2">
        <fieldUsage x="-1"/>
        <fieldUsage x="6"/>
      </fieldsUsage>
    </cacheHierarchy>
    <cacheHierarchy uniqueName="[data].[Zone]" caption="Zone" attribute="1" defaultMemberUniqueName="[data].[Zone].[All]" allUniqueName="[data].[Zone].[All]" dimensionUniqueName="[data]" displayFolder="" count="2" memberValueDatatype="130" unbalanced="0">
      <fieldsUsage count="2">
        <fieldUsage x="-1"/>
        <fieldUsage x="7"/>
      </fieldsUsage>
    </cacheHierarchy>
    <cacheHierarchy uniqueName="[data].[Div of work]" caption="Div of work" attribute="1" defaultMemberUniqueName="[data].[Div of work].[All]" allUniqueName="[data].[Div of work].[All]" dimensionUniqueName="[data]" displayFolder="" count="2" memberValueDatatype="130" unbalanced="0"/>
    <cacheHierarchy uniqueName="[data].[QTY]" caption="QTY" attribute="1" defaultMemberUniqueName="[data].[QTY].[All]" allUniqueName="[data].[QTY].[All]" dimensionUniqueName="[data]" displayFolder="" count="0" memberValueDatatype="20" unbalanced="0"/>
    <cacheHierarchy uniqueName="[data].[Unit]" caption="Unit" attribute="1" defaultMemberUniqueName="[data].[Unit].[All]" allUniqueName="[data].[Unit].[All]" dimensionUniqueName="[data]" displayFolder="" count="2" memberValueDatatype="130" unbalanced="0">
      <fieldsUsage count="2">
        <fieldUsage x="-1"/>
        <fieldUsage x="8"/>
      </fieldsUsage>
    </cacheHierarchy>
    <cacheHierarchy uniqueName="[data].[Planned Start]" caption="Planned Start" attribute="1" time="1" defaultMemberUniqueName="[data].[Planned Start].[All]" allUniqueName="[data].[Planned Start].[All]" dimensionUniqueName="[data]" displayFolder="" count="0" memberValueDatatype="7" unbalanced="0"/>
    <cacheHierarchy uniqueName="[data].[Planned Finish]" caption="Planned Finish" attribute="1" time="1" defaultMemberUniqueName="[data].[Planned Finish].[All]" allUniqueName="[data].[Planned Finish].[All]" dimensionUniqueName="[data]" displayFolder="" count="0" memberValueDatatype="7" unbalanced="0"/>
    <cacheHierarchy uniqueName="[Plannd_Actual].[Activity ID]" caption="Activity ID" attribute="1" defaultMemberUniqueName="[Plannd_Actual].[Activity ID].[All]" allUniqueName="[Plannd_Actual].[Activity ID].[All]" dimensionUniqueName="[Plannd_Actual]" displayFolder="" count="0" memberValueDatatype="130" unbalanced="0"/>
    <cacheHierarchy uniqueName="[Plannd_Actual].[QTY]" caption="QTY" attribute="1" defaultMemberUniqueName="[Plannd_Actual].[QTY].[All]" allUniqueName="[Plannd_Actual].[QTY].[All]" dimensionUniqueName="[Plannd_Actual]" displayFolder="" count="0" memberValueDatatype="20" unbalanced="0"/>
    <cacheHierarchy uniqueName="[Plannd_Actual].[Unit]" caption="Unit" attribute="1" defaultMemberUniqueName="[Plannd_Actual].[Unit].[All]" allUniqueName="[Plannd_Actual].[Unit].[All]" dimensionUniqueName="[Plannd_Actual]" displayFolder="" count="0" memberValueDatatype="130" unbalanced="0"/>
    <cacheHierarchy uniqueName="[Plannd_Actual].[Week]" caption="Week" attribute="1" defaultMemberUniqueName="[Plannd_Actual].[Week].[All]" allUniqueName="[Plannd_Actual].[Week].[All]" dimensionUniqueName="[Plannd_Actual]" displayFolder="" count="0" memberValueDatatype="130" unbalanced="0"/>
    <cacheHierarchy uniqueName="[Plannd_Actual].[Weekly QTY]" caption="Weekly QTY" attribute="1" defaultMemberUniqueName="[Plannd_Actual].[Weekly QTY].[All]" allUniqueName="[Plannd_Actual].[Weekly QTY].[All]" dimensionUniqueName="[Plannd_Actual]" displayFolder="" count="0" memberValueDatatype="5" unbalanced="0"/>
    <cacheHierarchy uniqueName="[Plannd_Actual].[ID_WK]" caption="ID_WK" attribute="1" defaultMemberUniqueName="[Plannd_Actual].[ID_WK].[All]" allUniqueName="[Plannd_Actual].[ID_WK].[All]" dimensionUniqueName="[Plannd_Actual]" displayFolder="" count="0" memberValueDatatype="130" unbalanced="0"/>
    <cacheHierarchy uniqueName="[Plannd_Actual].[Actuals.Activity ID]" caption="Actuals.Activity ID" attribute="1" defaultMemberUniqueName="[Plannd_Actual].[Actuals.Activity ID].[All]" allUniqueName="[Plannd_Actual].[Actuals.Activity ID].[All]" dimensionUniqueName="[Plannd_Actual]" displayFolder="" count="0" memberValueDatatype="130" unbalanced="0"/>
    <cacheHierarchy uniqueName="[Plannd_Actual].[Actuals.Week Number]" caption="Actuals.Week Number" attribute="1" defaultMemberUniqueName="[Plannd_Actual].[Actuals.Week Number].[All]" allUniqueName="[Plannd_Actual].[Actuals.Week Number].[All]" dimensionUniqueName="[Plannd_Actual]" displayFolder="" count="0" memberValueDatatype="130" unbalanced="0"/>
    <cacheHierarchy uniqueName="[Plannd_Actual].[Actuals.Actual QTY]" caption="Actuals.Actual QTY" attribute="1" defaultMemberUniqueName="[Plannd_Actual].[Actuals.Actual QTY].[All]" allUniqueName="[Plannd_Actual].[Actuals.Actual QTY].[All]" dimensionUniqueName="[Plannd_Actual]" displayFolder="" count="0" memberValueDatatype="20" unbalanced="0"/>
    <cacheHierarchy uniqueName="[Plannd_Actual].[Actuals.ID_WK]" caption="Actuals.ID_WK" attribute="1" defaultMemberUniqueName="[Plannd_Actual].[Actuals.ID_WK].[All]" allUniqueName="[Plannd_Actual].[Actuals.ID_WK].[All]" dimensionUniqueName="[Plannd_Actual]" displayFolder="" count="0" memberValueDatatype="130" unbalanced="0"/>
    <cacheHierarchy uniqueName="[Weekly_Qty].[Activity ID]" caption="Activity ID" attribute="1" defaultMemberUniqueName="[Weekly_Qty].[Activity ID].[All]" allUniqueName="[Weekly_Qty].[Activity ID].[All]" dimensionUniqueName="[Weekly_Qty]" displayFolder="" count="0" memberValueDatatype="130" unbalanced="0"/>
    <cacheHierarchy uniqueName="[Weekly_Qty].[QTY]" caption="QTY" attribute="1" defaultMemberUniqueName="[Weekly_Qty].[QTY].[All]" allUniqueName="[Weekly_Qty].[QTY].[All]" dimensionUniqueName="[Weekly_Qty]" displayFolder="" count="0" memberValueDatatype="20" unbalanced="0"/>
    <cacheHierarchy uniqueName="[Weekly_Qty].[Unit]" caption="Unit" attribute="1" defaultMemberUniqueName="[Weekly_Qty].[Unit].[All]" allUniqueName="[Weekly_Qty].[Unit].[All]" dimensionUniqueName="[Weekly_Qty]" displayFolder="" count="0" memberValueDatatype="130" unbalanced="0"/>
    <cacheHierarchy uniqueName="[Weekly_Qty].[Week]" caption="Week" attribute="1" defaultMemberUniqueName="[Weekly_Qty].[Week].[All]" allUniqueName="[Weekly_Qty].[Week].[All]" dimensionUniqueName="[Weekly_Qty]" displayFolder="" count="0" memberValueDatatype="130" unbalanced="0"/>
    <cacheHierarchy uniqueName="[Weekly_Qty].[Weekly QTY]" caption="Weekly QTY" attribute="1" defaultMemberUniqueName="[Weekly_Qty].[Weekly QTY].[All]" allUniqueName="[Weekly_Qty].[Weekly QTY].[All]" dimensionUniqueName="[Weekly_Qty]" displayFolder="" count="0" memberValueDatatype="5" unbalanced="0"/>
    <cacheHierarchy uniqueName="[Weekly_Qty].[ID_WK]" caption="ID_WK" attribute="1" defaultMemberUniqueName="[Weekly_Qty].[ID_WK].[All]" allUniqueName="[Weekly_Qty].[ID_WK].[All]" dimensionUniqueName="[Weekly_Qty]" displayFolder="" count="0" memberValueDatatype="130" unbalanced="0"/>
    <cacheHierarchy uniqueName="[Weeks].[Week]" caption="Week" attribute="1" defaultMemberUniqueName="[Weeks].[Week].[All]" allUniqueName="[Weeks].[Week].[All]" dimensionUniqueName="[Weeks]" displayFolder="" count="0" memberValueDatatype="130" unbalanced="0"/>
    <cacheHierarchy uniqueName="[Weeks].[Date]" caption="Date" attribute="1" time="1" defaultMemberUniqueName="[Weeks].[Date].[All]" allUniqueName="[Weeks].[Date].[All]" dimensionUniqueName="[Weeks]" displayFolder="" count="2" memberValueDatatype="7" unbalanced="0">
      <fieldsUsage count="2">
        <fieldUsage x="-1"/>
        <fieldUsage x="2"/>
      </fieldsUsage>
    </cacheHierarchy>
    <cacheHierarchy uniqueName="[weeks_dist].[Activity ID]" caption="Activity ID" attribute="1" defaultMemberUniqueName="[weeks_dist].[Activity ID].[All]" allUniqueName="[weeks_dist].[Activity ID].[All]" dimensionUniqueName="[weeks_dist]" displayFolder="" count="0" memberValueDatatype="130" unbalanced="0"/>
    <cacheHierarchy uniqueName="[weeks_dist].[Planned Start]" caption="Planned Start" attribute="1" time="1" defaultMemberUniqueName="[weeks_dist].[Planned Start].[All]" allUniqueName="[weeks_dist].[Planned Start].[All]" dimensionUniqueName="[weeks_dist]" displayFolder="" count="0" memberValueDatatype="7" unbalanced="0"/>
    <cacheHierarchy uniqueName="[weeks_dist].[Planned Finish]" caption="Planned Finish" attribute="1" time="1" defaultMemberUniqueName="[weeks_dist].[Planned Finish].[All]" allUniqueName="[weeks_dist].[Planned Finish].[All]" dimensionUniqueName="[weeks_dist]" displayFolder="" count="0" memberValueDatatype="7" unbalanced="0"/>
    <cacheHierarchy uniqueName="[weeks_dist].[Working Days]" caption="Working Days" attribute="1" defaultMemberUniqueName="[weeks_dist].[Working Days].[All]" allUniqueName="[weeks_dist].[Working Days].[All]" dimensionUniqueName="[weeks_dist]" displayFolder="" count="0" memberValueDatatype="20" unbalanced="0"/>
    <cacheHierarchy uniqueName="[weeks_dist].[WK01]" caption="WK01" attribute="1" defaultMemberUniqueName="[weeks_dist].[WK01].[All]" allUniqueName="[weeks_dist].[WK01].[All]" dimensionUniqueName="[weeks_dist]" displayFolder="" count="0" memberValueDatatype="5" unbalanced="0"/>
    <cacheHierarchy uniqueName="[weeks_dist].[WK02]" caption="WK02" attribute="1" defaultMemberUniqueName="[weeks_dist].[WK02].[All]" allUniqueName="[weeks_dist].[WK02].[All]" dimensionUniqueName="[weeks_dist]" displayFolder="" count="0" memberValueDatatype="5" unbalanced="0"/>
    <cacheHierarchy uniqueName="[weeks_dist].[WK03]" caption="WK03" attribute="1" defaultMemberUniqueName="[weeks_dist].[WK03].[All]" allUniqueName="[weeks_dist].[WK03].[All]" dimensionUniqueName="[weeks_dist]" displayFolder="" count="0" memberValueDatatype="5" unbalanced="0"/>
    <cacheHierarchy uniqueName="[weeks_dist].[WK04]" caption="WK04" attribute="1" defaultMemberUniqueName="[weeks_dist].[WK04].[All]" allUniqueName="[weeks_dist].[WK04].[All]" dimensionUniqueName="[weeks_dist]" displayFolder="" count="0" memberValueDatatype="5" unbalanced="0"/>
    <cacheHierarchy uniqueName="[weeks_dist].[WK05]" caption="WK05" attribute="1" defaultMemberUniqueName="[weeks_dist].[WK05].[All]" allUniqueName="[weeks_dist].[WK05].[All]" dimensionUniqueName="[weeks_dist]" displayFolder="" count="0" memberValueDatatype="5" unbalanced="0"/>
    <cacheHierarchy uniqueName="[weeks_dist].[WK06]" caption="WK06" attribute="1" defaultMemberUniqueName="[weeks_dist].[WK06].[All]" allUniqueName="[weeks_dist].[WK06].[All]" dimensionUniqueName="[weeks_dist]" displayFolder="" count="0" memberValueDatatype="5" unbalanced="0"/>
    <cacheHierarchy uniqueName="[weeks_dist].[WK07]" caption="WK07" attribute="1" defaultMemberUniqueName="[weeks_dist].[WK07].[All]" allUniqueName="[weeks_dist].[WK07].[All]" dimensionUniqueName="[weeks_dist]" displayFolder="" count="0" memberValueDatatype="5" unbalanced="0"/>
    <cacheHierarchy uniqueName="[weeks_dist].[WK08]" caption="WK08" attribute="1" defaultMemberUniqueName="[weeks_dist].[WK08].[All]" allUniqueName="[weeks_dist].[WK08].[All]" dimensionUniqueName="[weeks_dist]" displayFolder="" count="0" memberValueDatatype="5" unbalanced="0"/>
    <cacheHierarchy uniqueName="[weeks_dist].[WK09]" caption="WK09" attribute="1" defaultMemberUniqueName="[weeks_dist].[WK09].[All]" allUniqueName="[weeks_dist].[WK09].[All]" dimensionUniqueName="[weeks_dist]" displayFolder="" count="0" memberValueDatatype="5" unbalanced="0"/>
    <cacheHierarchy uniqueName="[weeks_dist].[WK10]" caption="WK10" attribute="1" defaultMemberUniqueName="[weeks_dist].[WK10].[All]" allUniqueName="[weeks_dist].[WK10].[All]" dimensionUniqueName="[weeks_dist]" displayFolder="" count="0" memberValueDatatype="5" unbalanced="0"/>
    <cacheHierarchy uniqueName="[weeks_dist].[WK11]" caption="WK11" attribute="1" defaultMemberUniqueName="[weeks_dist].[WK11].[All]" allUniqueName="[weeks_dist].[WK11].[All]" dimensionUniqueName="[weeks_dist]" displayFolder="" count="0" memberValueDatatype="5" unbalanced="0"/>
    <cacheHierarchy uniqueName="[weeks_dist].[WK12]" caption="WK12" attribute="1" defaultMemberUniqueName="[weeks_dist].[WK12].[All]" allUniqueName="[weeks_dist].[WK12].[All]" dimensionUniqueName="[weeks_dist]" displayFolder="" count="0" memberValueDatatype="20" unbalanced="0"/>
    <cacheHierarchy uniqueName="[weeks_dist].[WK13]" caption="WK13" attribute="1" defaultMemberUniqueName="[weeks_dist].[WK13].[All]" allUniqueName="[weeks_dist].[WK13].[All]" dimensionUniqueName="[weeks_dist]" displayFolder="" count="0" memberValueDatatype="20" unbalanced="0"/>
    <cacheHierarchy uniqueName="[weeks_dist].[WK14]" caption="WK14" attribute="1" defaultMemberUniqueName="[weeks_dist].[WK14].[All]" allUniqueName="[weeks_dist].[WK14].[All]" dimensionUniqueName="[weeks_dist]" displayFolder="" count="0" memberValueDatatype="20" unbalanced="0"/>
    <cacheHierarchy uniqueName="[weeks_dist].[WK15]" caption="WK15" attribute="1" defaultMemberUniqueName="[weeks_dist].[WK15].[All]" allUniqueName="[weeks_dist].[WK15].[All]" dimensionUniqueName="[weeks_dist]" displayFolder="" count="0" memberValueDatatype="20" unbalanced="0"/>
    <cacheHierarchy uniqueName="[weeks_dist].[WK16]" caption="WK16" attribute="1" defaultMemberUniqueName="[weeks_dist].[WK16].[All]" allUniqueName="[weeks_dist].[WK16].[All]" dimensionUniqueName="[weeks_dist]" displayFolder="" count="0" memberValueDatatype="20" unbalanced="0"/>
    <cacheHierarchy uniqueName="[weeks_dist].[WK17]" caption="WK17" attribute="1" defaultMemberUniqueName="[weeks_dist].[WK17].[All]" allUniqueName="[weeks_dist].[WK17].[All]" dimensionUniqueName="[weeks_dist]" displayFolder="" count="0" memberValueDatatype="20" unbalanced="0"/>
    <cacheHierarchy uniqueName="[weeks_dist].[WK18]" caption="WK18" attribute="1" defaultMemberUniqueName="[weeks_dist].[WK18].[All]" allUniqueName="[weeks_dist].[WK18].[All]" dimensionUniqueName="[weeks_dist]" displayFolder="" count="0" memberValueDatatype="20" unbalanced="0"/>
    <cacheHierarchy uniqueName="[weeks_dist].[WK19]" caption="WK19" attribute="1" defaultMemberUniqueName="[weeks_dist].[WK19].[All]" allUniqueName="[weeks_dist].[WK19].[All]" dimensionUniqueName="[weeks_dist]" displayFolder="" count="0" memberValueDatatype="20" unbalanced="0"/>
    <cacheHierarchy uniqueName="[weeks_dist].[WK20]" caption="WK20" attribute="1" defaultMemberUniqueName="[weeks_dist].[WK20].[All]" allUniqueName="[weeks_dist].[WK20].[All]" dimensionUniqueName="[weeks_dist]" displayFolder="" count="0" memberValueDatatype="20" unbalanced="0"/>
    <cacheHierarchy uniqueName="[Measures].[__XL_Count data]" caption="__XL_Count data" measure="1" displayFolder="" measureGroup="data" count="0" hidden="1"/>
    <cacheHierarchy uniqueName="[Measures].[__XL_Count Actuals]" caption="__XL_Count Actuals" measure="1" displayFolder="" measureGroup="Actuals" count="0" hidden="1"/>
    <cacheHierarchy uniqueName="[Measures].[__XL_Count weeks_dist]" caption="__XL_Count weeks_dist" measure="1" displayFolder="" measureGroup="weeks_dist" count="0" hidden="1"/>
    <cacheHierarchy uniqueName="[Measures].[__XL_Count Weekly_Qty]" caption="__XL_Count Weekly_Qty" measure="1" displayFolder="" measureGroup="Weekly_Qty" count="0" hidden="1"/>
    <cacheHierarchy uniqueName="[Measures].[__XL_Count Weeks]" caption="__XL_Count Weeks" measure="1" displayFolder="" measureGroup="Weeks" count="0" hidden="1"/>
    <cacheHierarchy uniqueName="[Measures].[__XL_Count Plannd_Actual]" caption="__XL_Count Plannd_Actual" measure="1" displayFolder="" measureGroup="Plannd_Actual" count="0" hidden="1"/>
    <cacheHierarchy uniqueName="[Measures].[__No measures defined]" caption="__No measures defined" measure="1" displayFolder="" count="0" hidden="1"/>
    <cacheHierarchy uniqueName="[Measures].[Count of Weekly QTY]" caption="Count of Weekly QTY" measure="1" displayFolder="" measureGroup="Weekly_Qty" count="0" hidden="1">
      <extLst>
        <ext xmlns:x15="http://schemas.microsoft.com/office/spreadsheetml/2010/11/main" uri="{B97F6D7D-B522-45F9-BDA1-12C45D357490}">
          <x15:cacheHierarchy aggregatedColumn="28"/>
        </ext>
      </extLst>
    </cacheHierarchy>
    <cacheHierarchy uniqueName="[Measures].[Sum of Weekly QTY]" caption="Sum of Weekly QTY" measure="1" displayFolder="" measureGroup="Weekly_Qty" count="0" hidden="1">
      <extLst>
        <ext xmlns:x15="http://schemas.microsoft.com/office/spreadsheetml/2010/11/main" uri="{B97F6D7D-B522-45F9-BDA1-12C45D357490}">
          <x15:cacheHierarchy aggregatedColumn="28"/>
        </ext>
      </extLst>
    </cacheHierarchy>
    <cacheHierarchy uniqueName="[Measures].[Sum of Actual QTY]" caption="Sum of Actual QTY" measure="1" displayFolder="" measureGroup="Actuals" count="0" hidden="1">
      <extLst>
        <ext xmlns:x15="http://schemas.microsoft.com/office/spreadsheetml/2010/11/main" uri="{B97F6D7D-B522-45F9-BDA1-12C45D357490}">
          <x15:cacheHierarchy aggregatedColumn="2"/>
        </ext>
      </extLst>
    </cacheHierarchy>
    <cacheHierarchy uniqueName="[Measures].[Sum of Weekly QTY 2]" caption="Sum of Weekly QTY 2" measure="1" displayFolder="" measureGroup="Plannd_Actual"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Actuals.Actual QTY]" caption="Sum of Actuals.Actual QTY" measure="1" displayFolder="" measureGroup="Plannd_Actual" count="0" oneField="1" hidden="1">
      <fieldsUsage count="1">
        <fieldUsage x="3"/>
      </fieldsUsage>
      <extLst>
        <ext xmlns:x15="http://schemas.microsoft.com/office/spreadsheetml/2010/11/main" uri="{B97F6D7D-B522-45F9-BDA1-12C45D357490}">
          <x15:cacheHierarchy aggregatedColumn="22"/>
        </ext>
      </extLst>
    </cacheHierarchy>
  </cacheHierarchies>
  <kpis count="0"/>
  <dimensions count="7">
    <dimension name="Actuals" uniqueName="[Actuals]" caption="Actuals"/>
    <dimension name="data" uniqueName="[data]" caption="data"/>
    <dimension measure="1" name="Measures" uniqueName="[Measures]" caption="Measures"/>
    <dimension name="Plannd_Actual" uniqueName="[Plannd_Actual]" caption="Plannd_Actual"/>
    <dimension name="Weekly_Qty" uniqueName="[Weekly_Qty]" caption="Weekly_Qty"/>
    <dimension name="Weeks" uniqueName="[Weeks]" caption="Weeks"/>
    <dimension name="weeks_dist" uniqueName="[weeks_dist]" caption="weeks_dist"/>
  </dimensions>
  <measureGroups count="6">
    <measureGroup name="Actuals" caption="Actuals"/>
    <measureGroup name="data" caption="data"/>
    <measureGroup name="Plannd_Actual" caption="Plannd_Actual"/>
    <measureGroup name="Weekly_Qty" caption="Weekly_Qty"/>
    <measureGroup name="Weeks" caption="Weeks"/>
    <measureGroup name="weeks_dist" caption="weeks_dist"/>
  </measureGroups>
  <maps count="13">
    <map measureGroup="0" dimension="0"/>
    <map measureGroup="1" dimension="1"/>
    <map measureGroup="1" dimension="6"/>
    <map measureGroup="2" dimension="1"/>
    <map measureGroup="2" dimension="3"/>
    <map measureGroup="2" dimension="5"/>
    <map measureGroup="2" dimension="6"/>
    <map measureGroup="3" dimension="1"/>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y Ismael" refreshedDate="44426.522567129628" backgroundQuery="1" createdVersion="3" refreshedVersion="7" minRefreshableVersion="3" recordCount="0" supportSubquery="1" supportAdvancedDrill="1" xr:uid="{4F96A48A-E81C-49C4-A8DB-0D1D1D6B2337}">
  <cacheSource type="external" connectionId="7">
    <extLst>
      <ext xmlns:x14="http://schemas.microsoft.com/office/spreadsheetml/2009/9/main" uri="{F057638F-6D5F-4e77-A914-E7F072B9BCA8}">
        <x14:sourceConnection name="ThisWorkbookDataModel"/>
      </ext>
    </extLst>
  </cacheSource>
  <cacheFields count="0"/>
  <cacheHierarchies count="68">
    <cacheHierarchy uniqueName="[Actuals].[Activity ID]" caption="Activity ID" attribute="1" defaultMemberUniqueName="[Actuals].[Activity ID].[All]" allUniqueName="[Actuals].[Activity ID].[All]" dimensionUniqueName="[Actuals]" displayFolder="" count="0" memberValueDatatype="130" unbalanced="0"/>
    <cacheHierarchy uniqueName="[Actuals].[Week Number]" caption="Week Number" attribute="1" defaultMemberUniqueName="[Actuals].[Week Number].[All]" allUniqueName="[Actuals].[Week Number].[All]" dimensionUniqueName="[Actuals]" displayFolder="" count="0" memberValueDatatype="130" unbalanced="0"/>
    <cacheHierarchy uniqueName="[Actuals].[Actual QTY]" caption="Actual QTY" attribute="1" defaultMemberUniqueName="[Actuals].[Actual QTY].[All]" allUniqueName="[Actuals].[Actual QTY].[All]" dimensionUniqueName="[Actuals]" displayFolder="" count="0" memberValueDatatype="20" unbalanced="0"/>
    <cacheHierarchy uniqueName="[Actuals].[ID_WK]" caption="ID_WK" attribute="1" defaultMemberUniqueName="[Actuals].[ID_WK].[All]" allUniqueName="[Actuals].[ID_WK].[All]" dimensionUniqueName="[Actuals]" displayFolder="" count="0" memberValueDatatype="130" unbalanced="0"/>
    <cacheHierarchy uniqueName="[data].[Activity ID]" caption="Activity ID" attribute="1" defaultMemberUniqueName="[data].[Activity ID].[All]" allUniqueName="[data].[Activity ID].[All]" dimensionUniqueName="[data]" displayFolder="" count="0" memberValueDatatype="130" unbalanced="0"/>
    <cacheHierarchy uniqueName="[data].[Activity Name]" caption="Activity Name" attribute="1" defaultMemberUniqueName="[data].[Activity Name].[All]" allUniqueName="[data].[Activity Name].[All]" dimensionUniqueName="[data]" displayFolder="" count="2" memberValueDatatype="130" unbalanced="0"/>
    <cacheHierarchy uniqueName="[data].[Project Name]" caption="Project Name" attribute="1" defaultMemberUniqueName="[data].[Project Name].[All]" allUniqueName="[data].[Project Name].[All]" dimensionUniqueName="[data]" displayFolder="" count="0" memberValueDatatype="130" unbalanced="0"/>
    <cacheHierarchy uniqueName="[data].[Building Name]" caption="Building Name" attribute="1" defaultMemberUniqueName="[data].[Building Name].[All]" allUniqueName="[data].[Building Name].[All]" dimensionUniqueName="[data]" displayFolder="" count="2" memberValueDatatype="130" unbalanced="0"/>
    <cacheHierarchy uniqueName="[data].[Zone]" caption="Zone" attribute="1" defaultMemberUniqueName="[data].[Zone].[All]" allUniqueName="[data].[Zone].[All]" dimensionUniqueName="[data]" displayFolder="" count="0" memberValueDatatype="130" unbalanced="0"/>
    <cacheHierarchy uniqueName="[data].[Div of work]" caption="Div of work" attribute="1" defaultMemberUniqueName="[data].[Div of work].[All]" allUniqueName="[data].[Div of work].[All]" dimensionUniqueName="[data]" displayFolder="" count="2" memberValueDatatype="130" unbalanced="0"/>
    <cacheHierarchy uniqueName="[data].[QTY]" caption="QTY" attribute="1" defaultMemberUniqueName="[data].[QTY].[All]" allUniqueName="[data].[QTY].[All]" dimensionUniqueName="[data]" displayFolder="" count="0" memberValueDatatype="20" unbalanced="0"/>
    <cacheHierarchy uniqueName="[data].[Unit]" caption="Unit" attribute="1" defaultMemberUniqueName="[data].[Unit].[All]" allUniqueName="[data].[Unit].[All]" dimensionUniqueName="[data]" displayFolder="" count="2" memberValueDatatype="130" unbalanced="0"/>
    <cacheHierarchy uniqueName="[data].[Planned Start]" caption="Planned Start" attribute="1" time="1" defaultMemberUniqueName="[data].[Planned Start].[All]" allUniqueName="[data].[Planned Start].[All]" dimensionUniqueName="[data]" displayFolder="" count="0" memberValueDatatype="7" unbalanced="0"/>
    <cacheHierarchy uniqueName="[data].[Planned Finish]" caption="Planned Finish" attribute="1" time="1" defaultMemberUniqueName="[data].[Planned Finish].[All]" allUniqueName="[data].[Planned Finish].[All]" dimensionUniqueName="[data]" displayFolder="" count="0" memberValueDatatype="7" unbalanced="0"/>
    <cacheHierarchy uniqueName="[Plannd_Actual].[Activity ID]" caption="Activity ID" attribute="1" defaultMemberUniqueName="[Plannd_Actual].[Activity ID].[All]" allUniqueName="[Plannd_Actual].[Activity ID].[All]" dimensionUniqueName="[Plannd_Actual]" displayFolder="" count="0" memberValueDatatype="130" unbalanced="0"/>
    <cacheHierarchy uniqueName="[Plannd_Actual].[QTY]" caption="QTY" attribute="1" defaultMemberUniqueName="[Plannd_Actual].[QTY].[All]" allUniqueName="[Plannd_Actual].[QTY].[All]" dimensionUniqueName="[Plannd_Actual]" displayFolder="" count="0" memberValueDatatype="20" unbalanced="0"/>
    <cacheHierarchy uniqueName="[Plannd_Actual].[Unit]" caption="Unit" attribute="1" defaultMemberUniqueName="[Plannd_Actual].[Unit].[All]" allUniqueName="[Plannd_Actual].[Unit].[All]" dimensionUniqueName="[Plannd_Actual]" displayFolder="" count="0" memberValueDatatype="130" unbalanced="0"/>
    <cacheHierarchy uniqueName="[Plannd_Actual].[Week]" caption="Week" attribute="1" defaultMemberUniqueName="[Plannd_Actual].[Week].[All]" allUniqueName="[Plannd_Actual].[Week].[All]" dimensionUniqueName="[Plannd_Actual]" displayFolder="" count="0" memberValueDatatype="130" unbalanced="0"/>
    <cacheHierarchy uniqueName="[Plannd_Actual].[Weekly QTY]" caption="Weekly QTY" attribute="1" defaultMemberUniqueName="[Plannd_Actual].[Weekly QTY].[All]" allUniqueName="[Plannd_Actual].[Weekly QTY].[All]" dimensionUniqueName="[Plannd_Actual]" displayFolder="" count="0" memberValueDatatype="5" unbalanced="0"/>
    <cacheHierarchy uniqueName="[Plannd_Actual].[ID_WK]" caption="ID_WK" attribute="1" defaultMemberUniqueName="[Plannd_Actual].[ID_WK].[All]" allUniqueName="[Plannd_Actual].[ID_WK].[All]" dimensionUniqueName="[Plannd_Actual]" displayFolder="" count="0" memberValueDatatype="130" unbalanced="0"/>
    <cacheHierarchy uniqueName="[Plannd_Actual].[Actuals.Activity ID]" caption="Actuals.Activity ID" attribute="1" defaultMemberUniqueName="[Plannd_Actual].[Actuals.Activity ID].[All]" allUniqueName="[Plannd_Actual].[Actuals.Activity ID].[All]" dimensionUniqueName="[Plannd_Actual]" displayFolder="" count="0" memberValueDatatype="130" unbalanced="0"/>
    <cacheHierarchy uniqueName="[Plannd_Actual].[Actuals.Week Number]" caption="Actuals.Week Number" attribute="1" defaultMemberUniqueName="[Plannd_Actual].[Actuals.Week Number].[All]" allUniqueName="[Plannd_Actual].[Actuals.Week Number].[All]" dimensionUniqueName="[Plannd_Actual]" displayFolder="" count="0" memberValueDatatype="130" unbalanced="0"/>
    <cacheHierarchy uniqueName="[Plannd_Actual].[Actuals.Actual QTY]" caption="Actuals.Actual QTY" attribute="1" defaultMemberUniqueName="[Plannd_Actual].[Actuals.Actual QTY].[All]" allUniqueName="[Plannd_Actual].[Actuals.Actual QTY].[All]" dimensionUniqueName="[Plannd_Actual]" displayFolder="" count="0" memberValueDatatype="20" unbalanced="0"/>
    <cacheHierarchy uniqueName="[Plannd_Actual].[Actuals.ID_WK]" caption="Actuals.ID_WK" attribute="1" defaultMemberUniqueName="[Plannd_Actual].[Actuals.ID_WK].[All]" allUniqueName="[Plannd_Actual].[Actuals.ID_WK].[All]" dimensionUniqueName="[Plannd_Actual]" displayFolder="" count="0" memberValueDatatype="130" unbalanced="0"/>
    <cacheHierarchy uniqueName="[Weekly_Qty].[Activity ID]" caption="Activity ID" attribute="1" defaultMemberUniqueName="[Weekly_Qty].[Activity ID].[All]" allUniqueName="[Weekly_Qty].[Activity ID].[All]" dimensionUniqueName="[Weekly_Qty]" displayFolder="" count="0" memberValueDatatype="130" unbalanced="0"/>
    <cacheHierarchy uniqueName="[Weekly_Qty].[QTY]" caption="QTY" attribute="1" defaultMemberUniqueName="[Weekly_Qty].[QTY].[All]" allUniqueName="[Weekly_Qty].[QTY].[All]" dimensionUniqueName="[Weekly_Qty]" displayFolder="" count="0" memberValueDatatype="20" unbalanced="0"/>
    <cacheHierarchy uniqueName="[Weekly_Qty].[Unit]" caption="Unit" attribute="1" defaultMemberUniqueName="[Weekly_Qty].[Unit].[All]" allUniqueName="[Weekly_Qty].[Unit].[All]" dimensionUniqueName="[Weekly_Qty]" displayFolder="" count="0" memberValueDatatype="130" unbalanced="0"/>
    <cacheHierarchy uniqueName="[Weekly_Qty].[Week]" caption="Week" attribute="1" defaultMemberUniqueName="[Weekly_Qty].[Week].[All]" allUniqueName="[Weekly_Qty].[Week].[All]" dimensionUniqueName="[Weekly_Qty]" displayFolder="" count="0" memberValueDatatype="130" unbalanced="0"/>
    <cacheHierarchy uniqueName="[Weekly_Qty].[Weekly QTY]" caption="Weekly QTY" attribute="1" defaultMemberUniqueName="[Weekly_Qty].[Weekly QTY].[All]" allUniqueName="[Weekly_Qty].[Weekly QTY].[All]" dimensionUniqueName="[Weekly_Qty]" displayFolder="" count="0" memberValueDatatype="5" unbalanced="0"/>
    <cacheHierarchy uniqueName="[Weekly_Qty].[ID_WK]" caption="ID_WK" attribute="1" defaultMemberUniqueName="[Weekly_Qty].[ID_WK].[All]" allUniqueName="[Weekly_Qty].[ID_WK].[All]" dimensionUniqueName="[Weekly_Qty]" displayFolder="" count="0" memberValueDatatype="130" unbalanced="0"/>
    <cacheHierarchy uniqueName="[Weeks].[Week]" caption="Week" attribute="1" defaultMemberUniqueName="[Weeks].[Week].[All]" allUniqueName="[Weeks].[Week].[All]" dimensionUniqueName="[Weeks]" displayFolder="" count="0" memberValueDatatype="130" unbalanced="0"/>
    <cacheHierarchy uniqueName="[Weeks].[Date]" caption="Date" attribute="1" time="1" defaultMemberUniqueName="[Weeks].[Date].[All]" allUniqueName="[Weeks].[Date].[All]" dimensionUniqueName="[Weeks]" displayFolder="" count="0" memberValueDatatype="7" unbalanced="0"/>
    <cacheHierarchy uniqueName="[weeks_dist].[Activity ID]" caption="Activity ID" attribute="1" defaultMemberUniqueName="[weeks_dist].[Activity ID].[All]" allUniqueName="[weeks_dist].[Activity ID].[All]" dimensionUniqueName="[weeks_dist]" displayFolder="" count="0" memberValueDatatype="130" unbalanced="0"/>
    <cacheHierarchy uniqueName="[weeks_dist].[Planned Start]" caption="Planned Start" attribute="1" time="1" defaultMemberUniqueName="[weeks_dist].[Planned Start].[All]" allUniqueName="[weeks_dist].[Planned Start].[All]" dimensionUniqueName="[weeks_dist]" displayFolder="" count="0" memberValueDatatype="7" unbalanced="0"/>
    <cacheHierarchy uniqueName="[weeks_dist].[Planned Finish]" caption="Planned Finish" attribute="1" time="1" defaultMemberUniqueName="[weeks_dist].[Planned Finish].[All]" allUniqueName="[weeks_dist].[Planned Finish].[All]" dimensionUniqueName="[weeks_dist]" displayFolder="" count="0" memberValueDatatype="7" unbalanced="0"/>
    <cacheHierarchy uniqueName="[weeks_dist].[Working Days]" caption="Working Days" attribute="1" defaultMemberUniqueName="[weeks_dist].[Working Days].[All]" allUniqueName="[weeks_dist].[Working Days].[All]" dimensionUniqueName="[weeks_dist]" displayFolder="" count="0" memberValueDatatype="20" unbalanced="0"/>
    <cacheHierarchy uniqueName="[weeks_dist].[WK01]" caption="WK01" attribute="1" defaultMemberUniqueName="[weeks_dist].[WK01].[All]" allUniqueName="[weeks_dist].[WK01].[All]" dimensionUniqueName="[weeks_dist]" displayFolder="" count="0" memberValueDatatype="5" unbalanced="0"/>
    <cacheHierarchy uniqueName="[weeks_dist].[WK02]" caption="WK02" attribute="1" defaultMemberUniqueName="[weeks_dist].[WK02].[All]" allUniqueName="[weeks_dist].[WK02].[All]" dimensionUniqueName="[weeks_dist]" displayFolder="" count="0" memberValueDatatype="5" unbalanced="0"/>
    <cacheHierarchy uniqueName="[weeks_dist].[WK03]" caption="WK03" attribute="1" defaultMemberUniqueName="[weeks_dist].[WK03].[All]" allUniqueName="[weeks_dist].[WK03].[All]" dimensionUniqueName="[weeks_dist]" displayFolder="" count="0" memberValueDatatype="5" unbalanced="0"/>
    <cacheHierarchy uniqueName="[weeks_dist].[WK04]" caption="WK04" attribute="1" defaultMemberUniqueName="[weeks_dist].[WK04].[All]" allUniqueName="[weeks_dist].[WK04].[All]" dimensionUniqueName="[weeks_dist]" displayFolder="" count="0" memberValueDatatype="5" unbalanced="0"/>
    <cacheHierarchy uniqueName="[weeks_dist].[WK05]" caption="WK05" attribute="1" defaultMemberUniqueName="[weeks_dist].[WK05].[All]" allUniqueName="[weeks_dist].[WK05].[All]" dimensionUniqueName="[weeks_dist]" displayFolder="" count="0" memberValueDatatype="5" unbalanced="0"/>
    <cacheHierarchy uniqueName="[weeks_dist].[WK06]" caption="WK06" attribute="1" defaultMemberUniqueName="[weeks_dist].[WK06].[All]" allUniqueName="[weeks_dist].[WK06].[All]" dimensionUniqueName="[weeks_dist]" displayFolder="" count="0" memberValueDatatype="5" unbalanced="0"/>
    <cacheHierarchy uniqueName="[weeks_dist].[WK07]" caption="WK07" attribute="1" defaultMemberUniqueName="[weeks_dist].[WK07].[All]" allUniqueName="[weeks_dist].[WK07].[All]" dimensionUniqueName="[weeks_dist]" displayFolder="" count="0" memberValueDatatype="5" unbalanced="0"/>
    <cacheHierarchy uniqueName="[weeks_dist].[WK08]" caption="WK08" attribute="1" defaultMemberUniqueName="[weeks_dist].[WK08].[All]" allUniqueName="[weeks_dist].[WK08].[All]" dimensionUniqueName="[weeks_dist]" displayFolder="" count="0" memberValueDatatype="5" unbalanced="0"/>
    <cacheHierarchy uniqueName="[weeks_dist].[WK09]" caption="WK09" attribute="1" defaultMemberUniqueName="[weeks_dist].[WK09].[All]" allUniqueName="[weeks_dist].[WK09].[All]" dimensionUniqueName="[weeks_dist]" displayFolder="" count="0" memberValueDatatype="5" unbalanced="0"/>
    <cacheHierarchy uniqueName="[weeks_dist].[WK10]" caption="WK10" attribute="1" defaultMemberUniqueName="[weeks_dist].[WK10].[All]" allUniqueName="[weeks_dist].[WK10].[All]" dimensionUniqueName="[weeks_dist]" displayFolder="" count="0" memberValueDatatype="5" unbalanced="0"/>
    <cacheHierarchy uniqueName="[weeks_dist].[WK11]" caption="WK11" attribute="1" defaultMemberUniqueName="[weeks_dist].[WK11].[All]" allUniqueName="[weeks_dist].[WK11].[All]" dimensionUniqueName="[weeks_dist]" displayFolder="" count="0" memberValueDatatype="5" unbalanced="0"/>
    <cacheHierarchy uniqueName="[weeks_dist].[WK12]" caption="WK12" attribute="1" defaultMemberUniqueName="[weeks_dist].[WK12].[All]" allUniqueName="[weeks_dist].[WK12].[All]" dimensionUniqueName="[weeks_dist]" displayFolder="" count="0" memberValueDatatype="20" unbalanced="0"/>
    <cacheHierarchy uniqueName="[weeks_dist].[WK13]" caption="WK13" attribute="1" defaultMemberUniqueName="[weeks_dist].[WK13].[All]" allUniqueName="[weeks_dist].[WK13].[All]" dimensionUniqueName="[weeks_dist]" displayFolder="" count="0" memberValueDatatype="20" unbalanced="0"/>
    <cacheHierarchy uniqueName="[weeks_dist].[WK14]" caption="WK14" attribute="1" defaultMemberUniqueName="[weeks_dist].[WK14].[All]" allUniqueName="[weeks_dist].[WK14].[All]" dimensionUniqueName="[weeks_dist]" displayFolder="" count="0" memberValueDatatype="20" unbalanced="0"/>
    <cacheHierarchy uniqueName="[weeks_dist].[WK15]" caption="WK15" attribute="1" defaultMemberUniqueName="[weeks_dist].[WK15].[All]" allUniqueName="[weeks_dist].[WK15].[All]" dimensionUniqueName="[weeks_dist]" displayFolder="" count="0" memberValueDatatype="20" unbalanced="0"/>
    <cacheHierarchy uniqueName="[weeks_dist].[WK16]" caption="WK16" attribute="1" defaultMemberUniqueName="[weeks_dist].[WK16].[All]" allUniqueName="[weeks_dist].[WK16].[All]" dimensionUniqueName="[weeks_dist]" displayFolder="" count="0" memberValueDatatype="20" unbalanced="0"/>
    <cacheHierarchy uniqueName="[weeks_dist].[WK17]" caption="WK17" attribute="1" defaultMemberUniqueName="[weeks_dist].[WK17].[All]" allUniqueName="[weeks_dist].[WK17].[All]" dimensionUniqueName="[weeks_dist]" displayFolder="" count="0" memberValueDatatype="20" unbalanced="0"/>
    <cacheHierarchy uniqueName="[weeks_dist].[WK18]" caption="WK18" attribute="1" defaultMemberUniqueName="[weeks_dist].[WK18].[All]" allUniqueName="[weeks_dist].[WK18].[All]" dimensionUniqueName="[weeks_dist]" displayFolder="" count="0" memberValueDatatype="20" unbalanced="0"/>
    <cacheHierarchy uniqueName="[weeks_dist].[WK19]" caption="WK19" attribute="1" defaultMemberUniqueName="[weeks_dist].[WK19].[All]" allUniqueName="[weeks_dist].[WK19].[All]" dimensionUniqueName="[weeks_dist]" displayFolder="" count="0" memberValueDatatype="20" unbalanced="0"/>
    <cacheHierarchy uniqueName="[weeks_dist].[WK20]" caption="WK20" attribute="1" defaultMemberUniqueName="[weeks_dist].[WK20].[All]" allUniqueName="[weeks_dist].[WK20].[All]" dimensionUniqueName="[weeks_dist]" displayFolder="" count="0" memberValueDatatype="20" unbalanced="0"/>
    <cacheHierarchy uniqueName="[Measures].[__XL_Count data]" caption="__XL_Count data" measure="1" displayFolder="" measureGroup="data" count="0" hidden="1"/>
    <cacheHierarchy uniqueName="[Measures].[__XL_Count Actuals]" caption="__XL_Count Actuals" measure="1" displayFolder="" measureGroup="Actuals" count="0" hidden="1"/>
    <cacheHierarchy uniqueName="[Measures].[__XL_Count weeks_dist]" caption="__XL_Count weeks_dist" measure="1" displayFolder="" measureGroup="weeks_dist" count="0" hidden="1"/>
    <cacheHierarchy uniqueName="[Measures].[__XL_Count Weekly_Qty]" caption="__XL_Count Weekly_Qty" measure="1" displayFolder="" measureGroup="Weekly_Qty" count="0" hidden="1"/>
    <cacheHierarchy uniqueName="[Measures].[__XL_Count Weeks]" caption="__XL_Count Weeks" measure="1" displayFolder="" measureGroup="Weeks" count="0" hidden="1"/>
    <cacheHierarchy uniqueName="[Measures].[__XL_Count Plannd_Actual]" caption="__XL_Count Plannd_Actual" measure="1" displayFolder="" measureGroup="Plannd_Actual" count="0" hidden="1"/>
    <cacheHierarchy uniqueName="[Measures].[__No measures defined]" caption="__No measures defined" measure="1" displayFolder="" count="0" hidden="1"/>
    <cacheHierarchy uniqueName="[Measures].[Count of Weekly QTY]" caption="Count of Weekly QTY" measure="1" displayFolder="" measureGroup="Weekly_Qty" count="0" hidden="1">
      <extLst>
        <ext xmlns:x15="http://schemas.microsoft.com/office/spreadsheetml/2010/11/main" uri="{B97F6D7D-B522-45F9-BDA1-12C45D357490}">
          <x15:cacheHierarchy aggregatedColumn="28"/>
        </ext>
      </extLst>
    </cacheHierarchy>
    <cacheHierarchy uniqueName="[Measures].[Sum of Weekly QTY]" caption="Sum of Weekly QTY" measure="1" displayFolder="" measureGroup="Weekly_Qty" count="0" hidden="1">
      <extLst>
        <ext xmlns:x15="http://schemas.microsoft.com/office/spreadsheetml/2010/11/main" uri="{B97F6D7D-B522-45F9-BDA1-12C45D357490}">
          <x15:cacheHierarchy aggregatedColumn="28"/>
        </ext>
      </extLst>
    </cacheHierarchy>
    <cacheHierarchy uniqueName="[Measures].[Sum of Actual QTY]" caption="Sum of Actual QTY" measure="1" displayFolder="" measureGroup="Actuals" count="0" hidden="1">
      <extLst>
        <ext xmlns:x15="http://schemas.microsoft.com/office/spreadsheetml/2010/11/main" uri="{B97F6D7D-B522-45F9-BDA1-12C45D357490}">
          <x15:cacheHierarchy aggregatedColumn="2"/>
        </ext>
      </extLst>
    </cacheHierarchy>
    <cacheHierarchy uniqueName="[Measures].[Sum of Weekly QTY 2]" caption="Sum of Weekly QTY 2" measure="1" displayFolder="" measureGroup="Plannd_Actual" count="0" hidden="1">
      <extLst>
        <ext xmlns:x15="http://schemas.microsoft.com/office/spreadsheetml/2010/11/main" uri="{B97F6D7D-B522-45F9-BDA1-12C45D357490}">
          <x15:cacheHierarchy aggregatedColumn="18"/>
        </ext>
      </extLst>
    </cacheHierarchy>
    <cacheHierarchy uniqueName="[Measures].[Sum of Actuals.Actual QTY]" caption="Sum of Actuals.Actual QTY" measure="1" displayFolder="" measureGroup="Plannd_Actual"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6302555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906739-DFC8-4947-9050-1FB62ED87EDD}" name="PivotTable1" cacheId="0" applyNumberFormats="0" applyBorderFormats="0" applyFontFormats="0" applyPatternFormats="0" applyAlignmentFormats="0" applyWidthHeightFormats="1" dataCaption="Values" tag="80edc025-8378-493d-979b-6be0fcb17959" updatedVersion="7" minRefreshableVersion="3" itemPrintTitles="1" createdVersion="7" indent="0" outline="1" outlineData="1" multipleFieldFilters="0">
  <location ref="A4:AS17" firstHeaderRow="1" firstDataRow="3" firstDataCol="3"/>
  <pivotFields count="9">
    <pivotField axis="axisRow" allDrilled="1" outline="0" subtotalTop="0" showAll="0" dataSourceSort="1" defaultSubtotal="0" defaultAttributeDrillState="1">
      <items count="4">
        <item x="0"/>
        <item x="1"/>
        <item x="2"/>
        <item x="3"/>
      </items>
    </pivotField>
    <pivotField axis="axisRow" allDrilled="1" outline="0" subtotalTop="0" showAll="0" dataSourceSort="1" defaultSubtotal="0" defaultAttributeDrillState="1">
      <items count="1">
        <item x="0"/>
      </items>
    </pivotField>
    <pivotField axis="axisCol"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s="1" x="0"/>
      </items>
    </pivotField>
  </pivotFields>
  <rowFields count="6">
    <field x="5"/>
    <field x="6"/>
    <field x="7"/>
    <field x="0"/>
    <field x="1"/>
    <field x="8"/>
  </rowFields>
  <rowItems count="11">
    <i>
      <x/>
    </i>
    <i r="1">
      <x/>
    </i>
    <i r="2">
      <x/>
    </i>
    <i r="3">
      <x/>
      <x/>
      <x/>
    </i>
    <i r="2">
      <x v="1"/>
    </i>
    <i r="3">
      <x v="1"/>
      <x/>
      <x/>
    </i>
    <i r="2">
      <x v="2"/>
    </i>
    <i r="3">
      <x v="2"/>
      <x/>
      <x/>
    </i>
    <i r="2">
      <x v="3"/>
    </i>
    <i r="3">
      <x v="3"/>
      <x/>
      <x/>
    </i>
    <i t="grand">
      <x/>
    </i>
  </rowItems>
  <colFields count="2">
    <field x="2"/>
    <field x="-2"/>
  </colFields>
  <colItems count="42">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i>
      <x v="19"/>
      <x/>
    </i>
    <i r="1" i="1">
      <x v="1"/>
    </i>
    <i t="grand">
      <x/>
    </i>
    <i t="grand" i="1">
      <x/>
    </i>
  </colItems>
  <dataFields count="2">
    <dataField name="Sum of Actuals.Actual QTY" fld="3" baseField="1" baseItem="0" numFmtId="4"/>
    <dataField name="Sum of Weekly QTY" fld="4" baseField="1" baseItem="0" numFmtId="4"/>
  </dataFields>
  <formats count="21">
    <format dxfId="49">
      <pivotArea outline="0" collapsedLevelsAreSubtotals="1" fieldPosition="0"/>
    </format>
    <format dxfId="48">
      <pivotArea field="2" type="button" dataOnly="0" labelOnly="1" outline="0" axis="axisCol" fieldPosition="0"/>
    </format>
    <format dxfId="47">
      <pivotArea field="-2" type="button" dataOnly="0" labelOnly="1" outline="0" axis="axisCol" fieldPosition="1"/>
    </format>
    <format dxfId="46">
      <pivotArea type="topRight" dataOnly="0" labelOnly="1" outline="0" fieldPosition="0"/>
    </format>
    <format dxfId="45">
      <pivotArea dataOnly="0" labelOnly="1" fieldPosition="0">
        <references count="1">
          <reference field="2" count="0"/>
        </references>
      </pivotArea>
    </format>
    <format dxfId="44">
      <pivotArea field="2" dataOnly="0" labelOnly="1" grandCol="1" outline="0" axis="axisCol" fieldPosition="0">
        <references count="1">
          <reference field="4294967294" count="1" selected="0">
            <x v="0"/>
          </reference>
        </references>
      </pivotArea>
    </format>
    <format dxfId="43">
      <pivotArea field="2" dataOnly="0" labelOnly="1" grandCol="1" outline="0" axis="axisCol" fieldPosition="0">
        <references count="1">
          <reference field="4294967294" count="1" selected="0">
            <x v="1"/>
          </reference>
        </references>
      </pivotArea>
    </format>
    <format dxfId="42">
      <pivotArea outline="0" collapsedLevelsAreSubtotals="1" fieldPosition="0"/>
    </format>
    <format dxfId="41">
      <pivotArea field="2" type="button" dataOnly="0" labelOnly="1" outline="0" axis="axisCol" fieldPosition="0"/>
    </format>
    <format dxfId="40">
      <pivotArea field="-2" type="button" dataOnly="0" labelOnly="1" outline="0" axis="axisCol" fieldPosition="1"/>
    </format>
    <format dxfId="39">
      <pivotArea type="topRight" dataOnly="0" labelOnly="1" outline="0" fieldPosition="0"/>
    </format>
    <format dxfId="38">
      <pivotArea dataOnly="0" labelOnly="1" fieldPosition="0">
        <references count="1">
          <reference field="2" count="0"/>
        </references>
      </pivotArea>
    </format>
    <format dxfId="37">
      <pivotArea field="2" dataOnly="0" labelOnly="1" grandCol="1" outline="0" axis="axisCol" fieldPosition="0">
        <references count="1">
          <reference field="4294967294" count="1" selected="0">
            <x v="0"/>
          </reference>
        </references>
      </pivotArea>
    </format>
    <format dxfId="36">
      <pivotArea field="2" dataOnly="0" labelOnly="1" grandCol="1" outline="0" axis="axisCol" fieldPosition="0">
        <references count="1">
          <reference field="4294967294" count="1" selected="0">
            <x v="1"/>
          </reference>
        </references>
      </pivotArea>
    </format>
    <format dxfId="35">
      <pivotArea outline="0" fieldPosition="0">
        <references count="1">
          <reference field="4294967294" count="1">
            <x v="0"/>
          </reference>
        </references>
      </pivotArea>
    </format>
    <format dxfId="34">
      <pivotArea outline="0" fieldPosition="0">
        <references count="1">
          <reference field="4294967294" count="1">
            <x v="1"/>
          </reference>
        </references>
      </pivotArea>
    </format>
    <format dxfId="33">
      <pivotArea dataOnly="0" labelOnly="1" fieldPosition="0">
        <references count="1">
          <reference field="5" count="0"/>
        </references>
      </pivotArea>
    </format>
    <format dxfId="32">
      <pivotArea dataOnly="0" labelOnly="1" fieldPosition="0">
        <references count="1">
          <reference field="5" count="0"/>
        </references>
      </pivotArea>
    </format>
    <format dxfId="31">
      <pivotArea dataOnly="0" labelOnly="1" fieldPosition="0">
        <references count="1">
          <reference field="5" count="0"/>
        </references>
      </pivotArea>
    </format>
    <format dxfId="30">
      <pivotArea dataOnly="0" labelOnly="1" fieldPosition="0">
        <references count="1">
          <reference field="6" count="0"/>
        </references>
      </pivotArea>
    </format>
    <format dxfId="29">
      <pivotArea dataOnly="0" labelOnly="1" fieldPosition="0">
        <references count="1">
          <reference field="7" count="0"/>
        </references>
      </pivotArea>
    </format>
  </formats>
  <conditionalFormats count="3">
    <conditionalFormat scope="data" priority="3">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Hierarchies count="68">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22" showRowHeaders="1" showColHeaders="1" showRowStripes="0" showColStripes="0" showLastColumn="1"/>
  <rowHierarchiesUsage count="6">
    <rowHierarchyUsage hierarchyUsage="6"/>
    <rowHierarchyUsage hierarchyUsage="7"/>
    <rowHierarchyUsage hierarchyUsage="8"/>
    <rowHierarchyUsage hierarchyUsage="4"/>
    <rowHierarchyUsage hierarchyUsage="5"/>
    <rowHierarchyUsage hierarchyUsage="11"/>
  </rowHierarchiesUsage>
  <colHierarchiesUsage count="2">
    <colHierarchyUsage hierarchyUsage="3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Plannd_Actual]"/>
        <x15:activeTabTopLevelEntity name="[Week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_Name" xr10:uid="{6565435C-E1C4-4608-AC49-BF0AC384E94A}" sourceName="[data].[Activity Name]">
  <pivotTables>
    <pivotTable tabId="23" name="PivotTable1"/>
  </pivotTables>
  <data>
    <olap pivotCacheId="630255562">
      <levels count="2">
        <level uniqueName="[data].[Activity Name].[(All)]" sourceCaption="(All)" count="0"/>
        <level uniqueName="[data].[Activity Name].[Activity Name]" sourceCaption="Activity Name" count="2">
          <ranges>
            <range startItem="0">
              <i n="[data].[Activity Name].&amp;[Activity 1]" c="Activity 1"/>
              <i n="[data].[Activity Name].&amp;[Activity 2]" c="Activity 2" nd="1"/>
            </range>
          </ranges>
        </level>
      </levels>
      <selections count="1">
        <selection n="[data].[Activity Name].[All]"/>
      </selections>
    </olap>
  </data>
  <extLst>
    <x:ext xmlns:x15="http://schemas.microsoft.com/office/spreadsheetml/2010/11/main" uri="{470722E0-AACD-4C17-9CDC-17EF765DBC7E}">
      <x15:slicerCacheHideItemsWithNoData count="1">
        <x15:slicerCacheOlapLevelName uniqueName="[data].[Activity Name].[Activity Name]"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ilding_Name" xr10:uid="{4144D426-C796-418E-A2DD-54A4FFD1AC19}" sourceName="[data].[Building Name]">
  <pivotTables>
    <pivotTable tabId="23" name="PivotTable1"/>
  </pivotTables>
  <data>
    <olap pivotCacheId="630255562">
      <levels count="2">
        <level uniqueName="[data].[Building Name].[(All)]" sourceCaption="(All)" count="0"/>
        <level uniqueName="[data].[Building Name].[Building Name]" sourceCaption="Building Name" count="3">
          <ranges>
            <range startItem="0">
              <i n="[data].[Building Name].&amp;[Building 1]" c="Building 1"/>
              <i n="[data].[Building Name].&amp;[Building 2]" c="Building 2"/>
              <i n="[data].[Building Name].&amp;[Building 3]" c="Building 3"/>
            </range>
          </ranges>
        </level>
      </levels>
      <selections count="1">
        <selection n="[data].[Building Name].&amp;[Building 1]"/>
      </selections>
    </olap>
  </data>
  <extLst>
    <x:ext xmlns:x15="http://schemas.microsoft.com/office/spreadsheetml/2010/11/main" uri="{470722E0-AACD-4C17-9CDC-17EF765DBC7E}">
      <x15:slicerCacheHideItemsWithNoData count="1">
        <x15:slicerCacheOlapLevelName uniqueName="[data].[Building Name].[Building Nam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_of_work" xr10:uid="{29F810C4-881F-4561-97C7-6743ADF9E792}" sourceName="[data].[Div of work]">
  <pivotTables>
    <pivotTable tabId="23" name="PivotTable1"/>
  </pivotTables>
  <data>
    <olap pivotCacheId="630255562">
      <levels count="2">
        <level uniqueName="[data].[Div of work].[(All)]" sourceCaption="(All)" count="0"/>
        <level uniqueName="[data].[Div of work].[Div of work]" sourceCaption="Div of work" count="3">
          <ranges>
            <range startItem="0">
              <i n="[data].[Div of work].&amp;[Div 1]" c="Div 1"/>
              <i n="[data].[Div of work].&amp;[Div 2]" c="Div 2"/>
              <i n="[data].[Div of work].&amp;[Div 3]" c="Div 3" nd="1"/>
            </range>
          </ranges>
        </level>
      </levels>
      <selections count="1">
        <selection n="[data].[Div of work].[All]"/>
      </selections>
    </olap>
  </data>
  <extLst>
    <x:ext xmlns:x15="http://schemas.microsoft.com/office/spreadsheetml/2010/11/main" uri="{470722E0-AACD-4C17-9CDC-17EF765DBC7E}">
      <x15:slicerCacheHideItemsWithNoData count="1">
        <x15:slicerCacheOlapLevelName uniqueName="[data].[Div of work].[Div of work]"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 xr10:uid="{13402646-7CB5-49AB-B03B-3B405BEA8B1F}" sourceName="[data].[Unit]">
  <pivotTables>
    <pivotTable tabId="23" name="PivotTable1"/>
  </pivotTables>
  <data>
    <olap pivotCacheId="630255562">
      <levels count="2">
        <level uniqueName="[data].[Unit].[(All)]" sourceCaption="(All)" count="0"/>
        <level uniqueName="[data].[Unit].[Unit]" sourceCaption="Unit" count="2">
          <ranges>
            <range startItem="0">
              <i n="[data].[Unit].&amp;[L.M]" c="L.M"/>
              <i n="[data].[Unit].&amp;[M2]" c="M2" nd="1"/>
            </range>
          </ranges>
        </level>
      </levels>
      <selections count="1">
        <selection n="[data].[Unit].&amp;[L.M]"/>
      </selections>
    </olap>
  </data>
  <extLst>
    <x:ext xmlns:x15="http://schemas.microsoft.com/office/spreadsheetml/2010/11/main" uri="{470722E0-AACD-4C17-9CDC-17EF765DBC7E}">
      <x15:slicerCacheHideItemsWithNoData count="1">
        <x15:slicerCacheOlapLevelName uniqueName="[data].[Unit].[Unit]"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 Name" xr10:uid="{350547EF-46DA-49ED-A40A-8F9D94DF2855}" cache="Slicer_Activity_Name" caption="Activity Name" level="1" style="SlicerStyleLight2" rowHeight="241300"/>
  <slicer name="Building Name" xr10:uid="{4CE9347F-3403-4DED-B3DB-08BF1A0DA710}" cache="Slicer_Building_Name" caption="Building Name" level="1" style="SlicerStyleLight2" rowHeight="241300"/>
  <slicer name="Div of work" xr10:uid="{2228D3BD-D98D-49DA-8374-83800D42B6D6}" cache="Slicer_Div_of_work" caption="Div of work" level="1" style="SlicerStyleLight2" rowHeight="241300"/>
  <slicer name="Unit" xr10:uid="{8E5BAFC8-2F97-4FFC-A42C-EFE1AB7B5ADC}" cache="Slicer_Unit" caption="Unit" level="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BB2B09-B7B7-4657-95A0-110A41727DA0}" name="data" displayName="data" ref="A1:J11" totalsRowShown="0">
  <autoFilter ref="A1:J11" xr:uid="{B8BB2B09-B7B7-4657-95A0-110A41727DA0}"/>
  <tableColumns count="10">
    <tableColumn id="1" xr3:uid="{22C22D93-DEF0-47BE-9263-7E7D7BABAC87}" name="Activity ID"/>
    <tableColumn id="2" xr3:uid="{2493EBB7-B026-4FCA-97F9-B34FB142D9B6}" name="Activity Name"/>
    <tableColumn id="3" xr3:uid="{ED537A90-81C1-4C5B-9D76-CD2AB491CD05}" name="Project Name"/>
    <tableColumn id="4" xr3:uid="{A19FF9A4-A8BB-4C1C-9962-6852455AB1A1}" name="Building Name"/>
    <tableColumn id="5" xr3:uid="{D15AC473-8A60-4A2B-97B7-630DF3F03610}" name="Zone"/>
    <tableColumn id="6" xr3:uid="{D58F53AF-1C55-49E1-8927-0CE086FF9BBE}" name="Div of work"/>
    <tableColumn id="7" xr3:uid="{D292D099-C4F1-4338-A9E5-44190699650D}" name="QTY"/>
    <tableColumn id="8" xr3:uid="{018B6830-54B4-4AB3-9CD4-4096C71D0D61}" name="Unit"/>
    <tableColumn id="9" xr3:uid="{B1E02C91-3444-4ADD-8E72-604FCE75187F}" name="Planned Start" dataDxfId="28">
      <calculatedColumnFormula>I1+7</calculatedColumnFormula>
    </tableColumn>
    <tableColumn id="10" xr3:uid="{4A5596FA-06AD-4F7B-8073-67B85E60395A}" name="Planned Finish" dataDxfId="27">
      <calculatedColumnFormula>I2+10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633197-E070-46E6-BE63-BF865BD64FA7}" name="Actuals" displayName="Actuals" ref="A1:C5" totalsRowShown="0">
  <autoFilter ref="A1:C5" xr:uid="{4A633197-E070-46E6-BE63-BF865BD64FA7}"/>
  <tableColumns count="3">
    <tableColumn id="1" xr3:uid="{D4238BD6-6E49-4E5E-918F-76023EDFE605}" name="Activity ID"/>
    <tableColumn id="2" xr3:uid="{23ADEBB0-41E3-4B84-8C85-8FD93F32448C}" name="Week Number"/>
    <tableColumn id="3" xr3:uid="{055501FB-19C7-42C5-9A2E-4A9764F993DF}" name="Actual QTY"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719E05-C938-42C5-984E-D7D65D412DAC}" name="weeks_dist" displayName="weeks_dist" ref="A3:X13" totalsRowShown="0">
  <autoFilter ref="A3:X13" xr:uid="{CE719E05-C938-42C5-984E-D7D65D412DAC}"/>
  <tableColumns count="24">
    <tableColumn id="1" xr3:uid="{B79BC0A7-0A80-4761-9DC2-8FAB5A0BAAEE}" name="Activity ID"/>
    <tableColumn id="2" xr3:uid="{E36DF36F-4A91-4321-B15D-E43DF32037FB}" name="Planned Start" dataDxfId="24">
      <calculatedColumnFormula>VLOOKUP(A4,Data!A:J,9,FALSE)</calculatedColumnFormula>
    </tableColumn>
    <tableColumn id="3" xr3:uid="{57C86C81-3B2F-4FEC-8131-5E3A7FF1D215}" name="Planned Finish" dataDxfId="23">
      <calculatedColumnFormula>VLOOKUP(A4,Data!A:J,10,FALSE)</calculatedColumnFormula>
    </tableColumn>
    <tableColumn id="24" xr3:uid="{D2DD9B74-36BA-4056-B1C9-351B8950EB2A}" name="Working Days" dataDxfId="22">
      <calculatedColumnFormula>NETWORKDAYS.INTL(weeks_dist[[#This Row],[Planned Start]],weeks_dist[[#This Row],[Planned Finish]],Settings!$H$1,Settings!$L:$L)</calculatedColumnFormula>
    </tableColumn>
    <tableColumn id="4" xr3:uid="{66831670-347E-4678-855C-08C985EF3CCD}" name="WK01" dataDxfId="21" dataCellStyle="Percent">
      <calculatedColumnFormula>IF($B4&gt;E$2,0,IF($C4&lt;(D$2),0,IF(AND($B4&gt;D$2,$C4&gt;D$2),((NETWORKDAYS.INTL($B4,E$2,Settings!$H$1,Settings!$L:$L)/$D4)),IF(AND($B4&lt;D$2,$C4&gt;E$2),((NETWORKDAYS.INTL(D$2+1,E$2,Settings!$H$1,Settings!$L:$L)/$D4)),IF($B4&gt;D$2,(NETWORKDAYS.INTL($B4,E$2,Settings!$H$1,Settings!$L:$L)/$D4),(NETWORKDAYS.INTL(D$2+1,$C4,Settings!$H$1,Settings!$L:$L)/$D4))))))</calculatedColumnFormula>
    </tableColumn>
    <tableColumn id="5" xr3:uid="{43170EAF-B66B-4E61-8626-03ADF41A8FD9}" name="WK02" dataDxfId="20" dataCellStyle="Percent">
      <calculatedColumnFormula>IF($B4&gt;F$2,0,IF($C4&lt;(E$2),0,IF(AND($B4&gt;E$2,$C4&gt;E$2),((NETWORKDAYS.INTL($B4,F$2,Settings!$H$1,Settings!$L:$L)/$D4)),IF(AND($B4&lt;E$2,$C4&gt;F$2),((NETWORKDAYS.INTL(E$2+1,F$2,Settings!$H$1,Settings!$L:$L)/$D4)),IF($B4&gt;E$2,(NETWORKDAYS.INTL($B4,F$2,Settings!$H$1,Settings!$L:$L)/$D4),(NETWORKDAYS.INTL(E$2+1,$C4,Settings!$H$1,Settings!$L:$L)/$D4))))))</calculatedColumnFormula>
    </tableColumn>
    <tableColumn id="6" xr3:uid="{A1EE9645-AA09-4AE7-8335-9D1D1A409866}" name="WK03" dataDxfId="19" dataCellStyle="Percent">
      <calculatedColumnFormula>IF($B4&gt;G$2,0,IF($C4&lt;(F$2),0,IF(AND($B4&gt;F$2,$C4&gt;F$2),((NETWORKDAYS.INTL($B4,G$2,Settings!$H$1,Settings!$L:$L)/$D4)),IF(AND($B4&lt;F$2,$C4&gt;G$2),((NETWORKDAYS.INTL(F$2+1,G$2,Settings!$H$1,Settings!$L:$L)/$D4)),IF($B4&gt;F$2,(NETWORKDAYS.INTL($B4,G$2,Settings!$H$1,Settings!$L:$L)/$D4),(NETWORKDAYS.INTL(F$2+1,$C4,Settings!$H$1,Settings!$L:$L)/$D4))))))</calculatedColumnFormula>
    </tableColumn>
    <tableColumn id="7" xr3:uid="{B2324AB1-E937-44CE-BD68-86ECC5D1D004}" name="WK04" dataDxfId="18" dataCellStyle="Percent">
      <calculatedColumnFormula>IF($B4&gt;H$2,0,IF($C4&lt;(G$2),0,IF(AND($B4&gt;G$2,$C4&gt;G$2),((NETWORKDAYS.INTL($B4,H$2,Settings!$H$1,Settings!$L:$L)/$D4)),IF(AND($B4&lt;G$2,$C4&gt;H$2),((NETWORKDAYS.INTL(G$2+1,H$2,Settings!$H$1,Settings!$L:$L)/$D4)),IF($B4&gt;G$2,(NETWORKDAYS.INTL($B4,H$2,Settings!$H$1,Settings!$L:$L)/$D4),(NETWORKDAYS.INTL(G$2+1,$C4,Settings!$H$1,Settings!$L:$L)/$D4))))))</calculatedColumnFormula>
    </tableColumn>
    <tableColumn id="8" xr3:uid="{07BD7E03-B14D-444C-9546-D9402DF057EB}" name="WK05" dataDxfId="17" dataCellStyle="Percent">
      <calculatedColumnFormula>IF($B4&gt;I$2,0,IF($C4&lt;(H$2),0,IF(AND($B4&gt;H$2,$C4&gt;H$2),((NETWORKDAYS.INTL($B4,I$2,Settings!$H$1,Settings!$L:$L)/$D4)),IF(AND($B4&lt;H$2,$C4&gt;I$2),((NETWORKDAYS.INTL(H$2+1,I$2,Settings!$H$1,Settings!$L:$L)/$D4)),IF($B4&gt;H$2,(NETWORKDAYS.INTL($B4,I$2,Settings!$H$1,Settings!$L:$L)/$D4),(NETWORKDAYS.INTL(H$2+1,$C4,Settings!$H$1,Settings!$L:$L)/$D4))))))</calculatedColumnFormula>
    </tableColumn>
    <tableColumn id="9" xr3:uid="{7CA1A3AF-ABB0-4FBF-AEE3-DAE8377CB756}" name="WK06" dataDxfId="16" dataCellStyle="Percent">
      <calculatedColumnFormula>IF($B4&gt;J$2,0,IF($C4&lt;(I$2),0,IF(AND($B4&gt;I$2,$C4&gt;I$2),((NETWORKDAYS.INTL($B4,J$2,Settings!$H$1,Settings!$L:$L)/$D4)),IF(AND($B4&lt;I$2,$C4&gt;J$2),((NETWORKDAYS.INTL(I$2+1,J$2,Settings!$H$1,Settings!$L:$L)/$D4)),IF($B4&gt;I$2,(NETWORKDAYS.INTL($B4,J$2,Settings!$H$1,Settings!$L:$L)/$D4),(NETWORKDAYS.INTL(I$2+1,$C4,Settings!$H$1,Settings!$L:$L)/$D4))))))</calculatedColumnFormula>
    </tableColumn>
    <tableColumn id="10" xr3:uid="{8E555AD1-D87F-4741-8D3F-C92AAB551159}" name="WK07" dataDxfId="15" dataCellStyle="Percent">
      <calculatedColumnFormula>IF($B4&gt;K$2,0,IF($C4&lt;(J$2),0,IF(AND($B4&gt;J$2,$C4&gt;J$2),((NETWORKDAYS.INTL($B4,K$2,Settings!$H$1,Settings!$L:$L)/$D4)),IF(AND($B4&lt;J$2,$C4&gt;K$2),((NETWORKDAYS.INTL(J$2+1,K$2,Settings!$H$1,Settings!$L:$L)/$D4)),IF($B4&gt;J$2,(NETWORKDAYS.INTL($B4,K$2,Settings!$H$1,Settings!$L:$L)/$D4),(NETWORKDAYS.INTL(J$2+1,$C4,Settings!$H$1,Settings!$L:$L)/$D4))))))</calculatedColumnFormula>
    </tableColumn>
    <tableColumn id="11" xr3:uid="{36DC2650-9B86-4266-8EE7-6BF1EDD7320B}" name="WK08" dataDxfId="14" dataCellStyle="Percent">
      <calculatedColumnFormula>IF($B4&gt;L$2,0,IF($C4&lt;(K$2),0,IF(AND($B4&gt;K$2,$C4&gt;K$2),((NETWORKDAYS.INTL($B4,L$2,Settings!$H$1,Settings!$L:$L)/$D4)),IF(AND($B4&lt;K$2,$C4&gt;L$2),((NETWORKDAYS.INTL(K$2+1,L$2,Settings!$H$1,Settings!$L:$L)/$D4)),IF($B4&gt;K$2,(NETWORKDAYS.INTL($B4,L$2,Settings!$H$1,Settings!$L:$L)/$D4),(NETWORKDAYS.INTL(K$2+1,$C4,Settings!$H$1,Settings!$L:$L)/$D4))))))</calculatedColumnFormula>
    </tableColumn>
    <tableColumn id="12" xr3:uid="{4B200E94-2EFE-4549-9153-8021B7B2BAA8}" name="WK09" dataDxfId="13" dataCellStyle="Percent">
      <calculatedColumnFormula>IF($B4&gt;M$2,0,IF($C4&lt;(L$2),0,IF(AND($B4&gt;L$2,$C4&gt;L$2),((NETWORKDAYS.INTL($B4,M$2,Settings!$H$1,Settings!$L:$L)/$D4)),IF(AND($B4&lt;L$2,$C4&gt;M$2),((NETWORKDAYS.INTL(L$2+1,M$2,Settings!$H$1,Settings!$L:$L)/$D4)),IF($B4&gt;L$2,(NETWORKDAYS.INTL($B4,M$2,Settings!$H$1,Settings!$L:$L)/$D4),(NETWORKDAYS.INTL(L$2+1,$C4,Settings!$H$1,Settings!$L:$L)/$D4))))))</calculatedColumnFormula>
    </tableColumn>
    <tableColumn id="13" xr3:uid="{25976394-5DE0-4202-9B5B-3BCE7ACC7244}" name="WK10" dataDxfId="12" dataCellStyle="Percent">
      <calculatedColumnFormula>IF($B4&gt;N$2,0,IF($C4&lt;(M$2),0,IF(AND($B4&gt;M$2,$C4&gt;M$2),((NETWORKDAYS.INTL($B4,N$2,Settings!$H$1,Settings!$L:$L)/$D4)),IF(AND($B4&lt;M$2,$C4&gt;N$2),((NETWORKDAYS.INTL(M$2+1,N$2,Settings!$H$1,Settings!$L:$L)/$D4)),IF($B4&gt;M$2,(NETWORKDAYS.INTL($B4,N$2,Settings!$H$1,Settings!$L:$L)/$D4),(NETWORKDAYS.INTL(M$2+1,$C4,Settings!$H$1,Settings!$L:$L)/$D4))))))</calculatedColumnFormula>
    </tableColumn>
    <tableColumn id="14" xr3:uid="{86AF80FB-E69A-4A2B-9331-0E4A7EE3E809}" name="WK11" dataDxfId="11" dataCellStyle="Percent">
      <calculatedColumnFormula>IF($B4&gt;O$2,0,IF($C4&lt;(N$2),0,IF(AND($B4&gt;N$2,$C4&gt;N$2),((NETWORKDAYS.INTL($B4,O$2,Settings!$H$1,Settings!$L:$L)/$D4)),IF(AND($B4&lt;N$2,$C4&gt;O$2),((NETWORKDAYS.INTL(N$2+1,O$2,Settings!$H$1,Settings!$L:$L)/$D4)),IF($B4&gt;N$2,(NETWORKDAYS.INTL($B4,O$2,Settings!$H$1,Settings!$L:$L)/$D4),(NETWORKDAYS.INTL(N$2+1,$C4,Settings!$H$1,Settings!$L:$L)/$D4))))))</calculatedColumnFormula>
    </tableColumn>
    <tableColumn id="15" xr3:uid="{F01D88F5-DAA5-45CA-9A54-E5A5948015FC}" name="WK12" dataDxfId="10" dataCellStyle="Percent">
      <calculatedColumnFormula>IF($B4&gt;P$2,0,IF($C4&lt;(O$2),0,IF(AND($B4&gt;O$2,$C4&gt;O$2),((NETWORKDAYS.INTL($B4,P$2,Settings!$H$1,Settings!$L:$L)/$D4)),IF(AND($B4&lt;O$2,$C4&gt;P$2),((NETWORKDAYS.INTL(O$2+1,P$2,Settings!$H$1,Settings!$L:$L)/$D4)),IF($B4&gt;O$2,(NETWORKDAYS.INTL($B4,P$2,Settings!$H$1,Settings!$L:$L)/$D4),(NETWORKDAYS.INTL(O$2+1,$C4,Settings!$H$1,Settings!$L:$L)/$D4))))))</calculatedColumnFormula>
    </tableColumn>
    <tableColumn id="16" xr3:uid="{B77051BE-A86B-40EB-BB93-D0150FB980A2}" name="WK13" dataDxfId="9" dataCellStyle="Percent">
      <calculatedColumnFormula>IF($B4&gt;Q$2,0,IF($C4&lt;(P$2),0,IF(AND($B4&gt;P$2,$C4&gt;P$2),((NETWORKDAYS.INTL($B4,Q$2,Settings!$H$1,Settings!$L:$L)/$D4)),IF(AND($B4&lt;P$2,$C4&gt;Q$2),((NETWORKDAYS.INTL(P$2+1,Q$2,Settings!$H$1,Settings!$L:$L)/$D4)),IF($B4&gt;P$2,(NETWORKDAYS.INTL($B4,Q$2,Settings!$H$1,Settings!$L:$L)/$D4),(NETWORKDAYS.INTL(P$2+1,$C4,Settings!$H$1,Settings!$L:$L)/$D4))))))</calculatedColumnFormula>
    </tableColumn>
    <tableColumn id="17" xr3:uid="{E891699E-1E9F-4644-A31F-2F1E98C3BCA1}" name="WK14" dataDxfId="8" dataCellStyle="Percent">
      <calculatedColumnFormula>IF($B4&gt;R$2,0,IF($C4&lt;(Q$2),0,IF(AND($B4&gt;Q$2,$C4&gt;Q$2),((NETWORKDAYS.INTL($B4,R$2,Settings!$H$1,Settings!$L:$L)/$D4)),IF(AND($B4&lt;Q$2,$C4&gt;R$2),((NETWORKDAYS.INTL(Q$2+1,R$2,Settings!$H$1,Settings!$L:$L)/$D4)),IF($B4&gt;Q$2,(NETWORKDAYS.INTL($B4,R$2,Settings!$H$1,Settings!$L:$L)/$D4),(NETWORKDAYS.INTL(Q$2+1,$C4,Settings!$H$1,Settings!$L:$L)/$D4))))))</calculatedColumnFormula>
    </tableColumn>
    <tableColumn id="18" xr3:uid="{6456D122-E326-4231-BE36-1CFC8B5822C6}" name="WK15" dataDxfId="7" dataCellStyle="Percent">
      <calculatedColumnFormula>IF($B4&gt;S$2,0,IF($C4&lt;(R$2),0,IF(AND($B4&gt;R$2,$C4&gt;R$2),((NETWORKDAYS.INTL($B4,S$2,Settings!$H$1,Settings!$L:$L)/$D4)),IF(AND($B4&lt;R$2,$C4&gt;S$2),((NETWORKDAYS.INTL(R$2+1,S$2,Settings!$H$1,Settings!$L:$L)/$D4)),IF($B4&gt;R$2,(NETWORKDAYS.INTL($B4,S$2,Settings!$H$1,Settings!$L:$L)/$D4),(NETWORKDAYS.INTL(R$2+1,$C4,Settings!$H$1,Settings!$L:$L)/$D4))))))</calculatedColumnFormula>
    </tableColumn>
    <tableColumn id="19" xr3:uid="{726A1F57-6E42-4B2A-9900-E494C573D401}" name="WK16" dataDxfId="6" dataCellStyle="Percent">
      <calculatedColumnFormula>IF($B4&gt;T$2,0,IF($C4&lt;(S$2),0,IF(AND($B4&gt;S$2,$C4&gt;S$2),((NETWORKDAYS.INTL($B4,T$2,Settings!$H$1,Settings!$L:$L)/$D4)),IF(AND($B4&lt;S$2,$C4&gt;T$2),((NETWORKDAYS.INTL(S$2+1,T$2,Settings!$H$1,Settings!$L:$L)/$D4)),IF($B4&gt;S$2,(NETWORKDAYS.INTL($B4,T$2,Settings!$H$1,Settings!$L:$L)/$D4),(NETWORKDAYS.INTL(S$2+1,$C4,Settings!$H$1,Settings!$L:$L)/$D4))))))</calculatedColumnFormula>
    </tableColumn>
    <tableColumn id="20" xr3:uid="{03A4C62F-19C0-4328-B2FD-0A15F3A1EE51}" name="WK17" dataDxfId="5" dataCellStyle="Percent">
      <calculatedColumnFormula>IF($B4&gt;U$2,0,IF($C4&lt;(T$2),0,IF(AND($B4&gt;T$2,$C4&gt;T$2),((NETWORKDAYS.INTL($B4,U$2,Settings!$H$1,Settings!$L:$L)/$D4)),IF(AND($B4&lt;T$2,$C4&gt;U$2),((NETWORKDAYS.INTL(T$2+1,U$2,Settings!$H$1,Settings!$L:$L)/$D4)),IF($B4&gt;T$2,(NETWORKDAYS.INTL($B4,U$2,Settings!$H$1,Settings!$L:$L)/$D4),(NETWORKDAYS.INTL(T$2+1,$C4,Settings!$H$1,Settings!$L:$L)/$D4))))))</calculatedColumnFormula>
    </tableColumn>
    <tableColumn id="21" xr3:uid="{F4718AC4-654A-4A1A-A6A8-0C00ACFEDA25}" name="WK18" dataDxfId="4" dataCellStyle="Percent">
      <calculatedColumnFormula>IF($B4&gt;V$2,0,IF($C4&lt;(U$2),0,IF(AND($B4&gt;U$2,$C4&gt;U$2),((NETWORKDAYS.INTL($B4,V$2,Settings!$H$1,Settings!$L:$L)/$D4)),IF(AND($B4&lt;U$2,$C4&gt;V$2),((NETWORKDAYS.INTL(U$2+1,V$2,Settings!$H$1,Settings!$L:$L)/$D4)),IF($B4&gt;U$2,(NETWORKDAYS.INTL($B4,V$2,Settings!$H$1,Settings!$L:$L)/$D4),(NETWORKDAYS.INTL(U$2+1,$C4,Settings!$H$1,Settings!$L:$L)/$D4))))))</calculatedColumnFormula>
    </tableColumn>
    <tableColumn id="22" xr3:uid="{A8E85CAE-EEDD-416E-A9E3-E5012F8B8940}" name="WK19" dataDxfId="3" dataCellStyle="Percent">
      <calculatedColumnFormula>IF($B4&gt;W$2,0,IF($C4&lt;(V$2),0,IF(AND($B4&gt;V$2,$C4&gt;V$2),((NETWORKDAYS.INTL($B4,W$2,Settings!$H$1,Settings!$L:$L)/$D4)),IF(AND($B4&lt;V$2,$C4&gt;W$2),((NETWORKDAYS.INTL(V$2+1,W$2,Settings!$H$1,Settings!$L:$L)/$D4)),IF($B4&gt;V$2,(NETWORKDAYS.INTL($B4,W$2,Settings!$H$1,Settings!$L:$L)/$D4),(NETWORKDAYS.INTL(V$2+1,$C4,Settings!$H$1,Settings!$L:$L)/$D4))))))</calculatedColumnFormula>
    </tableColumn>
    <tableColumn id="23" xr3:uid="{D4DB03F8-8D02-4CE0-A602-DC8249CBAF40}" name="WK20" dataDxfId="2" dataCellStyle="Percent">
      <calculatedColumnFormula>IF($B4&gt;X$2,0,IF($C4&lt;(W$2),0,IF(AND($B4&gt;W$2,$C4&gt;W$2),((NETWORKDAYS.INTL($B4,X$2,Settings!$H$1,Settings!$L:$L)/$D4)),IF(AND($B4&lt;W$2,$C4&gt;X$2),((NETWORKDAYS.INTL(W$2+1,X$2,Settings!$H$1,Settings!$L:$L)/$D4)),IF($B4&gt;W$2,(NETWORKDAYS.INTL($B4,X$2,Settings!$H$1,Settings!$L:$L)/$D4),(NETWORKDAYS.INTL(W$2+1,$C4,Settings!$H$1,Settings!$L:$L)/$D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FDF1815-88AE-408E-8E20-E153F5D54F49}" name="Weeks" displayName="Weeks" ref="I2:J22" totalsRowShown="0">
  <autoFilter ref="I2:J22" xr:uid="{AFDF1815-88AE-408E-8E20-E153F5D54F49}"/>
  <tableColumns count="2">
    <tableColumn id="1" xr3:uid="{0FBB05DE-6D92-49E2-B8E4-95070D0BA8E7}" name="Week" dataDxfId="1"/>
    <tableColumn id="2" xr3:uid="{93356036-6798-4A38-8990-48060BE34733}" name="Date" dataDxfId="0">
      <calculatedColumnFormula>HLOOKUP(I3,weeks_dist!1:2,2,FALSE)-1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1-08-18T09:17:41.70" personId="{0E83CA9C-0899-4DD4-9D2B-FDC4E814DC06}" id="{6DDEB332-C8B4-41B0-9976-ED93C5F843FE}">
    <text>Week Ends</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printerSettings" Target="../printerSettings/printerSettings1.bin"/><Relationship Id="rId7" Type="http://schemas.openxmlformats.org/officeDocument/2006/relationships/comments" Target="../comments1.xml"/><Relationship Id="rId2" Type="http://schemas.openxmlformats.org/officeDocument/2006/relationships/hyperlink" Target="http://www.planningengineer.net/" TargetMode="Externa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91DB-C740-46CA-980A-4E326998F544}">
  <dimension ref="A1:BF40"/>
  <sheetViews>
    <sheetView tabSelected="1" view="pageBreakPreview" zoomScale="90" zoomScaleNormal="80" zoomScaleSheetLayoutView="90" workbookViewId="0">
      <selection activeCell="AK37" sqref="AK37"/>
    </sheetView>
  </sheetViews>
  <sheetFormatPr defaultRowHeight="15" x14ac:dyDescent="0.25"/>
  <cols>
    <col min="1" max="2" width="27" customWidth="1"/>
    <col min="3" max="42" width="8.28515625" style="13" customWidth="1"/>
    <col min="43" max="44" width="9.28515625" style="13" customWidth="1"/>
  </cols>
  <sheetData>
    <row r="1" spans="1:58" ht="28.5" customHeight="1" x14ac:dyDescent="0.25">
      <c r="C1"/>
      <c r="D1" s="31" t="s">
        <v>73</v>
      </c>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2" t="s">
        <v>74</v>
      </c>
      <c r="AU1" s="32"/>
      <c r="AV1" s="32"/>
      <c r="AW1" s="32"/>
      <c r="AX1" s="32"/>
      <c r="AY1" s="32"/>
      <c r="AZ1" s="32"/>
      <c r="BA1" s="32"/>
      <c r="BB1" s="32"/>
      <c r="BC1" s="32"/>
      <c r="BD1" s="32"/>
      <c r="BE1" s="32"/>
      <c r="BF1" s="32"/>
    </row>
    <row r="2" spans="1:58" ht="15" customHeight="1" x14ac:dyDescent="0.25">
      <c r="C2"/>
      <c r="D2" s="27">
        <f>D5</f>
        <v>44407</v>
      </c>
      <c r="E2" s="28"/>
      <c r="F2" s="27">
        <f t="shared" ref="F2" si="0">F5</f>
        <v>44414</v>
      </c>
      <c r="G2" s="28"/>
      <c r="H2" s="27">
        <f t="shared" ref="H2" si="1">H5</f>
        <v>44421</v>
      </c>
      <c r="I2" s="28"/>
      <c r="J2" s="27">
        <f t="shared" ref="J2" si="2">J5</f>
        <v>44428</v>
      </c>
      <c r="K2" s="28"/>
      <c r="L2" s="27">
        <f t="shared" ref="L2" si="3">L5</f>
        <v>44435</v>
      </c>
      <c r="M2" s="28"/>
      <c r="N2" s="27">
        <f t="shared" ref="N2" si="4">N5</f>
        <v>44442</v>
      </c>
      <c r="O2" s="28"/>
      <c r="P2" s="27">
        <f t="shared" ref="P2" si="5">P5</f>
        <v>44449</v>
      </c>
      <c r="Q2" s="28"/>
      <c r="R2" s="27">
        <f t="shared" ref="R2" si="6">R5</f>
        <v>44456</v>
      </c>
      <c r="S2" s="28"/>
      <c r="T2" s="27">
        <f t="shared" ref="T2" si="7">T5</f>
        <v>44463</v>
      </c>
      <c r="U2" s="28"/>
      <c r="V2" s="27">
        <f t="shared" ref="V2" si="8">V5</f>
        <v>44470</v>
      </c>
      <c r="W2" s="28"/>
      <c r="X2" s="27">
        <f t="shared" ref="X2" si="9">X5</f>
        <v>44477</v>
      </c>
      <c r="Y2" s="28"/>
      <c r="Z2" s="27">
        <f t="shared" ref="Z2" si="10">Z5</f>
        <v>44484</v>
      </c>
      <c r="AA2" s="28"/>
      <c r="AB2" s="27">
        <f t="shared" ref="AB2" si="11">AB5</f>
        <v>44491</v>
      </c>
      <c r="AC2" s="28"/>
      <c r="AD2" s="27">
        <f t="shared" ref="AD2" si="12">AD5</f>
        <v>44498</v>
      </c>
      <c r="AE2" s="28"/>
      <c r="AF2" s="27">
        <f t="shared" ref="AF2" si="13">AF5</f>
        <v>44505</v>
      </c>
      <c r="AG2" s="28"/>
      <c r="AH2" s="27">
        <f t="shared" ref="AH2" si="14">AH5</f>
        <v>44512</v>
      </c>
      <c r="AI2" s="28"/>
      <c r="AJ2" s="27">
        <f t="shared" ref="AJ2" si="15">AJ5</f>
        <v>44519</v>
      </c>
      <c r="AK2" s="28"/>
      <c r="AL2" s="27">
        <f t="shared" ref="AL2" si="16">AL5</f>
        <v>44526</v>
      </c>
      <c r="AM2" s="28"/>
      <c r="AN2" s="27">
        <f t="shared" ref="AN2" si="17">AN5</f>
        <v>44533</v>
      </c>
      <c r="AO2" s="28"/>
      <c r="AP2" s="27">
        <f t="shared" ref="AP2" si="18">AP5</f>
        <v>44540</v>
      </c>
      <c r="AQ2" s="28"/>
      <c r="AR2" s="29" t="s">
        <v>71</v>
      </c>
      <c r="AS2" s="29" t="s">
        <v>72</v>
      </c>
      <c r="AW2" s="33" t="s">
        <v>84</v>
      </c>
      <c r="AX2" s="32"/>
      <c r="AY2" s="32"/>
      <c r="AZ2" s="32"/>
      <c r="BA2" s="32"/>
      <c r="BB2" s="32"/>
      <c r="BC2" s="32"/>
    </row>
    <row r="3" spans="1:58" ht="30.75" customHeight="1" x14ac:dyDescent="0.25">
      <c r="A3" s="25" t="s">
        <v>8</v>
      </c>
      <c r="B3" s="25" t="s">
        <v>0</v>
      </c>
      <c r="C3" s="26" t="s">
        <v>24</v>
      </c>
      <c r="D3" s="15" t="s">
        <v>66</v>
      </c>
      <c r="E3" s="15" t="s">
        <v>65</v>
      </c>
      <c r="F3" s="15" t="s">
        <v>66</v>
      </c>
      <c r="G3" s="15" t="s">
        <v>65</v>
      </c>
      <c r="H3" s="15" t="s">
        <v>66</v>
      </c>
      <c r="I3" s="15" t="s">
        <v>65</v>
      </c>
      <c r="J3" s="15" t="s">
        <v>66</v>
      </c>
      <c r="K3" s="15" t="s">
        <v>65</v>
      </c>
      <c r="L3" s="15" t="s">
        <v>66</v>
      </c>
      <c r="M3" s="15" t="s">
        <v>65</v>
      </c>
      <c r="N3" s="15" t="s">
        <v>66</v>
      </c>
      <c r="O3" s="15" t="s">
        <v>65</v>
      </c>
      <c r="P3" s="15" t="s">
        <v>66</v>
      </c>
      <c r="Q3" s="15" t="s">
        <v>65</v>
      </c>
      <c r="R3" s="15" t="s">
        <v>66</v>
      </c>
      <c r="S3" s="15" t="s">
        <v>65</v>
      </c>
      <c r="T3" s="15" t="s">
        <v>66</v>
      </c>
      <c r="U3" s="15" t="s">
        <v>65</v>
      </c>
      <c r="V3" s="15" t="s">
        <v>66</v>
      </c>
      <c r="W3" s="15" t="s">
        <v>65</v>
      </c>
      <c r="X3" s="15" t="s">
        <v>66</v>
      </c>
      <c r="Y3" s="15" t="s">
        <v>65</v>
      </c>
      <c r="Z3" s="15" t="s">
        <v>66</v>
      </c>
      <c r="AA3" s="15" t="s">
        <v>65</v>
      </c>
      <c r="AB3" s="15" t="s">
        <v>66</v>
      </c>
      <c r="AC3" s="15" t="s">
        <v>65</v>
      </c>
      <c r="AD3" s="15" t="s">
        <v>66</v>
      </c>
      <c r="AE3" s="15" t="s">
        <v>65</v>
      </c>
      <c r="AF3" s="15" t="s">
        <v>66</v>
      </c>
      <c r="AG3" s="15" t="s">
        <v>65</v>
      </c>
      <c r="AH3" s="15" t="s">
        <v>66</v>
      </c>
      <c r="AI3" s="15" t="s">
        <v>65</v>
      </c>
      <c r="AJ3" s="15" t="s">
        <v>66</v>
      </c>
      <c r="AK3" s="15" t="s">
        <v>65</v>
      </c>
      <c r="AL3" s="15" t="s">
        <v>66</v>
      </c>
      <c r="AM3" s="15" t="s">
        <v>65</v>
      </c>
      <c r="AN3" s="15" t="s">
        <v>66</v>
      </c>
      <c r="AO3" s="15" t="s">
        <v>65</v>
      </c>
      <c r="AP3" s="15" t="s">
        <v>66</v>
      </c>
      <c r="AQ3" s="15" t="s">
        <v>65</v>
      </c>
      <c r="AR3" s="30"/>
      <c r="AS3" s="30"/>
    </row>
    <row r="4" spans="1:58" hidden="1" x14ac:dyDescent="0.25">
      <c r="C4"/>
      <c r="D4" s="14" t="s">
        <v>49</v>
      </c>
      <c r="AS4" s="13"/>
    </row>
    <row r="5" spans="1:58" hidden="1" x14ac:dyDescent="0.25">
      <c r="C5"/>
      <c r="D5" s="17">
        <v>44407</v>
      </c>
      <c r="F5" s="17">
        <v>44414</v>
      </c>
      <c r="H5" s="17">
        <v>44421</v>
      </c>
      <c r="J5" s="17">
        <v>44428</v>
      </c>
      <c r="L5" s="17">
        <v>44435</v>
      </c>
      <c r="N5" s="17">
        <v>44442</v>
      </c>
      <c r="P5" s="17">
        <v>44449</v>
      </c>
      <c r="R5" s="17">
        <v>44456</v>
      </c>
      <c r="T5" s="17">
        <v>44463</v>
      </c>
      <c r="V5" s="17">
        <v>44470</v>
      </c>
      <c r="X5" s="17">
        <v>44477</v>
      </c>
      <c r="Z5" s="17">
        <v>44484</v>
      </c>
      <c r="AB5" s="17">
        <v>44491</v>
      </c>
      <c r="AD5" s="17">
        <v>44498</v>
      </c>
      <c r="AF5" s="17">
        <v>44505</v>
      </c>
      <c r="AH5" s="17">
        <v>44512</v>
      </c>
      <c r="AJ5" s="17">
        <v>44519</v>
      </c>
      <c r="AL5" s="17">
        <v>44526</v>
      </c>
      <c r="AN5" s="17">
        <v>44533</v>
      </c>
      <c r="AP5" s="17">
        <v>44540</v>
      </c>
      <c r="AR5" s="13" t="s">
        <v>70</v>
      </c>
      <c r="AS5" s="13" t="s">
        <v>69</v>
      </c>
    </row>
    <row r="6" spans="1:58" hidden="1" x14ac:dyDescent="0.25">
      <c r="A6" s="6" t="s">
        <v>47</v>
      </c>
      <c r="B6" s="6" t="s">
        <v>0</v>
      </c>
      <c r="C6" s="6" t="s">
        <v>24</v>
      </c>
      <c r="D6" t="s">
        <v>68</v>
      </c>
      <c r="E6" t="s">
        <v>67</v>
      </c>
      <c r="F6" t="s">
        <v>68</v>
      </c>
      <c r="G6" t="s">
        <v>67</v>
      </c>
      <c r="H6" t="s">
        <v>68</v>
      </c>
      <c r="I6" t="s">
        <v>67</v>
      </c>
      <c r="J6" t="s">
        <v>68</v>
      </c>
      <c r="K6" t="s">
        <v>67</v>
      </c>
      <c r="L6" t="s">
        <v>68</v>
      </c>
      <c r="M6" t="s">
        <v>67</v>
      </c>
      <c r="N6" t="s">
        <v>68</v>
      </c>
      <c r="O6" t="s">
        <v>67</v>
      </c>
      <c r="P6" t="s">
        <v>68</v>
      </c>
      <c r="Q6" t="s">
        <v>67</v>
      </c>
      <c r="R6" t="s">
        <v>68</v>
      </c>
      <c r="S6" t="s">
        <v>67</v>
      </c>
      <c r="T6" t="s">
        <v>68</v>
      </c>
      <c r="U6" t="s">
        <v>67</v>
      </c>
      <c r="V6" t="s">
        <v>68</v>
      </c>
      <c r="W6" t="s">
        <v>67</v>
      </c>
      <c r="X6" t="s">
        <v>68</v>
      </c>
      <c r="Y6" t="s">
        <v>67</v>
      </c>
      <c r="Z6" t="s">
        <v>68</v>
      </c>
      <c r="AA6" t="s">
        <v>67</v>
      </c>
      <c r="AB6" t="s">
        <v>68</v>
      </c>
      <c r="AC6" t="s">
        <v>67</v>
      </c>
      <c r="AD6" t="s">
        <v>68</v>
      </c>
      <c r="AE6" t="s">
        <v>67</v>
      </c>
      <c r="AF6" t="s">
        <v>68</v>
      </c>
      <c r="AG6" t="s">
        <v>67</v>
      </c>
      <c r="AH6" t="s">
        <v>68</v>
      </c>
      <c r="AI6" t="s">
        <v>67</v>
      </c>
      <c r="AJ6" t="s">
        <v>68</v>
      </c>
      <c r="AK6" t="s">
        <v>67</v>
      </c>
      <c r="AL6" t="s">
        <v>68</v>
      </c>
      <c r="AM6" t="s">
        <v>67</v>
      </c>
      <c r="AN6" t="s">
        <v>68</v>
      </c>
      <c r="AO6" t="s">
        <v>67</v>
      </c>
      <c r="AP6" t="s">
        <v>68</v>
      </c>
      <c r="AQ6" t="s">
        <v>67</v>
      </c>
      <c r="AS6" s="13"/>
    </row>
    <row r="7" spans="1:58" ht="15.75" x14ac:dyDescent="0.25">
      <c r="A7" s="19" t="s">
        <v>18</v>
      </c>
      <c r="B7" s="20"/>
      <c r="C7" s="20"/>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row>
    <row r="8" spans="1:58" x14ac:dyDescent="0.25">
      <c r="A8" s="21" t="s">
        <v>76</v>
      </c>
      <c r="B8" s="22"/>
      <c r="C8" s="22"/>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row>
    <row r="9" spans="1:58" x14ac:dyDescent="0.25">
      <c r="A9" s="23" t="s">
        <v>19</v>
      </c>
      <c r="B9" s="24"/>
      <c r="C9" s="24"/>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row>
    <row r="10" spans="1:58" x14ac:dyDescent="0.25">
      <c r="A10" s="18" t="s">
        <v>9</v>
      </c>
      <c r="B10" s="7" t="s">
        <v>75</v>
      </c>
      <c r="C10" s="7" t="s">
        <v>25</v>
      </c>
      <c r="D10" s="16">
        <v>5</v>
      </c>
      <c r="E10" s="16">
        <v>66.666666666666657</v>
      </c>
      <c r="F10" s="16">
        <v>10</v>
      </c>
      <c r="G10" s="16">
        <v>33.333333333333329</v>
      </c>
      <c r="H10" s="16"/>
      <c r="I10" s="16">
        <v>0</v>
      </c>
      <c r="J10" s="16"/>
      <c r="K10" s="16">
        <v>0</v>
      </c>
      <c r="L10" s="16"/>
      <c r="M10" s="16">
        <v>0</v>
      </c>
      <c r="N10" s="16"/>
      <c r="O10" s="16">
        <v>0</v>
      </c>
      <c r="P10" s="16"/>
      <c r="Q10" s="16">
        <v>0</v>
      </c>
      <c r="R10" s="16"/>
      <c r="S10" s="16">
        <v>0</v>
      </c>
      <c r="T10" s="16"/>
      <c r="U10" s="16">
        <v>0</v>
      </c>
      <c r="V10" s="16"/>
      <c r="W10" s="16">
        <v>0</v>
      </c>
      <c r="X10" s="16"/>
      <c r="Y10" s="16">
        <v>0</v>
      </c>
      <c r="Z10" s="16"/>
      <c r="AA10" s="16">
        <v>0</v>
      </c>
      <c r="AB10" s="16"/>
      <c r="AC10" s="16">
        <v>0</v>
      </c>
      <c r="AD10" s="16"/>
      <c r="AE10" s="16">
        <v>0</v>
      </c>
      <c r="AF10" s="16"/>
      <c r="AG10" s="16">
        <v>0</v>
      </c>
      <c r="AH10" s="16"/>
      <c r="AI10" s="16">
        <v>0</v>
      </c>
      <c r="AJ10" s="16"/>
      <c r="AK10" s="16">
        <v>0</v>
      </c>
      <c r="AL10" s="16"/>
      <c r="AM10" s="16">
        <v>0</v>
      </c>
      <c r="AN10" s="16"/>
      <c r="AO10" s="16">
        <v>0</v>
      </c>
      <c r="AP10" s="16"/>
      <c r="AQ10" s="16">
        <v>0</v>
      </c>
      <c r="AR10" s="16">
        <v>15</v>
      </c>
      <c r="AS10" s="16">
        <v>99.999999999999986</v>
      </c>
    </row>
    <row r="11" spans="1:58" x14ac:dyDescent="0.25">
      <c r="A11" s="23" t="s">
        <v>20</v>
      </c>
      <c r="B11" s="24"/>
      <c r="C11" s="24"/>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row>
    <row r="12" spans="1:58" x14ac:dyDescent="0.25">
      <c r="A12" s="18" t="s">
        <v>10</v>
      </c>
      <c r="B12" s="7" t="s">
        <v>75</v>
      </c>
      <c r="C12" s="7" t="s">
        <v>25</v>
      </c>
      <c r="D12" s="16"/>
      <c r="E12" s="16">
        <v>0</v>
      </c>
      <c r="F12" s="16"/>
      <c r="G12" s="16">
        <v>11.111111111111111</v>
      </c>
      <c r="H12" s="16">
        <v>10</v>
      </c>
      <c r="I12" s="16">
        <v>8.8888888888888893</v>
      </c>
      <c r="J12" s="16"/>
      <c r="K12" s="16">
        <v>0</v>
      </c>
      <c r="L12" s="16"/>
      <c r="M12" s="16">
        <v>0</v>
      </c>
      <c r="N12" s="16"/>
      <c r="O12" s="16">
        <v>0</v>
      </c>
      <c r="P12" s="16"/>
      <c r="Q12" s="16">
        <v>0</v>
      </c>
      <c r="R12" s="16"/>
      <c r="S12" s="16">
        <v>0</v>
      </c>
      <c r="T12" s="16"/>
      <c r="U12" s="16">
        <v>0</v>
      </c>
      <c r="V12" s="16"/>
      <c r="W12" s="16">
        <v>0</v>
      </c>
      <c r="X12" s="16"/>
      <c r="Y12" s="16">
        <v>0</v>
      </c>
      <c r="Z12" s="16"/>
      <c r="AA12" s="16">
        <v>0</v>
      </c>
      <c r="AB12" s="16"/>
      <c r="AC12" s="16">
        <v>0</v>
      </c>
      <c r="AD12" s="16"/>
      <c r="AE12" s="16">
        <v>0</v>
      </c>
      <c r="AF12" s="16"/>
      <c r="AG12" s="16">
        <v>0</v>
      </c>
      <c r="AH12" s="16"/>
      <c r="AI12" s="16">
        <v>0</v>
      </c>
      <c r="AJ12" s="16"/>
      <c r="AK12" s="16">
        <v>0</v>
      </c>
      <c r="AL12" s="16"/>
      <c r="AM12" s="16">
        <v>0</v>
      </c>
      <c r="AN12" s="16"/>
      <c r="AO12" s="16">
        <v>0</v>
      </c>
      <c r="AP12" s="16"/>
      <c r="AQ12" s="16">
        <v>0</v>
      </c>
      <c r="AR12" s="16">
        <v>10</v>
      </c>
      <c r="AS12" s="16">
        <v>20</v>
      </c>
    </row>
    <row r="13" spans="1:58" x14ac:dyDescent="0.25">
      <c r="A13" s="23" t="s">
        <v>21</v>
      </c>
      <c r="B13" s="24"/>
      <c r="C13" s="24"/>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row>
    <row r="14" spans="1:58" x14ac:dyDescent="0.25">
      <c r="A14" s="18" t="s">
        <v>11</v>
      </c>
      <c r="B14" s="7" t="s">
        <v>75</v>
      </c>
      <c r="C14" s="7" t="s">
        <v>25</v>
      </c>
      <c r="D14" s="16"/>
      <c r="E14" s="16">
        <v>0</v>
      </c>
      <c r="F14" s="16"/>
      <c r="G14" s="16">
        <v>0</v>
      </c>
      <c r="H14" s="16"/>
      <c r="I14" s="16">
        <v>18</v>
      </c>
      <c r="J14" s="16"/>
      <c r="K14" s="16">
        <v>12</v>
      </c>
      <c r="L14" s="16"/>
      <c r="M14" s="16">
        <v>0</v>
      </c>
      <c r="N14" s="16"/>
      <c r="O14" s="16">
        <v>0</v>
      </c>
      <c r="P14" s="16"/>
      <c r="Q14" s="16">
        <v>0</v>
      </c>
      <c r="R14" s="16"/>
      <c r="S14" s="16">
        <v>0</v>
      </c>
      <c r="T14" s="16"/>
      <c r="U14" s="16">
        <v>0</v>
      </c>
      <c r="V14" s="16"/>
      <c r="W14" s="16">
        <v>0</v>
      </c>
      <c r="X14" s="16"/>
      <c r="Y14" s="16">
        <v>0</v>
      </c>
      <c r="Z14" s="16"/>
      <c r="AA14" s="16">
        <v>0</v>
      </c>
      <c r="AB14" s="16"/>
      <c r="AC14" s="16">
        <v>0</v>
      </c>
      <c r="AD14" s="16"/>
      <c r="AE14" s="16">
        <v>0</v>
      </c>
      <c r="AF14" s="16"/>
      <c r="AG14" s="16">
        <v>0</v>
      </c>
      <c r="AH14" s="16"/>
      <c r="AI14" s="16">
        <v>0</v>
      </c>
      <c r="AJ14" s="16"/>
      <c r="AK14" s="16">
        <v>0</v>
      </c>
      <c r="AL14" s="16"/>
      <c r="AM14" s="16">
        <v>0</v>
      </c>
      <c r="AN14" s="16"/>
      <c r="AO14" s="16">
        <v>0</v>
      </c>
      <c r="AP14" s="16"/>
      <c r="AQ14" s="16">
        <v>0</v>
      </c>
      <c r="AR14" s="16"/>
      <c r="AS14" s="16">
        <v>30</v>
      </c>
    </row>
    <row r="15" spans="1:58" x14ac:dyDescent="0.25">
      <c r="A15" s="23" t="s">
        <v>22</v>
      </c>
      <c r="B15" s="24"/>
      <c r="C15" s="24"/>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row>
    <row r="16" spans="1:58" x14ac:dyDescent="0.25">
      <c r="A16" s="18" t="s">
        <v>12</v>
      </c>
      <c r="B16" s="7" t="s">
        <v>75</v>
      </c>
      <c r="C16" s="7" t="s">
        <v>25</v>
      </c>
      <c r="D16" s="16"/>
      <c r="E16" s="16">
        <v>0</v>
      </c>
      <c r="F16" s="16"/>
      <c r="G16" s="16">
        <v>0</v>
      </c>
      <c r="H16" s="16"/>
      <c r="I16" s="16">
        <v>0</v>
      </c>
      <c r="J16" s="16"/>
      <c r="K16" s="16">
        <v>21</v>
      </c>
      <c r="L16" s="16"/>
      <c r="M16" s="16">
        <v>14</v>
      </c>
      <c r="N16" s="16"/>
      <c r="O16" s="16">
        <v>0</v>
      </c>
      <c r="P16" s="16"/>
      <c r="Q16" s="16">
        <v>0</v>
      </c>
      <c r="R16" s="16"/>
      <c r="S16" s="16">
        <v>0</v>
      </c>
      <c r="T16" s="16"/>
      <c r="U16" s="16">
        <v>0</v>
      </c>
      <c r="V16" s="16"/>
      <c r="W16" s="16">
        <v>0</v>
      </c>
      <c r="X16" s="16"/>
      <c r="Y16" s="16">
        <v>0</v>
      </c>
      <c r="Z16" s="16"/>
      <c r="AA16" s="16">
        <v>0</v>
      </c>
      <c r="AB16" s="16"/>
      <c r="AC16" s="16">
        <v>0</v>
      </c>
      <c r="AD16" s="16"/>
      <c r="AE16" s="16">
        <v>0</v>
      </c>
      <c r="AF16" s="16"/>
      <c r="AG16" s="16">
        <v>0</v>
      </c>
      <c r="AH16" s="16"/>
      <c r="AI16" s="16">
        <v>0</v>
      </c>
      <c r="AJ16" s="16"/>
      <c r="AK16" s="16">
        <v>0</v>
      </c>
      <c r="AL16" s="16"/>
      <c r="AM16" s="16">
        <v>0</v>
      </c>
      <c r="AN16" s="16"/>
      <c r="AO16" s="16">
        <v>0</v>
      </c>
      <c r="AP16" s="16"/>
      <c r="AQ16" s="16">
        <v>0</v>
      </c>
      <c r="AR16" s="16"/>
      <c r="AS16" s="16">
        <v>35</v>
      </c>
    </row>
    <row r="17" spans="1:45" x14ac:dyDescent="0.25">
      <c r="A17" s="7" t="s">
        <v>48</v>
      </c>
      <c r="C17"/>
      <c r="D17" s="16">
        <v>5</v>
      </c>
      <c r="E17" s="16">
        <v>66.666666666666657</v>
      </c>
      <c r="F17" s="16">
        <v>10</v>
      </c>
      <c r="G17" s="16">
        <v>44.444444444444443</v>
      </c>
      <c r="H17" s="16">
        <v>10</v>
      </c>
      <c r="I17" s="16">
        <v>26.888888888888889</v>
      </c>
      <c r="J17" s="16"/>
      <c r="K17" s="16">
        <v>33</v>
      </c>
      <c r="L17" s="16"/>
      <c r="M17" s="16">
        <v>14</v>
      </c>
      <c r="N17" s="16"/>
      <c r="O17" s="16">
        <v>0</v>
      </c>
      <c r="P17" s="16"/>
      <c r="Q17" s="16">
        <v>0</v>
      </c>
      <c r="R17" s="16"/>
      <c r="S17" s="16">
        <v>0</v>
      </c>
      <c r="T17" s="16"/>
      <c r="U17" s="16">
        <v>0</v>
      </c>
      <c r="V17" s="16"/>
      <c r="W17" s="16">
        <v>0</v>
      </c>
      <c r="X17" s="16"/>
      <c r="Y17" s="16">
        <v>0</v>
      </c>
      <c r="Z17" s="16"/>
      <c r="AA17" s="16">
        <v>0</v>
      </c>
      <c r="AB17" s="16"/>
      <c r="AC17" s="16">
        <v>0</v>
      </c>
      <c r="AD17" s="16"/>
      <c r="AE17" s="16">
        <v>0</v>
      </c>
      <c r="AF17" s="16"/>
      <c r="AG17" s="16">
        <v>0</v>
      </c>
      <c r="AH17" s="16"/>
      <c r="AI17" s="16">
        <v>0</v>
      </c>
      <c r="AJ17" s="16"/>
      <c r="AK17" s="16">
        <v>0</v>
      </c>
      <c r="AL17" s="16"/>
      <c r="AM17" s="16">
        <v>0</v>
      </c>
      <c r="AN17" s="16"/>
      <c r="AO17" s="16">
        <v>0</v>
      </c>
      <c r="AP17" s="16"/>
      <c r="AQ17" s="16">
        <v>0</v>
      </c>
      <c r="AR17" s="16">
        <v>25</v>
      </c>
      <c r="AS17" s="16">
        <v>185</v>
      </c>
    </row>
    <row r="18" spans="1:45" x14ac:dyDescent="0.25">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row>
    <row r="19" spans="1:45" x14ac:dyDescent="0.25">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row>
    <row r="20" spans="1:45" x14ac:dyDescent="0.25">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row>
    <row r="21" spans="1:45" x14ac:dyDescent="0.25">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row>
    <row r="22" spans="1:45" x14ac:dyDescent="0.25">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row>
    <row r="23" spans="1:45" x14ac:dyDescent="0.25">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row>
    <row r="24" spans="1:45" x14ac:dyDescent="0.25">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row>
    <row r="25" spans="1:45" x14ac:dyDescent="0.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row>
    <row r="26" spans="1:45" x14ac:dyDescent="0.25">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row>
    <row r="27" spans="1:45" x14ac:dyDescent="0.25">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row>
    <row r="28" spans="1:45" x14ac:dyDescent="0.25">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row>
    <row r="29" spans="1:45" x14ac:dyDescent="0.25">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row>
    <row r="30" spans="1:45" x14ac:dyDescent="0.25">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row>
    <row r="31" spans="1:45" x14ac:dyDescent="0.25">
      <c r="C31" s="8"/>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row>
    <row r="32" spans="1:45" x14ac:dyDescent="0.25">
      <c r="C32" s="8"/>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row>
    <row r="33" spans="3:44" x14ac:dyDescent="0.25">
      <c r="C33" s="8"/>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row>
    <row r="34" spans="3:44" x14ac:dyDescent="0.25">
      <c r="C34" s="8"/>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row>
    <row r="35" spans="3:44" x14ac:dyDescent="0.25">
      <c r="C35" s="8"/>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row>
    <row r="36" spans="3:44" x14ac:dyDescent="0.25">
      <c r="C36" s="8"/>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row>
    <row r="37" spans="3:44" x14ac:dyDescent="0.25">
      <c r="C37" s="8"/>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row>
    <row r="38" spans="3:44" x14ac:dyDescent="0.25">
      <c r="C38" s="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row>
    <row r="39" spans="3:44" x14ac:dyDescent="0.25">
      <c r="C39" s="8"/>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row>
    <row r="40" spans="3:44" x14ac:dyDescent="0.25">
      <c r="C40" s="8"/>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row>
  </sheetData>
  <mergeCells count="25">
    <mergeCell ref="AN2:AO2"/>
    <mergeCell ref="AP2:AQ2"/>
    <mergeCell ref="AS2:AS3"/>
    <mergeCell ref="D1:AS1"/>
    <mergeCell ref="AT1:BF1"/>
    <mergeCell ref="AW2:BC2"/>
    <mergeCell ref="V2:W2"/>
    <mergeCell ref="X2:Y2"/>
    <mergeCell ref="Z2:AA2"/>
    <mergeCell ref="AB2:AC2"/>
    <mergeCell ref="AD2:AE2"/>
    <mergeCell ref="AF2:AG2"/>
    <mergeCell ref="AR2:AR3"/>
    <mergeCell ref="D2:E2"/>
    <mergeCell ref="F2:G2"/>
    <mergeCell ref="H2:I2"/>
    <mergeCell ref="J2:K2"/>
    <mergeCell ref="L2:M2"/>
    <mergeCell ref="AH2:AI2"/>
    <mergeCell ref="AJ2:AK2"/>
    <mergeCell ref="AL2:AM2"/>
    <mergeCell ref="N2:O2"/>
    <mergeCell ref="P2:Q2"/>
    <mergeCell ref="R2:S2"/>
    <mergeCell ref="T2:U2"/>
  </mergeCells>
  <conditionalFormatting pivot="1" sqref="D7:D17 F7:F17 H7:H17 J7:J17 L7:L17 N7:N17 P7:P17 R7:R17 T7:T17 V7:V17 X7:X17 Z7:Z17 AB7:AB17 AD7:AD17 AF7:AF17 AH7:AH17 AJ7:AJ17 AL7:AL17 AN7:AN17 AP7:AP17 AR7:AR17">
    <cfRule type="cellIs" dxfId="52" priority="3" operator="greaterThan">
      <formula>0</formula>
    </cfRule>
  </conditionalFormatting>
  <conditionalFormatting pivot="1" sqref="E7:E17 G7:G17 I7:I17 K7:K17 M7:M17 O7:O17 Q7:Q17 S7:S17 U7:U17 W7:W17 Y7:Y17 AA7:AA17 AC7:AC17 AE7:AE17 AG7:AG17 AI7:AI17 AK7:AK17 AM7:AM17 AO7:AO17 AQ7:AQ17 AS7:AS17">
    <cfRule type="cellIs" dxfId="51" priority="2" operator="greaterThan">
      <formula>0</formula>
    </cfRule>
  </conditionalFormatting>
  <conditionalFormatting pivot="1" sqref="E7:E17 G7:G17 I7:I17 K7:K17 M7:M17 O7:O17 Q7:Q17 S7:S17 U7:U17 W7:W17 Y7:Y17 AA7:AA17 AC7:AC17 AE7:AE17 AG7:AG17 AI7:AI17 AK7:AK17 AM7:AM17 AO7:AO17 AQ7:AQ17 AS7:AS17">
    <cfRule type="cellIs" dxfId="50" priority="1" operator="equal">
      <formula>0</formula>
    </cfRule>
  </conditionalFormatting>
  <hyperlinks>
    <hyperlink ref="AW2" r:id="rId2" xr:uid="{F622FBA2-4448-4DAC-B916-79443D7C7195}"/>
  </hyperlinks>
  <pageMargins left="0.70866141732283472" right="0.70866141732283472" top="0.74803149606299213" bottom="0.74803149606299213" header="0.31496062992125984" footer="0.31496062992125984"/>
  <pageSetup paperSize="8" orientation="landscape" r:id="rId3"/>
  <drawing r:id="rId4"/>
  <legacy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workbookViewId="0">
      <selection activeCell="I3" sqref="I3"/>
    </sheetView>
  </sheetViews>
  <sheetFormatPr defaultRowHeight="15" x14ac:dyDescent="0.25"/>
  <cols>
    <col min="1" max="1" width="17.85546875" bestFit="1" customWidth="1"/>
    <col min="2" max="2" width="21.85546875" customWidth="1"/>
    <col min="3" max="3" width="15.140625" customWidth="1"/>
    <col min="4" max="4" width="16.140625" customWidth="1"/>
    <col min="5" max="5" width="7.5703125" customWidth="1"/>
    <col min="6" max="6" width="13.140625" customWidth="1"/>
    <col min="7" max="7" width="6.7109375" customWidth="1"/>
    <col min="8" max="8" width="7" customWidth="1"/>
    <col min="9" max="9" width="15" customWidth="1"/>
    <col min="10" max="10" width="16.140625" customWidth="1"/>
  </cols>
  <sheetData>
    <row r="1" spans="1:10" x14ac:dyDescent="0.25">
      <c r="A1" t="s">
        <v>8</v>
      </c>
      <c r="B1" t="s">
        <v>0</v>
      </c>
      <c r="C1" t="s">
        <v>1</v>
      </c>
      <c r="D1" t="s">
        <v>2</v>
      </c>
      <c r="E1" t="s">
        <v>3</v>
      </c>
      <c r="F1" t="s">
        <v>4</v>
      </c>
      <c r="G1" t="s">
        <v>5</v>
      </c>
      <c r="H1" t="s">
        <v>24</v>
      </c>
      <c r="I1" t="s">
        <v>6</v>
      </c>
      <c r="J1" t="s">
        <v>7</v>
      </c>
    </row>
    <row r="2" spans="1:10" x14ac:dyDescent="0.25">
      <c r="A2" t="s">
        <v>9</v>
      </c>
      <c r="B2" t="s">
        <v>75</v>
      </c>
      <c r="C2" t="s">
        <v>18</v>
      </c>
      <c r="D2" t="s">
        <v>76</v>
      </c>
      <c r="E2" t="s">
        <v>19</v>
      </c>
      <c r="F2" t="s">
        <v>79</v>
      </c>
      <c r="G2">
        <v>100</v>
      </c>
      <c r="H2" t="s">
        <v>25</v>
      </c>
      <c r="I2" s="1">
        <v>44399</v>
      </c>
      <c r="J2" s="1">
        <f t="shared" ref="J2:J11" si="0">I2+10</f>
        <v>44409</v>
      </c>
    </row>
    <row r="3" spans="1:10" x14ac:dyDescent="0.25">
      <c r="A3" t="s">
        <v>10</v>
      </c>
      <c r="B3" t="s">
        <v>75</v>
      </c>
      <c r="C3" t="s">
        <v>18</v>
      </c>
      <c r="D3" t="s">
        <v>76</v>
      </c>
      <c r="E3" t="s">
        <v>20</v>
      </c>
      <c r="F3" t="s">
        <v>79</v>
      </c>
      <c r="G3">
        <v>20</v>
      </c>
      <c r="H3" t="s">
        <v>25</v>
      </c>
      <c r="I3" s="1">
        <f>I2+7</f>
        <v>44406</v>
      </c>
      <c r="J3" s="1">
        <f t="shared" si="0"/>
        <v>44416</v>
      </c>
    </row>
    <row r="4" spans="1:10" x14ac:dyDescent="0.25">
      <c r="A4" t="s">
        <v>11</v>
      </c>
      <c r="B4" t="s">
        <v>75</v>
      </c>
      <c r="C4" t="s">
        <v>18</v>
      </c>
      <c r="D4" t="s">
        <v>76</v>
      </c>
      <c r="E4" t="s">
        <v>21</v>
      </c>
      <c r="F4" t="s">
        <v>80</v>
      </c>
      <c r="G4">
        <v>30</v>
      </c>
      <c r="H4" t="s">
        <v>25</v>
      </c>
      <c r="I4" s="1">
        <f t="shared" ref="I4:I10" si="1">I3+7</f>
        <v>44413</v>
      </c>
      <c r="J4" s="1">
        <f t="shared" si="0"/>
        <v>44423</v>
      </c>
    </row>
    <row r="5" spans="1:10" x14ac:dyDescent="0.25">
      <c r="A5" t="s">
        <v>12</v>
      </c>
      <c r="B5" t="s">
        <v>75</v>
      </c>
      <c r="C5" t="s">
        <v>18</v>
      </c>
      <c r="D5" t="s">
        <v>76</v>
      </c>
      <c r="E5" t="s">
        <v>22</v>
      </c>
      <c r="F5" t="s">
        <v>80</v>
      </c>
      <c r="G5">
        <v>35</v>
      </c>
      <c r="H5" t="s">
        <v>25</v>
      </c>
      <c r="I5" s="1">
        <f t="shared" si="1"/>
        <v>44420</v>
      </c>
      <c r="J5" s="1">
        <f t="shared" si="0"/>
        <v>44430</v>
      </c>
    </row>
    <row r="6" spans="1:10" x14ac:dyDescent="0.25">
      <c r="A6" t="s">
        <v>13</v>
      </c>
      <c r="B6" t="s">
        <v>75</v>
      </c>
      <c r="C6" t="s">
        <v>18</v>
      </c>
      <c r="D6" t="s">
        <v>77</v>
      </c>
      <c r="E6" t="s">
        <v>19</v>
      </c>
      <c r="F6" t="s">
        <v>79</v>
      </c>
      <c r="G6">
        <v>40</v>
      </c>
      <c r="H6" t="s">
        <v>25</v>
      </c>
      <c r="I6" s="1">
        <f t="shared" si="1"/>
        <v>44427</v>
      </c>
      <c r="J6" s="1">
        <f t="shared" si="0"/>
        <v>44437</v>
      </c>
    </row>
    <row r="7" spans="1:10" x14ac:dyDescent="0.25">
      <c r="A7" t="s">
        <v>14</v>
      </c>
      <c r="B7" t="s">
        <v>75</v>
      </c>
      <c r="C7" t="s">
        <v>18</v>
      </c>
      <c r="D7" t="s">
        <v>77</v>
      </c>
      <c r="E7" t="s">
        <v>20</v>
      </c>
      <c r="F7" t="s">
        <v>79</v>
      </c>
      <c r="G7">
        <v>25</v>
      </c>
      <c r="H7" t="s">
        <v>25</v>
      </c>
      <c r="I7" s="1">
        <f t="shared" si="1"/>
        <v>44434</v>
      </c>
      <c r="J7" s="1">
        <f t="shared" si="0"/>
        <v>44444</v>
      </c>
    </row>
    <row r="8" spans="1:10" x14ac:dyDescent="0.25">
      <c r="A8" t="s">
        <v>15</v>
      </c>
      <c r="B8" t="s">
        <v>75</v>
      </c>
      <c r="C8" t="s">
        <v>18</v>
      </c>
      <c r="D8" t="s">
        <v>77</v>
      </c>
      <c r="E8" t="s">
        <v>21</v>
      </c>
      <c r="F8" t="s">
        <v>80</v>
      </c>
      <c r="G8">
        <v>15</v>
      </c>
      <c r="H8" t="s">
        <v>25</v>
      </c>
      <c r="I8" s="1">
        <f t="shared" si="1"/>
        <v>44441</v>
      </c>
      <c r="J8" s="1">
        <f t="shared" si="0"/>
        <v>44451</v>
      </c>
    </row>
    <row r="9" spans="1:10" x14ac:dyDescent="0.25">
      <c r="A9" t="s">
        <v>16</v>
      </c>
      <c r="B9" t="s">
        <v>75</v>
      </c>
      <c r="C9" t="s">
        <v>18</v>
      </c>
      <c r="D9" t="s">
        <v>77</v>
      </c>
      <c r="E9" t="s">
        <v>22</v>
      </c>
      <c r="F9" t="s">
        <v>80</v>
      </c>
      <c r="G9">
        <v>10</v>
      </c>
      <c r="H9" t="s">
        <v>25</v>
      </c>
      <c r="I9" s="1">
        <f t="shared" si="1"/>
        <v>44448</v>
      </c>
      <c r="J9" s="1">
        <f t="shared" si="0"/>
        <v>44458</v>
      </c>
    </row>
    <row r="10" spans="1:10" x14ac:dyDescent="0.25">
      <c r="A10" t="s">
        <v>17</v>
      </c>
      <c r="B10" t="s">
        <v>75</v>
      </c>
      <c r="C10" t="s">
        <v>18</v>
      </c>
      <c r="D10" t="s">
        <v>78</v>
      </c>
      <c r="E10" t="s">
        <v>23</v>
      </c>
      <c r="F10" t="s">
        <v>81</v>
      </c>
      <c r="G10">
        <v>60</v>
      </c>
      <c r="H10" t="s">
        <v>25</v>
      </c>
      <c r="I10" s="1">
        <f t="shared" si="1"/>
        <v>44455</v>
      </c>
      <c r="J10" s="1">
        <f t="shared" si="0"/>
        <v>44465</v>
      </c>
    </row>
    <row r="11" spans="1:10" x14ac:dyDescent="0.25">
      <c r="A11" t="s">
        <v>59</v>
      </c>
      <c r="B11" t="s">
        <v>60</v>
      </c>
      <c r="C11" t="s">
        <v>18</v>
      </c>
      <c r="D11" t="s">
        <v>78</v>
      </c>
      <c r="E11" t="s">
        <v>23</v>
      </c>
      <c r="F11" t="s">
        <v>81</v>
      </c>
      <c r="G11">
        <v>60</v>
      </c>
      <c r="H11" t="s">
        <v>82</v>
      </c>
      <c r="I11" s="1">
        <f t="shared" ref="I11" si="2">I10+7</f>
        <v>44462</v>
      </c>
      <c r="J11" s="1">
        <f t="shared" si="0"/>
        <v>44472</v>
      </c>
    </row>
  </sheetData>
  <phoneticPr fontId="2" type="noConversion"/>
  <pageMargins left="0.7" right="0.7" top="0.75" bottom="0.75" header="0.3" footer="0.3"/>
  <pageSetup orientation="portrait" horizontalDpi="200" verticalDpi="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2D3EF-4E92-485F-8DF9-536CE1D56648}">
  <dimension ref="A1:C5"/>
  <sheetViews>
    <sheetView workbookViewId="0">
      <selection activeCell="I19" sqref="I19"/>
    </sheetView>
  </sheetViews>
  <sheetFormatPr defaultRowHeight="15" x14ac:dyDescent="0.25"/>
  <cols>
    <col min="1" max="1" width="16.85546875" bestFit="1" customWidth="1"/>
    <col min="2" max="2" width="16.140625" customWidth="1"/>
    <col min="3" max="3" width="12.7109375" style="8" customWidth="1"/>
  </cols>
  <sheetData>
    <row r="1" spans="1:3" x14ac:dyDescent="0.25">
      <c r="A1" t="s">
        <v>8</v>
      </c>
      <c r="B1" t="s">
        <v>61</v>
      </c>
      <c r="C1" s="8" t="s">
        <v>62</v>
      </c>
    </row>
    <row r="2" spans="1:3" x14ac:dyDescent="0.25">
      <c r="A2" t="s">
        <v>9</v>
      </c>
      <c r="B2" t="s">
        <v>50</v>
      </c>
      <c r="C2" s="8">
        <v>5</v>
      </c>
    </row>
    <row r="3" spans="1:3" x14ac:dyDescent="0.25">
      <c r="A3" t="s">
        <v>9</v>
      </c>
      <c r="B3" t="s">
        <v>51</v>
      </c>
      <c r="C3" s="8">
        <v>10</v>
      </c>
    </row>
    <row r="4" spans="1:3" x14ac:dyDescent="0.25">
      <c r="A4" t="s">
        <v>10</v>
      </c>
      <c r="B4" t="s">
        <v>52</v>
      </c>
      <c r="C4" s="8">
        <v>10</v>
      </c>
    </row>
    <row r="5" spans="1:3" x14ac:dyDescent="0.25">
      <c r="A5" t="s">
        <v>13</v>
      </c>
      <c r="B5" t="s">
        <v>51</v>
      </c>
      <c r="C5" s="8">
        <v>25</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2367C-DDA2-4D04-A619-DC0D9A49F652}">
  <dimension ref="A1:Y13"/>
  <sheetViews>
    <sheetView workbookViewId="0">
      <selection activeCell="E4" sqref="E4"/>
    </sheetView>
  </sheetViews>
  <sheetFormatPr defaultRowHeight="15" x14ac:dyDescent="0.25"/>
  <cols>
    <col min="1" max="1" width="17.85546875" bestFit="1" customWidth="1"/>
    <col min="2" max="2" width="15" customWidth="1"/>
    <col min="3" max="3" width="16.140625" customWidth="1"/>
    <col min="4" max="4" width="9.7109375" customWidth="1"/>
    <col min="5" max="5" width="11.140625" bestFit="1" customWidth="1"/>
    <col min="6" max="6" width="8.85546875" bestFit="1" customWidth="1"/>
    <col min="7" max="9" width="9.85546875" bestFit="1" customWidth="1"/>
    <col min="10" max="10" width="8.7109375" bestFit="1" customWidth="1"/>
    <col min="11" max="13" width="9.7109375" bestFit="1" customWidth="1"/>
    <col min="14" max="15" width="8.42578125" bestFit="1" customWidth="1"/>
    <col min="16" max="18" width="9.42578125" bestFit="1" customWidth="1"/>
    <col min="19" max="19" width="9" bestFit="1" customWidth="1"/>
    <col min="20" max="22" width="10" bestFit="1" customWidth="1"/>
    <col min="23" max="23" width="8.7109375" bestFit="1" customWidth="1"/>
    <col min="24" max="24" width="9.7109375" bestFit="1" customWidth="1"/>
    <col min="25" max="25" width="9.7109375" style="5" bestFit="1" customWidth="1"/>
  </cols>
  <sheetData>
    <row r="1" spans="1:25" x14ac:dyDescent="0.25">
      <c r="E1" t="str">
        <f>weeks_dist[[#Headers],[WK01]]</f>
        <v>WK01</v>
      </c>
      <c r="F1" t="str">
        <f>weeks_dist[[#Headers],[WK02]]</f>
        <v>WK02</v>
      </c>
      <c r="G1" t="str">
        <f>weeks_dist[[#Headers],[WK03]]</f>
        <v>WK03</v>
      </c>
      <c r="H1" t="str">
        <f>weeks_dist[[#Headers],[WK04]]</f>
        <v>WK04</v>
      </c>
      <c r="I1" t="str">
        <f>weeks_dist[[#Headers],[WK05]]</f>
        <v>WK05</v>
      </c>
      <c r="J1" t="str">
        <f>weeks_dist[[#Headers],[WK06]]</f>
        <v>WK06</v>
      </c>
      <c r="K1" t="str">
        <f>weeks_dist[[#Headers],[WK07]]</f>
        <v>WK07</v>
      </c>
      <c r="L1" t="str">
        <f>weeks_dist[[#Headers],[WK08]]</f>
        <v>WK08</v>
      </c>
      <c r="M1" t="str">
        <f>weeks_dist[[#Headers],[WK09]]</f>
        <v>WK09</v>
      </c>
      <c r="N1" t="str">
        <f>weeks_dist[[#Headers],[WK10]]</f>
        <v>WK10</v>
      </c>
      <c r="O1" t="str">
        <f>weeks_dist[[#Headers],[WK11]]</f>
        <v>WK11</v>
      </c>
      <c r="P1" t="str">
        <f>weeks_dist[[#Headers],[WK12]]</f>
        <v>WK12</v>
      </c>
      <c r="Q1" t="str">
        <f>weeks_dist[[#Headers],[WK13]]</f>
        <v>WK13</v>
      </c>
      <c r="R1" t="str">
        <f>weeks_dist[[#Headers],[WK14]]</f>
        <v>WK14</v>
      </c>
      <c r="S1" t="str">
        <f>weeks_dist[[#Headers],[WK15]]</f>
        <v>WK15</v>
      </c>
      <c r="T1" t="str">
        <f>weeks_dist[[#Headers],[WK16]]</f>
        <v>WK16</v>
      </c>
      <c r="U1" t="str">
        <f>weeks_dist[[#Headers],[WK17]]</f>
        <v>WK17</v>
      </c>
      <c r="V1" t="str">
        <f>weeks_dist[[#Headers],[WK18]]</f>
        <v>WK18</v>
      </c>
      <c r="W1" t="str">
        <f>weeks_dist[[#Headers],[WK19]]</f>
        <v>WK19</v>
      </c>
      <c r="X1" t="str">
        <f>weeks_dist[[#Headers],[WK20]]</f>
        <v>WK20</v>
      </c>
    </row>
    <row r="2" spans="1:25" x14ac:dyDescent="0.25">
      <c r="D2" s="1">
        <f>E2-7</f>
        <v>44394</v>
      </c>
      <c r="E2" s="1">
        <f>MIN(B:B)-WEEKDAY(MIN(B:B),Settings!D1)+8</f>
        <v>44401</v>
      </c>
      <c r="F2" s="1">
        <f>E2+7</f>
        <v>44408</v>
      </c>
      <c r="G2" s="1">
        <f t="shared" ref="G2:X2" si="0">F2+7</f>
        <v>44415</v>
      </c>
      <c r="H2" s="1">
        <f t="shared" si="0"/>
        <v>44422</v>
      </c>
      <c r="I2" s="1">
        <f t="shared" si="0"/>
        <v>44429</v>
      </c>
      <c r="J2" s="1">
        <f t="shared" si="0"/>
        <v>44436</v>
      </c>
      <c r="K2" s="1">
        <f t="shared" si="0"/>
        <v>44443</v>
      </c>
      <c r="L2" s="1">
        <f t="shared" si="0"/>
        <v>44450</v>
      </c>
      <c r="M2" s="1">
        <f t="shared" si="0"/>
        <v>44457</v>
      </c>
      <c r="N2" s="1">
        <f t="shared" si="0"/>
        <v>44464</v>
      </c>
      <c r="O2" s="1">
        <f t="shared" si="0"/>
        <v>44471</v>
      </c>
      <c r="P2" s="1">
        <f t="shared" si="0"/>
        <v>44478</v>
      </c>
      <c r="Q2" s="1">
        <f t="shared" si="0"/>
        <v>44485</v>
      </c>
      <c r="R2" s="1">
        <f t="shared" si="0"/>
        <v>44492</v>
      </c>
      <c r="S2" s="1">
        <f t="shared" si="0"/>
        <v>44499</v>
      </c>
      <c r="T2" s="1">
        <f t="shared" si="0"/>
        <v>44506</v>
      </c>
      <c r="U2" s="1">
        <f t="shared" si="0"/>
        <v>44513</v>
      </c>
      <c r="V2" s="1">
        <f t="shared" si="0"/>
        <v>44520</v>
      </c>
      <c r="W2" s="1">
        <f t="shared" si="0"/>
        <v>44527</v>
      </c>
      <c r="X2" s="1">
        <f t="shared" si="0"/>
        <v>44534</v>
      </c>
      <c r="Y2" s="5" t="s">
        <v>46</v>
      </c>
    </row>
    <row r="3" spans="1:25" x14ac:dyDescent="0.25">
      <c r="A3" t="s">
        <v>8</v>
      </c>
      <c r="B3" t="s">
        <v>6</v>
      </c>
      <c r="C3" t="s">
        <v>7</v>
      </c>
      <c r="D3" t="s">
        <v>44</v>
      </c>
      <c r="E3" t="s">
        <v>50</v>
      </c>
      <c r="F3" t="s">
        <v>51</v>
      </c>
      <c r="G3" t="s">
        <v>52</v>
      </c>
      <c r="H3" t="s">
        <v>53</v>
      </c>
      <c r="I3" t="s">
        <v>54</v>
      </c>
      <c r="J3" t="s">
        <v>55</v>
      </c>
      <c r="K3" t="s">
        <v>56</v>
      </c>
      <c r="L3" t="s">
        <v>57</v>
      </c>
      <c r="M3" t="s">
        <v>58</v>
      </c>
      <c r="N3" t="s">
        <v>26</v>
      </c>
      <c r="O3" t="s">
        <v>27</v>
      </c>
      <c r="P3" t="s">
        <v>28</v>
      </c>
      <c r="Q3" t="s">
        <v>29</v>
      </c>
      <c r="R3" t="s">
        <v>30</v>
      </c>
      <c r="S3" t="s">
        <v>31</v>
      </c>
      <c r="T3" t="s">
        <v>32</v>
      </c>
      <c r="U3" t="s">
        <v>33</v>
      </c>
      <c r="V3" t="s">
        <v>34</v>
      </c>
      <c r="W3" t="s">
        <v>35</v>
      </c>
      <c r="X3" t="s">
        <v>36</v>
      </c>
    </row>
    <row r="4" spans="1:25" x14ac:dyDescent="0.25">
      <c r="A4" t="s">
        <v>9</v>
      </c>
      <c r="B4" s="1">
        <f>VLOOKUP(A4,Data!A:J,9,FALSE)</f>
        <v>44399</v>
      </c>
      <c r="C4" s="1">
        <f>VLOOKUP(A4,Data!A:J,10,FALSE)</f>
        <v>44409</v>
      </c>
      <c r="D4" s="4">
        <f>NETWORKDAYS.INTL(weeks_dist[[#This Row],[Planned Start]],weeks_dist[[#This Row],[Planned Finish]],Settings!$H$1,Settings!$L:$L)</f>
        <v>8</v>
      </c>
      <c r="E4" s="11">
        <f>IF($B4&gt;E$2,0,IF($C4&lt;(D$2),0,IF(AND($B4&gt;D$2,$C4&gt;D$2),((NETWORKDAYS.INTL($B4,E$2,Settings!$H$1,Settings!$L:$L)/$D4)),IF(AND($B4&lt;D$2,$C4&gt;E$2),((NETWORKDAYS.INTL(D$2+1,E$2,Settings!$H$1,Settings!$L:$L)/$D4)),IF($B4&gt;D$2,(NETWORKDAYS.INTL($B4,E$2,Settings!$H$1,Settings!$L:$L)/$D4),(NETWORKDAYS.INTL(D$2+1,$C4,Settings!$H$1,Settings!$L:$L)/$D4))))))</f>
        <v>0.25</v>
      </c>
      <c r="F4" s="11">
        <f>IF($B4&gt;F$2,0,IF($C4&lt;(E$2),0,IF(AND($B4&gt;E$2,$C4&gt;E$2),((NETWORKDAYS.INTL($B4,F$2,Settings!$H$1,Settings!$L:$L)/$D4)),IF(AND($B4&lt;E$2,$C4&gt;F$2),((NETWORKDAYS.INTL(E$2+1,F$2,Settings!$H$1,Settings!$L:$L)/$D4)),IF($B4&gt;E$2,(NETWORKDAYS.INTL($B4,F$2,Settings!$H$1,Settings!$L:$L)/$D4),(NETWORKDAYS.INTL(E$2+1,$C4,Settings!$H$1,Settings!$L:$L)/$D4))))))</f>
        <v>0.75</v>
      </c>
      <c r="G4" s="11">
        <f>IF($B4&gt;G$2,0,IF($C4&lt;(F$2),0,IF(AND($B4&gt;F$2,$C4&gt;F$2),((NETWORKDAYS.INTL($B4,G$2,Settings!$H$1,Settings!$L:$L)/$D4)),IF(AND($B4&lt;F$2,$C4&gt;G$2),((NETWORKDAYS.INTL(F$2+1,G$2,Settings!$H$1,Settings!$L:$L)/$D4)),IF($B4&gt;F$2,(NETWORKDAYS.INTL($B4,G$2,Settings!$H$1,Settings!$L:$L)/$D4),(NETWORKDAYS.INTL(F$2+1,$C4,Settings!$H$1,Settings!$L:$L)/$D4))))))</f>
        <v>0</v>
      </c>
      <c r="H4" s="11">
        <f>IF($B4&gt;H$2,0,IF($C4&lt;(G$2),0,IF(AND($B4&gt;G$2,$C4&gt;G$2),((NETWORKDAYS.INTL($B4,H$2,Settings!$H$1,Settings!$L:$L)/$D4)),IF(AND($B4&lt;G$2,$C4&gt;H$2),((NETWORKDAYS.INTL(G$2+1,H$2,Settings!$H$1,Settings!$L:$L)/$D4)),IF($B4&gt;G$2,(NETWORKDAYS.INTL($B4,H$2,Settings!$H$1,Settings!$L:$L)/$D4),(NETWORKDAYS.INTL(G$2+1,$C4,Settings!$H$1,Settings!$L:$L)/$D4))))))</f>
        <v>0</v>
      </c>
      <c r="I4" s="11">
        <f>IF($B4&gt;I$2,0,IF($C4&lt;(H$2),0,IF(AND($B4&gt;H$2,$C4&gt;H$2),((NETWORKDAYS.INTL($B4,I$2,Settings!$H$1,Settings!$L:$L)/$D4)),IF(AND($B4&lt;H$2,$C4&gt;I$2),((NETWORKDAYS.INTL(H$2+1,I$2,Settings!$H$1,Settings!$L:$L)/$D4)),IF($B4&gt;H$2,(NETWORKDAYS.INTL($B4,I$2,Settings!$H$1,Settings!$L:$L)/$D4),(NETWORKDAYS.INTL(H$2+1,$C4,Settings!$H$1,Settings!$L:$L)/$D4))))))</f>
        <v>0</v>
      </c>
      <c r="J4" s="11">
        <f>IF($B4&gt;J$2,0,IF($C4&lt;(I$2),0,IF(AND($B4&gt;I$2,$C4&gt;I$2),((NETWORKDAYS.INTL($B4,J$2,Settings!$H$1,Settings!$L:$L)/$D4)),IF(AND($B4&lt;I$2,$C4&gt;J$2),((NETWORKDAYS.INTL(I$2+1,J$2,Settings!$H$1,Settings!$L:$L)/$D4)),IF($B4&gt;I$2,(NETWORKDAYS.INTL($B4,J$2,Settings!$H$1,Settings!$L:$L)/$D4),(NETWORKDAYS.INTL(I$2+1,$C4,Settings!$H$1,Settings!$L:$L)/$D4))))))</f>
        <v>0</v>
      </c>
      <c r="K4" s="11">
        <f>IF($B4&gt;K$2,0,IF($C4&lt;(J$2),0,IF(AND($B4&gt;J$2,$C4&gt;J$2),((NETWORKDAYS.INTL($B4,K$2,Settings!$H$1,Settings!$L:$L)/$D4)),IF(AND($B4&lt;J$2,$C4&gt;K$2),((NETWORKDAYS.INTL(J$2+1,K$2,Settings!$H$1,Settings!$L:$L)/$D4)),IF($B4&gt;J$2,(NETWORKDAYS.INTL($B4,K$2,Settings!$H$1,Settings!$L:$L)/$D4),(NETWORKDAYS.INTL(J$2+1,$C4,Settings!$H$1,Settings!$L:$L)/$D4))))))</f>
        <v>0</v>
      </c>
      <c r="L4" s="11">
        <f>IF($B4&gt;L$2,0,IF($C4&lt;(K$2),0,IF(AND($B4&gt;K$2,$C4&gt;K$2),((NETWORKDAYS.INTL($B4,L$2,Settings!$H$1,Settings!$L:$L)/$D4)),IF(AND($B4&lt;K$2,$C4&gt;L$2),((NETWORKDAYS.INTL(K$2+1,L$2,Settings!$H$1,Settings!$L:$L)/$D4)),IF($B4&gt;K$2,(NETWORKDAYS.INTL($B4,L$2,Settings!$H$1,Settings!$L:$L)/$D4),(NETWORKDAYS.INTL(K$2+1,$C4,Settings!$H$1,Settings!$L:$L)/$D4))))))</f>
        <v>0</v>
      </c>
      <c r="M4" s="11">
        <f>IF($B4&gt;M$2,0,IF($C4&lt;(L$2),0,IF(AND($B4&gt;L$2,$C4&gt;L$2),((NETWORKDAYS.INTL($B4,M$2,Settings!$H$1,Settings!$L:$L)/$D4)),IF(AND($B4&lt;L$2,$C4&gt;M$2),((NETWORKDAYS.INTL(L$2+1,M$2,Settings!$H$1,Settings!$L:$L)/$D4)),IF($B4&gt;L$2,(NETWORKDAYS.INTL($B4,M$2,Settings!$H$1,Settings!$L:$L)/$D4),(NETWORKDAYS.INTL(L$2+1,$C4,Settings!$H$1,Settings!$L:$L)/$D4))))))</f>
        <v>0</v>
      </c>
      <c r="N4" s="11">
        <f>IF($B4&gt;N$2,0,IF($C4&lt;(M$2),0,IF(AND($B4&gt;M$2,$C4&gt;M$2),((NETWORKDAYS.INTL($B4,N$2,Settings!$H$1,Settings!$L:$L)/$D4)),IF(AND($B4&lt;M$2,$C4&gt;N$2),((NETWORKDAYS.INTL(M$2+1,N$2,Settings!$H$1,Settings!$L:$L)/$D4)),IF($B4&gt;M$2,(NETWORKDAYS.INTL($B4,N$2,Settings!$H$1,Settings!$L:$L)/$D4),(NETWORKDAYS.INTL(M$2+1,$C4,Settings!$H$1,Settings!$L:$L)/$D4))))))</f>
        <v>0</v>
      </c>
      <c r="O4" s="11">
        <f>IF($B4&gt;O$2,0,IF($C4&lt;(N$2),0,IF(AND($B4&gt;N$2,$C4&gt;N$2),((NETWORKDAYS.INTL($B4,O$2,Settings!$H$1,Settings!$L:$L)/$D4)),IF(AND($B4&lt;N$2,$C4&gt;O$2),((NETWORKDAYS.INTL(N$2+1,O$2,Settings!$H$1,Settings!$L:$L)/$D4)),IF($B4&gt;N$2,(NETWORKDAYS.INTL($B4,O$2,Settings!$H$1,Settings!$L:$L)/$D4),(NETWORKDAYS.INTL(N$2+1,$C4,Settings!$H$1,Settings!$L:$L)/$D4))))))</f>
        <v>0</v>
      </c>
      <c r="P4" s="11">
        <f>IF($B4&gt;P$2,0,IF($C4&lt;(O$2),0,IF(AND($B4&gt;O$2,$C4&gt;O$2),((NETWORKDAYS.INTL($B4,P$2,Settings!$H$1,Settings!$L:$L)/$D4)),IF(AND($B4&lt;O$2,$C4&gt;P$2),((NETWORKDAYS.INTL(O$2+1,P$2,Settings!$H$1,Settings!$L:$L)/$D4)),IF($B4&gt;O$2,(NETWORKDAYS.INTL($B4,P$2,Settings!$H$1,Settings!$L:$L)/$D4),(NETWORKDAYS.INTL(O$2+1,$C4,Settings!$H$1,Settings!$L:$L)/$D4))))))</f>
        <v>0</v>
      </c>
      <c r="Q4" s="11">
        <f>IF($B4&gt;Q$2,0,IF($C4&lt;(P$2),0,IF(AND($B4&gt;P$2,$C4&gt;P$2),((NETWORKDAYS.INTL($B4,Q$2,Settings!$H$1,Settings!$L:$L)/$D4)),IF(AND($B4&lt;P$2,$C4&gt;Q$2),((NETWORKDAYS.INTL(P$2+1,Q$2,Settings!$H$1,Settings!$L:$L)/$D4)),IF($B4&gt;P$2,(NETWORKDAYS.INTL($B4,Q$2,Settings!$H$1,Settings!$L:$L)/$D4),(NETWORKDAYS.INTL(P$2+1,$C4,Settings!$H$1,Settings!$L:$L)/$D4))))))</f>
        <v>0</v>
      </c>
      <c r="R4" s="11">
        <f>IF($B4&gt;R$2,0,IF($C4&lt;(Q$2),0,IF(AND($B4&gt;Q$2,$C4&gt;Q$2),((NETWORKDAYS.INTL($B4,R$2,Settings!$H$1,Settings!$L:$L)/$D4)),IF(AND($B4&lt;Q$2,$C4&gt;R$2),((NETWORKDAYS.INTL(Q$2+1,R$2,Settings!$H$1,Settings!$L:$L)/$D4)),IF($B4&gt;Q$2,(NETWORKDAYS.INTL($B4,R$2,Settings!$H$1,Settings!$L:$L)/$D4),(NETWORKDAYS.INTL(Q$2+1,$C4,Settings!$H$1,Settings!$L:$L)/$D4))))))</f>
        <v>0</v>
      </c>
      <c r="S4" s="11">
        <f>IF($B4&gt;S$2,0,IF($C4&lt;(R$2),0,IF(AND($B4&gt;R$2,$C4&gt;R$2),((NETWORKDAYS.INTL($B4,S$2,Settings!$H$1,Settings!$L:$L)/$D4)),IF(AND($B4&lt;R$2,$C4&gt;S$2),((NETWORKDAYS.INTL(R$2+1,S$2,Settings!$H$1,Settings!$L:$L)/$D4)),IF($B4&gt;R$2,(NETWORKDAYS.INTL($B4,S$2,Settings!$H$1,Settings!$L:$L)/$D4),(NETWORKDAYS.INTL(R$2+1,$C4,Settings!$H$1,Settings!$L:$L)/$D4))))))</f>
        <v>0</v>
      </c>
      <c r="T4" s="11">
        <f>IF($B4&gt;T$2,0,IF($C4&lt;(S$2),0,IF(AND($B4&gt;S$2,$C4&gt;S$2),((NETWORKDAYS.INTL($B4,T$2,Settings!$H$1,Settings!$L:$L)/$D4)),IF(AND($B4&lt;S$2,$C4&gt;T$2),((NETWORKDAYS.INTL(S$2+1,T$2,Settings!$H$1,Settings!$L:$L)/$D4)),IF($B4&gt;S$2,(NETWORKDAYS.INTL($B4,T$2,Settings!$H$1,Settings!$L:$L)/$D4),(NETWORKDAYS.INTL(S$2+1,$C4,Settings!$H$1,Settings!$L:$L)/$D4))))))</f>
        <v>0</v>
      </c>
      <c r="U4" s="11">
        <f>IF($B4&gt;U$2,0,IF($C4&lt;(T$2),0,IF(AND($B4&gt;T$2,$C4&gt;T$2),((NETWORKDAYS.INTL($B4,U$2,Settings!$H$1,Settings!$L:$L)/$D4)),IF(AND($B4&lt;T$2,$C4&gt;U$2),((NETWORKDAYS.INTL(T$2+1,U$2,Settings!$H$1,Settings!$L:$L)/$D4)),IF($B4&gt;T$2,(NETWORKDAYS.INTL($B4,U$2,Settings!$H$1,Settings!$L:$L)/$D4),(NETWORKDAYS.INTL(T$2+1,$C4,Settings!$H$1,Settings!$L:$L)/$D4))))))</f>
        <v>0</v>
      </c>
      <c r="V4" s="11">
        <f>IF($B4&gt;V$2,0,IF($C4&lt;(U$2),0,IF(AND($B4&gt;U$2,$C4&gt;U$2),((NETWORKDAYS.INTL($B4,V$2,Settings!$H$1,Settings!$L:$L)/$D4)),IF(AND($B4&lt;U$2,$C4&gt;V$2),((NETWORKDAYS.INTL(U$2+1,V$2,Settings!$H$1,Settings!$L:$L)/$D4)),IF($B4&gt;U$2,(NETWORKDAYS.INTL($B4,V$2,Settings!$H$1,Settings!$L:$L)/$D4),(NETWORKDAYS.INTL(U$2+1,$C4,Settings!$H$1,Settings!$L:$L)/$D4))))))</f>
        <v>0</v>
      </c>
      <c r="W4" s="11">
        <f>IF($B4&gt;W$2,0,IF($C4&lt;(V$2),0,IF(AND($B4&gt;V$2,$C4&gt;V$2),((NETWORKDAYS.INTL($B4,W$2,Settings!$H$1,Settings!$L:$L)/$D4)),IF(AND($B4&lt;V$2,$C4&gt;W$2),((NETWORKDAYS.INTL(V$2+1,W$2,Settings!$H$1,Settings!$L:$L)/$D4)),IF($B4&gt;V$2,(NETWORKDAYS.INTL($B4,W$2,Settings!$H$1,Settings!$L:$L)/$D4),(NETWORKDAYS.INTL(V$2+1,$C4,Settings!$H$1,Settings!$L:$L)/$D4))))))</f>
        <v>0</v>
      </c>
      <c r="X4" s="11">
        <f>IF($B4&gt;X$2,0,IF($C4&lt;(W$2),0,IF(AND($B4&gt;W$2,$C4&gt;W$2),((NETWORKDAYS.INTL($B4,X$2,Settings!$H$1,Settings!$L:$L)/$D4)),IF(AND($B4&lt;W$2,$C4&gt;X$2),((NETWORKDAYS.INTL(W$2+1,X$2,Settings!$H$1,Settings!$L:$L)/$D4)),IF($B4&gt;W$2,(NETWORKDAYS.INTL($B4,X$2,Settings!$H$1,Settings!$L:$L)/$D4),(NETWORKDAYS.INTL(W$2+1,$C4,Settings!$H$1,Settings!$L:$L)/$D4))))))</f>
        <v>0</v>
      </c>
      <c r="Y4" s="5">
        <f>SUM(weeks_dist[[#This Row],[WK01]:[WK20]])</f>
        <v>1</v>
      </c>
    </row>
    <row r="5" spans="1:25" x14ac:dyDescent="0.25">
      <c r="A5" t="s">
        <v>10</v>
      </c>
      <c r="B5" s="1">
        <f>VLOOKUP(A5,Data!A:J,9,FALSE)</f>
        <v>44406</v>
      </c>
      <c r="C5" s="1">
        <f>VLOOKUP(A5,Data!A:J,10,FALSE)</f>
        <v>44416</v>
      </c>
      <c r="D5" s="4">
        <f>NETWORKDAYS.INTL(weeks_dist[[#This Row],[Planned Start]],weeks_dist[[#This Row],[Planned Finish]],Settings!$H$1,Settings!$L:$L)</f>
        <v>8</v>
      </c>
      <c r="E5" s="11">
        <f>IF($B5&gt;E$2,0,IF($C5&lt;(D$2),0,IF(AND($B5&gt;D$2,$C5&gt;D$2),((NETWORKDAYS.INTL($B5,E$2,Settings!$H$1,Settings!$L:$L)/$D5)),IF(AND($B5&lt;D$2,$C5&gt;E$2),((NETWORKDAYS.INTL(D$2+1,E$2,Settings!$H$1,Settings!$L:$L)/$D5)),IF($B5&gt;D$2,(NETWORKDAYS.INTL($B5,E$2,Settings!$H$1,Settings!$L:$L)/$D5),(NETWORKDAYS.INTL(D$2+1,$C5,Settings!$H$1,Settings!$L:$L)/$D5))))))</f>
        <v>0</v>
      </c>
      <c r="F5" s="11">
        <f>IF($B5&gt;F$2,0,IF($C5&lt;(E$2),0,IF(AND($B5&gt;E$2,$C5&gt;E$2),((NETWORKDAYS.INTL($B5,F$2,Settings!$H$1,Settings!$L:$L)/$D5)),IF(AND($B5&lt;E$2,$C5&gt;F$2),((NETWORKDAYS.INTL(E$2+1,F$2,Settings!$H$1,Settings!$L:$L)/$D5)),IF($B5&gt;E$2,(NETWORKDAYS.INTL($B5,F$2,Settings!$H$1,Settings!$L:$L)/$D5),(NETWORKDAYS.INTL(E$2+1,$C5,Settings!$H$1,Settings!$L:$L)/$D5))))))</f>
        <v>0.25</v>
      </c>
      <c r="G5" s="11">
        <f>IF($B5&gt;G$2,0,IF($C5&lt;(F$2),0,IF(AND($B5&gt;F$2,$C5&gt;F$2),((NETWORKDAYS.INTL($B5,G$2,Settings!$H$1,Settings!$L:$L)/$D5)),IF(AND($B5&lt;F$2,$C5&gt;G$2),((NETWORKDAYS.INTL(F$2+1,G$2,Settings!$H$1,Settings!$L:$L)/$D5)),IF($B5&gt;F$2,(NETWORKDAYS.INTL($B5,G$2,Settings!$H$1,Settings!$L:$L)/$D5),(NETWORKDAYS.INTL(F$2+1,$C5,Settings!$H$1,Settings!$L:$L)/$D5))))))</f>
        <v>0.625</v>
      </c>
      <c r="H5" s="11">
        <f>IF($B5&gt;H$2,0,IF($C5&lt;(G$2),0,IF(AND($B5&gt;G$2,$C5&gt;G$2),((NETWORKDAYS.INTL($B5,H$2,Settings!$H$1,Settings!$L:$L)/$D5)),IF(AND($B5&lt;G$2,$C5&gt;H$2),((NETWORKDAYS.INTL(G$2+1,H$2,Settings!$H$1,Settings!$L:$L)/$D5)),IF($B5&gt;G$2,(NETWORKDAYS.INTL($B5,H$2,Settings!$H$1,Settings!$L:$L)/$D5),(NETWORKDAYS.INTL(G$2+1,$C5,Settings!$H$1,Settings!$L:$L)/$D5))))))</f>
        <v>0.125</v>
      </c>
      <c r="I5" s="11">
        <f>IF($B5&gt;I$2,0,IF($C5&lt;(H$2),0,IF(AND($B5&gt;H$2,$C5&gt;H$2),((NETWORKDAYS.INTL($B5,I$2,Settings!$H$1,Settings!$L:$L)/$D5)),IF(AND($B5&lt;H$2,$C5&gt;I$2),((NETWORKDAYS.INTL(H$2+1,I$2,Settings!$H$1,Settings!$L:$L)/$D5)),IF($B5&gt;H$2,(NETWORKDAYS.INTL($B5,I$2,Settings!$H$1,Settings!$L:$L)/$D5),(NETWORKDAYS.INTL(H$2+1,$C5,Settings!$H$1,Settings!$L:$L)/$D5))))))</f>
        <v>0</v>
      </c>
      <c r="J5" s="11">
        <f>IF($B5&gt;J$2,0,IF($C5&lt;(I$2),0,IF(AND($B5&gt;I$2,$C5&gt;I$2),((NETWORKDAYS.INTL($B5,J$2,Settings!$H$1,Settings!$L:$L)/$D5)),IF(AND($B5&lt;I$2,$C5&gt;J$2),((NETWORKDAYS.INTL(I$2+1,J$2,Settings!$H$1,Settings!$L:$L)/$D5)),IF($B5&gt;I$2,(NETWORKDAYS.INTL($B5,J$2,Settings!$H$1,Settings!$L:$L)/$D5),(NETWORKDAYS.INTL(I$2+1,$C5,Settings!$H$1,Settings!$L:$L)/$D5))))))</f>
        <v>0</v>
      </c>
      <c r="K5" s="11">
        <f>IF($B5&gt;K$2,0,IF($C5&lt;(J$2),0,IF(AND($B5&gt;J$2,$C5&gt;J$2),((NETWORKDAYS.INTL($B5,K$2,Settings!$H$1,Settings!$L:$L)/$D5)),IF(AND($B5&lt;J$2,$C5&gt;K$2),((NETWORKDAYS.INTL(J$2+1,K$2,Settings!$H$1,Settings!$L:$L)/$D5)),IF($B5&gt;J$2,(NETWORKDAYS.INTL($B5,K$2,Settings!$H$1,Settings!$L:$L)/$D5),(NETWORKDAYS.INTL(J$2+1,$C5,Settings!$H$1,Settings!$L:$L)/$D5))))))</f>
        <v>0</v>
      </c>
      <c r="L5" s="11">
        <f>IF($B5&gt;L$2,0,IF($C5&lt;(K$2),0,IF(AND($B5&gt;K$2,$C5&gt;K$2),((NETWORKDAYS.INTL($B5,L$2,Settings!$H$1,Settings!$L:$L)/$D5)),IF(AND($B5&lt;K$2,$C5&gt;L$2),((NETWORKDAYS.INTL(K$2+1,L$2,Settings!$H$1,Settings!$L:$L)/$D5)),IF($B5&gt;K$2,(NETWORKDAYS.INTL($B5,L$2,Settings!$H$1,Settings!$L:$L)/$D5),(NETWORKDAYS.INTL(K$2+1,$C5,Settings!$H$1,Settings!$L:$L)/$D5))))))</f>
        <v>0</v>
      </c>
      <c r="M5" s="11">
        <f>IF($B5&gt;M$2,0,IF($C5&lt;(L$2),0,IF(AND($B5&gt;L$2,$C5&gt;L$2),((NETWORKDAYS.INTL($B5,M$2,Settings!$H$1,Settings!$L:$L)/$D5)),IF(AND($B5&lt;L$2,$C5&gt;M$2),((NETWORKDAYS.INTL(L$2+1,M$2,Settings!$H$1,Settings!$L:$L)/$D5)),IF($B5&gt;L$2,(NETWORKDAYS.INTL($B5,M$2,Settings!$H$1,Settings!$L:$L)/$D5),(NETWORKDAYS.INTL(L$2+1,$C5,Settings!$H$1,Settings!$L:$L)/$D5))))))</f>
        <v>0</v>
      </c>
      <c r="N5" s="11">
        <f>IF($B5&gt;N$2,0,IF($C5&lt;(M$2),0,IF(AND($B5&gt;M$2,$C5&gt;M$2),((NETWORKDAYS.INTL($B5,N$2,Settings!$H$1,Settings!$L:$L)/$D5)),IF(AND($B5&lt;M$2,$C5&gt;N$2),((NETWORKDAYS.INTL(M$2+1,N$2,Settings!$H$1,Settings!$L:$L)/$D5)),IF($B5&gt;M$2,(NETWORKDAYS.INTL($B5,N$2,Settings!$H$1,Settings!$L:$L)/$D5),(NETWORKDAYS.INTL(M$2+1,$C5,Settings!$H$1,Settings!$L:$L)/$D5))))))</f>
        <v>0</v>
      </c>
      <c r="O5" s="11">
        <f>IF($B5&gt;O$2,0,IF($C5&lt;(N$2),0,IF(AND($B5&gt;N$2,$C5&gt;N$2),((NETWORKDAYS.INTL($B5,O$2,Settings!$H$1,Settings!$L:$L)/$D5)),IF(AND($B5&lt;N$2,$C5&gt;O$2),((NETWORKDAYS.INTL(N$2+1,O$2,Settings!$H$1,Settings!$L:$L)/$D5)),IF($B5&gt;N$2,(NETWORKDAYS.INTL($B5,O$2,Settings!$H$1,Settings!$L:$L)/$D5),(NETWORKDAYS.INTL(N$2+1,$C5,Settings!$H$1,Settings!$L:$L)/$D5))))))</f>
        <v>0</v>
      </c>
      <c r="P5" s="11">
        <f>IF($B5&gt;P$2,0,IF($C5&lt;(O$2),0,IF(AND($B5&gt;O$2,$C5&gt;O$2),((NETWORKDAYS.INTL($B5,P$2,Settings!$H$1,Settings!$L:$L)/$D5)),IF(AND($B5&lt;O$2,$C5&gt;P$2),((NETWORKDAYS.INTL(O$2+1,P$2,Settings!$H$1,Settings!$L:$L)/$D5)),IF($B5&gt;O$2,(NETWORKDAYS.INTL($B5,P$2,Settings!$H$1,Settings!$L:$L)/$D5),(NETWORKDAYS.INTL(O$2+1,$C5,Settings!$H$1,Settings!$L:$L)/$D5))))))</f>
        <v>0</v>
      </c>
      <c r="Q5" s="11">
        <f>IF($B5&gt;Q$2,0,IF($C5&lt;(P$2),0,IF(AND($B5&gt;P$2,$C5&gt;P$2),((NETWORKDAYS.INTL($B5,Q$2,Settings!$H$1,Settings!$L:$L)/$D5)),IF(AND($B5&lt;P$2,$C5&gt;Q$2),((NETWORKDAYS.INTL(P$2+1,Q$2,Settings!$H$1,Settings!$L:$L)/$D5)),IF($B5&gt;P$2,(NETWORKDAYS.INTL($B5,Q$2,Settings!$H$1,Settings!$L:$L)/$D5),(NETWORKDAYS.INTL(P$2+1,$C5,Settings!$H$1,Settings!$L:$L)/$D5))))))</f>
        <v>0</v>
      </c>
      <c r="R5" s="11">
        <f>IF($B5&gt;R$2,0,IF($C5&lt;(Q$2),0,IF(AND($B5&gt;Q$2,$C5&gt;Q$2),((NETWORKDAYS.INTL($B5,R$2,Settings!$H$1,Settings!$L:$L)/$D5)),IF(AND($B5&lt;Q$2,$C5&gt;R$2),((NETWORKDAYS.INTL(Q$2+1,R$2,Settings!$H$1,Settings!$L:$L)/$D5)),IF($B5&gt;Q$2,(NETWORKDAYS.INTL($B5,R$2,Settings!$H$1,Settings!$L:$L)/$D5),(NETWORKDAYS.INTL(Q$2+1,$C5,Settings!$H$1,Settings!$L:$L)/$D5))))))</f>
        <v>0</v>
      </c>
      <c r="S5" s="11">
        <f>IF($B5&gt;S$2,0,IF($C5&lt;(R$2),0,IF(AND($B5&gt;R$2,$C5&gt;R$2),((NETWORKDAYS.INTL($B5,S$2,Settings!$H$1,Settings!$L:$L)/$D5)),IF(AND($B5&lt;R$2,$C5&gt;S$2),((NETWORKDAYS.INTL(R$2+1,S$2,Settings!$H$1,Settings!$L:$L)/$D5)),IF($B5&gt;R$2,(NETWORKDAYS.INTL($B5,S$2,Settings!$H$1,Settings!$L:$L)/$D5),(NETWORKDAYS.INTL(R$2+1,$C5,Settings!$H$1,Settings!$L:$L)/$D5))))))</f>
        <v>0</v>
      </c>
      <c r="T5" s="11">
        <f>IF($B5&gt;T$2,0,IF($C5&lt;(S$2),0,IF(AND($B5&gt;S$2,$C5&gt;S$2),((NETWORKDAYS.INTL($B5,T$2,Settings!$H$1,Settings!$L:$L)/$D5)),IF(AND($B5&lt;S$2,$C5&gt;T$2),((NETWORKDAYS.INTL(S$2+1,T$2,Settings!$H$1,Settings!$L:$L)/$D5)),IF($B5&gt;S$2,(NETWORKDAYS.INTL($B5,T$2,Settings!$H$1,Settings!$L:$L)/$D5),(NETWORKDAYS.INTL(S$2+1,$C5,Settings!$H$1,Settings!$L:$L)/$D5))))))</f>
        <v>0</v>
      </c>
      <c r="U5" s="11">
        <f>IF($B5&gt;U$2,0,IF($C5&lt;(T$2),0,IF(AND($B5&gt;T$2,$C5&gt;T$2),((NETWORKDAYS.INTL($B5,U$2,Settings!$H$1,Settings!$L:$L)/$D5)),IF(AND($B5&lt;T$2,$C5&gt;U$2),((NETWORKDAYS.INTL(T$2+1,U$2,Settings!$H$1,Settings!$L:$L)/$D5)),IF($B5&gt;T$2,(NETWORKDAYS.INTL($B5,U$2,Settings!$H$1,Settings!$L:$L)/$D5),(NETWORKDAYS.INTL(T$2+1,$C5,Settings!$H$1,Settings!$L:$L)/$D5))))))</f>
        <v>0</v>
      </c>
      <c r="V5" s="11">
        <f>IF($B5&gt;V$2,0,IF($C5&lt;(U$2),0,IF(AND($B5&gt;U$2,$C5&gt;U$2),((NETWORKDAYS.INTL($B5,V$2,Settings!$H$1,Settings!$L:$L)/$D5)),IF(AND($B5&lt;U$2,$C5&gt;V$2),((NETWORKDAYS.INTL(U$2+1,V$2,Settings!$H$1,Settings!$L:$L)/$D5)),IF($B5&gt;U$2,(NETWORKDAYS.INTL($B5,V$2,Settings!$H$1,Settings!$L:$L)/$D5),(NETWORKDAYS.INTL(U$2+1,$C5,Settings!$H$1,Settings!$L:$L)/$D5))))))</f>
        <v>0</v>
      </c>
      <c r="W5" s="11">
        <f>IF($B5&gt;W$2,0,IF($C5&lt;(V$2),0,IF(AND($B5&gt;V$2,$C5&gt;V$2),((NETWORKDAYS.INTL($B5,W$2,Settings!$H$1,Settings!$L:$L)/$D5)),IF(AND($B5&lt;V$2,$C5&gt;W$2),((NETWORKDAYS.INTL(V$2+1,W$2,Settings!$H$1,Settings!$L:$L)/$D5)),IF($B5&gt;V$2,(NETWORKDAYS.INTL($B5,W$2,Settings!$H$1,Settings!$L:$L)/$D5),(NETWORKDAYS.INTL(V$2+1,$C5,Settings!$H$1,Settings!$L:$L)/$D5))))))</f>
        <v>0</v>
      </c>
      <c r="X5" s="11">
        <f>IF($B5&gt;X$2,0,IF($C5&lt;(W$2),0,IF(AND($B5&gt;W$2,$C5&gt;W$2),((NETWORKDAYS.INTL($B5,X$2,Settings!$H$1,Settings!$L:$L)/$D5)),IF(AND($B5&lt;W$2,$C5&gt;X$2),((NETWORKDAYS.INTL(W$2+1,X$2,Settings!$H$1,Settings!$L:$L)/$D5)),IF($B5&gt;W$2,(NETWORKDAYS.INTL($B5,X$2,Settings!$H$1,Settings!$L:$L)/$D5),(NETWORKDAYS.INTL(W$2+1,$C5,Settings!$H$1,Settings!$L:$L)/$D5))))))</f>
        <v>0</v>
      </c>
      <c r="Y5" s="5">
        <f>SUM(weeks_dist[[#This Row],[WK01]:[WK20]])</f>
        <v>1</v>
      </c>
    </row>
    <row r="6" spans="1:25" x14ac:dyDescent="0.25">
      <c r="A6" t="s">
        <v>11</v>
      </c>
      <c r="B6" s="1">
        <f>VLOOKUP(A6,Data!A:J,9,FALSE)</f>
        <v>44413</v>
      </c>
      <c r="C6" s="1">
        <f>VLOOKUP(A6,Data!A:J,10,FALSE)</f>
        <v>44423</v>
      </c>
      <c r="D6" s="4">
        <f>NETWORKDAYS.INTL(weeks_dist[[#This Row],[Planned Start]],weeks_dist[[#This Row],[Planned Finish]],Settings!$H$1,Settings!$L:$L)</f>
        <v>9</v>
      </c>
      <c r="E6" s="11">
        <f>IF($B6&gt;E$2,0,IF($C6&lt;(D$2),0,IF(AND($B6&gt;D$2,$C6&gt;D$2),((NETWORKDAYS.INTL($B6,E$2,Settings!$H$1,Settings!$L:$L)/$D6)),IF(AND($B6&lt;D$2,$C6&gt;E$2),((NETWORKDAYS.INTL(D$2+1,E$2,Settings!$H$1,Settings!$L:$L)/$D6)),IF($B6&gt;D$2,(NETWORKDAYS.INTL($B6,E$2,Settings!$H$1,Settings!$L:$L)/$D6),(NETWORKDAYS.INTL(D$2+1,$C6,Settings!$H$1,Settings!$L:$L)/$D6))))))</f>
        <v>0</v>
      </c>
      <c r="F6" s="11">
        <f>IF($B6&gt;F$2,0,IF($C6&lt;(E$2),0,IF(AND($B6&gt;E$2,$C6&gt;E$2),((NETWORKDAYS.INTL($B6,F$2,Settings!$H$1,Settings!$L:$L)/$D6)),IF(AND($B6&lt;E$2,$C6&gt;F$2),((NETWORKDAYS.INTL(E$2+1,F$2,Settings!$H$1,Settings!$L:$L)/$D6)),IF($B6&gt;E$2,(NETWORKDAYS.INTL($B6,F$2,Settings!$H$1,Settings!$L:$L)/$D6),(NETWORKDAYS.INTL(E$2+1,$C6,Settings!$H$1,Settings!$L:$L)/$D6))))))</f>
        <v>0</v>
      </c>
      <c r="G6" s="11">
        <f>IF($B6&gt;G$2,0,IF($C6&lt;(F$2),0,IF(AND($B6&gt;F$2,$C6&gt;F$2),((NETWORKDAYS.INTL($B6,G$2,Settings!$H$1,Settings!$L:$L)/$D6)),IF(AND($B6&lt;F$2,$C6&gt;G$2),((NETWORKDAYS.INTL(F$2+1,G$2,Settings!$H$1,Settings!$L:$L)/$D6)),IF($B6&gt;F$2,(NETWORKDAYS.INTL($B6,G$2,Settings!$H$1,Settings!$L:$L)/$D6),(NETWORKDAYS.INTL(F$2+1,$C6,Settings!$H$1,Settings!$L:$L)/$D6))))))</f>
        <v>0.22222222222222221</v>
      </c>
      <c r="H6" s="11">
        <f>IF($B6&gt;H$2,0,IF($C6&lt;(G$2),0,IF(AND($B6&gt;G$2,$C6&gt;G$2),((NETWORKDAYS.INTL($B6,H$2,Settings!$H$1,Settings!$L:$L)/$D6)),IF(AND($B6&lt;G$2,$C6&gt;H$2),((NETWORKDAYS.INTL(G$2+1,H$2,Settings!$H$1,Settings!$L:$L)/$D6)),IF($B6&gt;G$2,(NETWORKDAYS.INTL($B6,H$2,Settings!$H$1,Settings!$L:$L)/$D6),(NETWORKDAYS.INTL(G$2+1,$C6,Settings!$H$1,Settings!$L:$L)/$D6))))))</f>
        <v>0.66666666666666663</v>
      </c>
      <c r="I6" s="11">
        <f>IF($B6&gt;I$2,0,IF($C6&lt;(H$2),0,IF(AND($B6&gt;H$2,$C6&gt;H$2),((NETWORKDAYS.INTL($B6,I$2,Settings!$H$1,Settings!$L:$L)/$D6)),IF(AND($B6&lt;H$2,$C6&gt;I$2),((NETWORKDAYS.INTL(H$2+1,I$2,Settings!$H$1,Settings!$L:$L)/$D6)),IF($B6&gt;H$2,(NETWORKDAYS.INTL($B6,I$2,Settings!$H$1,Settings!$L:$L)/$D6),(NETWORKDAYS.INTL(H$2+1,$C6,Settings!$H$1,Settings!$L:$L)/$D6))))))</f>
        <v>0.1111111111111111</v>
      </c>
      <c r="J6" s="11">
        <f>IF($B6&gt;J$2,0,IF($C6&lt;(I$2),0,IF(AND($B6&gt;I$2,$C6&gt;I$2),((NETWORKDAYS.INTL($B6,J$2,Settings!$H$1,Settings!$L:$L)/$D6)),IF(AND($B6&lt;I$2,$C6&gt;J$2),((NETWORKDAYS.INTL(I$2+1,J$2,Settings!$H$1,Settings!$L:$L)/$D6)),IF($B6&gt;I$2,(NETWORKDAYS.INTL($B6,J$2,Settings!$H$1,Settings!$L:$L)/$D6),(NETWORKDAYS.INTL(I$2+1,$C6,Settings!$H$1,Settings!$L:$L)/$D6))))))</f>
        <v>0</v>
      </c>
      <c r="K6" s="11">
        <f>IF($B6&gt;K$2,0,IF($C6&lt;(J$2),0,IF(AND($B6&gt;J$2,$C6&gt;J$2),((NETWORKDAYS.INTL($B6,K$2,Settings!$H$1,Settings!$L:$L)/$D6)),IF(AND($B6&lt;J$2,$C6&gt;K$2),((NETWORKDAYS.INTL(J$2+1,K$2,Settings!$H$1,Settings!$L:$L)/$D6)),IF($B6&gt;J$2,(NETWORKDAYS.INTL($B6,K$2,Settings!$H$1,Settings!$L:$L)/$D6),(NETWORKDAYS.INTL(J$2+1,$C6,Settings!$H$1,Settings!$L:$L)/$D6))))))</f>
        <v>0</v>
      </c>
      <c r="L6" s="11">
        <f>IF($B6&gt;L$2,0,IF($C6&lt;(K$2),0,IF(AND($B6&gt;K$2,$C6&gt;K$2),((NETWORKDAYS.INTL($B6,L$2,Settings!$H$1,Settings!$L:$L)/$D6)),IF(AND($B6&lt;K$2,$C6&gt;L$2),((NETWORKDAYS.INTL(K$2+1,L$2,Settings!$H$1,Settings!$L:$L)/$D6)),IF($B6&gt;K$2,(NETWORKDAYS.INTL($B6,L$2,Settings!$H$1,Settings!$L:$L)/$D6),(NETWORKDAYS.INTL(K$2+1,$C6,Settings!$H$1,Settings!$L:$L)/$D6))))))</f>
        <v>0</v>
      </c>
      <c r="M6" s="11">
        <f>IF($B6&gt;M$2,0,IF($C6&lt;(L$2),0,IF(AND($B6&gt;L$2,$C6&gt;L$2),((NETWORKDAYS.INTL($B6,M$2,Settings!$H$1,Settings!$L:$L)/$D6)),IF(AND($B6&lt;L$2,$C6&gt;M$2),((NETWORKDAYS.INTL(L$2+1,M$2,Settings!$H$1,Settings!$L:$L)/$D6)),IF($B6&gt;L$2,(NETWORKDAYS.INTL($B6,M$2,Settings!$H$1,Settings!$L:$L)/$D6),(NETWORKDAYS.INTL(L$2+1,$C6,Settings!$H$1,Settings!$L:$L)/$D6))))))</f>
        <v>0</v>
      </c>
      <c r="N6" s="11">
        <f>IF($B6&gt;N$2,0,IF($C6&lt;(M$2),0,IF(AND($B6&gt;M$2,$C6&gt;M$2),((NETWORKDAYS.INTL($B6,N$2,Settings!$H$1,Settings!$L:$L)/$D6)),IF(AND($B6&lt;M$2,$C6&gt;N$2),((NETWORKDAYS.INTL(M$2+1,N$2,Settings!$H$1,Settings!$L:$L)/$D6)),IF($B6&gt;M$2,(NETWORKDAYS.INTL($B6,N$2,Settings!$H$1,Settings!$L:$L)/$D6),(NETWORKDAYS.INTL(M$2+1,$C6,Settings!$H$1,Settings!$L:$L)/$D6))))))</f>
        <v>0</v>
      </c>
      <c r="O6" s="11">
        <f>IF($B6&gt;O$2,0,IF($C6&lt;(N$2),0,IF(AND($B6&gt;N$2,$C6&gt;N$2),((NETWORKDAYS.INTL($B6,O$2,Settings!$H$1,Settings!$L:$L)/$D6)),IF(AND($B6&lt;N$2,$C6&gt;O$2),((NETWORKDAYS.INTL(N$2+1,O$2,Settings!$H$1,Settings!$L:$L)/$D6)),IF($B6&gt;N$2,(NETWORKDAYS.INTL($B6,O$2,Settings!$H$1,Settings!$L:$L)/$D6),(NETWORKDAYS.INTL(N$2+1,$C6,Settings!$H$1,Settings!$L:$L)/$D6))))))</f>
        <v>0</v>
      </c>
      <c r="P6" s="11">
        <f>IF($B6&gt;P$2,0,IF($C6&lt;(O$2),0,IF(AND($B6&gt;O$2,$C6&gt;O$2),((NETWORKDAYS.INTL($B6,P$2,Settings!$H$1,Settings!$L:$L)/$D6)),IF(AND($B6&lt;O$2,$C6&gt;P$2),((NETWORKDAYS.INTL(O$2+1,P$2,Settings!$H$1,Settings!$L:$L)/$D6)),IF($B6&gt;O$2,(NETWORKDAYS.INTL($B6,P$2,Settings!$H$1,Settings!$L:$L)/$D6),(NETWORKDAYS.INTL(O$2+1,$C6,Settings!$H$1,Settings!$L:$L)/$D6))))))</f>
        <v>0</v>
      </c>
      <c r="Q6" s="11">
        <f>IF($B6&gt;Q$2,0,IF($C6&lt;(P$2),0,IF(AND($B6&gt;P$2,$C6&gt;P$2),((NETWORKDAYS.INTL($B6,Q$2,Settings!$H$1,Settings!$L:$L)/$D6)),IF(AND($B6&lt;P$2,$C6&gt;Q$2),((NETWORKDAYS.INTL(P$2+1,Q$2,Settings!$H$1,Settings!$L:$L)/$D6)),IF($B6&gt;P$2,(NETWORKDAYS.INTL($B6,Q$2,Settings!$H$1,Settings!$L:$L)/$D6),(NETWORKDAYS.INTL(P$2+1,$C6,Settings!$H$1,Settings!$L:$L)/$D6))))))</f>
        <v>0</v>
      </c>
      <c r="R6" s="11">
        <f>IF($B6&gt;R$2,0,IF($C6&lt;(Q$2),0,IF(AND($B6&gt;Q$2,$C6&gt;Q$2),((NETWORKDAYS.INTL($B6,R$2,Settings!$H$1,Settings!$L:$L)/$D6)),IF(AND($B6&lt;Q$2,$C6&gt;R$2),((NETWORKDAYS.INTL(Q$2+1,R$2,Settings!$H$1,Settings!$L:$L)/$D6)),IF($B6&gt;Q$2,(NETWORKDAYS.INTL($B6,R$2,Settings!$H$1,Settings!$L:$L)/$D6),(NETWORKDAYS.INTL(Q$2+1,$C6,Settings!$H$1,Settings!$L:$L)/$D6))))))</f>
        <v>0</v>
      </c>
      <c r="S6" s="11">
        <f>IF($B6&gt;S$2,0,IF($C6&lt;(R$2),0,IF(AND($B6&gt;R$2,$C6&gt;R$2),((NETWORKDAYS.INTL($B6,S$2,Settings!$H$1,Settings!$L:$L)/$D6)),IF(AND($B6&lt;R$2,$C6&gt;S$2),((NETWORKDAYS.INTL(R$2+1,S$2,Settings!$H$1,Settings!$L:$L)/$D6)),IF($B6&gt;R$2,(NETWORKDAYS.INTL($B6,S$2,Settings!$H$1,Settings!$L:$L)/$D6),(NETWORKDAYS.INTL(R$2+1,$C6,Settings!$H$1,Settings!$L:$L)/$D6))))))</f>
        <v>0</v>
      </c>
      <c r="T6" s="11">
        <f>IF($B6&gt;T$2,0,IF($C6&lt;(S$2),0,IF(AND($B6&gt;S$2,$C6&gt;S$2),((NETWORKDAYS.INTL($B6,T$2,Settings!$H$1,Settings!$L:$L)/$D6)),IF(AND($B6&lt;S$2,$C6&gt;T$2),((NETWORKDAYS.INTL(S$2+1,T$2,Settings!$H$1,Settings!$L:$L)/$D6)),IF($B6&gt;S$2,(NETWORKDAYS.INTL($B6,T$2,Settings!$H$1,Settings!$L:$L)/$D6),(NETWORKDAYS.INTL(S$2+1,$C6,Settings!$H$1,Settings!$L:$L)/$D6))))))</f>
        <v>0</v>
      </c>
      <c r="U6" s="11">
        <f>IF($B6&gt;U$2,0,IF($C6&lt;(T$2),0,IF(AND($B6&gt;T$2,$C6&gt;T$2),((NETWORKDAYS.INTL($B6,U$2,Settings!$H$1,Settings!$L:$L)/$D6)),IF(AND($B6&lt;T$2,$C6&gt;U$2),((NETWORKDAYS.INTL(T$2+1,U$2,Settings!$H$1,Settings!$L:$L)/$D6)),IF($B6&gt;T$2,(NETWORKDAYS.INTL($B6,U$2,Settings!$H$1,Settings!$L:$L)/$D6),(NETWORKDAYS.INTL(T$2+1,$C6,Settings!$H$1,Settings!$L:$L)/$D6))))))</f>
        <v>0</v>
      </c>
      <c r="V6" s="11">
        <f>IF($B6&gt;V$2,0,IF($C6&lt;(U$2),0,IF(AND($B6&gt;U$2,$C6&gt;U$2),((NETWORKDAYS.INTL($B6,V$2,Settings!$H$1,Settings!$L:$L)/$D6)),IF(AND($B6&lt;U$2,$C6&gt;V$2),((NETWORKDAYS.INTL(U$2+1,V$2,Settings!$H$1,Settings!$L:$L)/$D6)),IF($B6&gt;U$2,(NETWORKDAYS.INTL($B6,V$2,Settings!$H$1,Settings!$L:$L)/$D6),(NETWORKDAYS.INTL(U$2+1,$C6,Settings!$H$1,Settings!$L:$L)/$D6))))))</f>
        <v>0</v>
      </c>
      <c r="W6" s="11">
        <f>IF($B6&gt;W$2,0,IF($C6&lt;(V$2),0,IF(AND($B6&gt;V$2,$C6&gt;V$2),((NETWORKDAYS.INTL($B6,W$2,Settings!$H$1,Settings!$L:$L)/$D6)),IF(AND($B6&lt;V$2,$C6&gt;W$2),((NETWORKDAYS.INTL(V$2+1,W$2,Settings!$H$1,Settings!$L:$L)/$D6)),IF($B6&gt;V$2,(NETWORKDAYS.INTL($B6,W$2,Settings!$H$1,Settings!$L:$L)/$D6),(NETWORKDAYS.INTL(V$2+1,$C6,Settings!$H$1,Settings!$L:$L)/$D6))))))</f>
        <v>0</v>
      </c>
      <c r="X6" s="11">
        <f>IF($B6&gt;X$2,0,IF($C6&lt;(W$2),0,IF(AND($B6&gt;W$2,$C6&gt;W$2),((NETWORKDAYS.INTL($B6,X$2,Settings!$H$1,Settings!$L:$L)/$D6)),IF(AND($B6&lt;W$2,$C6&gt;X$2),((NETWORKDAYS.INTL(W$2+1,X$2,Settings!$H$1,Settings!$L:$L)/$D6)),IF($B6&gt;W$2,(NETWORKDAYS.INTL($B6,X$2,Settings!$H$1,Settings!$L:$L)/$D6),(NETWORKDAYS.INTL(W$2+1,$C6,Settings!$H$1,Settings!$L:$L)/$D6))))))</f>
        <v>0</v>
      </c>
      <c r="Y6" s="5">
        <f>SUM(weeks_dist[[#This Row],[WK01]:[WK20]])</f>
        <v>1</v>
      </c>
    </row>
    <row r="7" spans="1:25" x14ac:dyDescent="0.25">
      <c r="A7" t="s">
        <v>12</v>
      </c>
      <c r="B7" s="1">
        <f>VLOOKUP(A7,Data!A:J,9,FALSE)</f>
        <v>44420</v>
      </c>
      <c r="C7" s="1">
        <f>VLOOKUP(A7,Data!A:J,10,FALSE)</f>
        <v>44430</v>
      </c>
      <c r="D7" s="4">
        <f>NETWORKDAYS.INTL(weeks_dist[[#This Row],[Planned Start]],weeks_dist[[#This Row],[Planned Finish]],Settings!$H$1,Settings!$L:$L)</f>
        <v>9</v>
      </c>
      <c r="E7" s="11">
        <f>IF($B7&gt;E$2,0,IF($C7&lt;(D$2),0,IF(AND($B7&gt;D$2,$C7&gt;D$2),((NETWORKDAYS.INTL($B7,E$2,Settings!$H$1,Settings!$L:$L)/$D7)),IF(AND($B7&lt;D$2,$C7&gt;E$2),((NETWORKDAYS.INTL(D$2+1,E$2,Settings!$H$1,Settings!$L:$L)/$D7)),IF($B7&gt;D$2,(NETWORKDAYS.INTL($B7,E$2,Settings!$H$1,Settings!$L:$L)/$D7),(NETWORKDAYS.INTL(D$2+1,$C7,Settings!$H$1,Settings!$L:$L)/$D7))))))</f>
        <v>0</v>
      </c>
      <c r="F7" s="11">
        <f>IF($B7&gt;F$2,0,IF($C7&lt;(E$2),0,IF(AND($B7&gt;E$2,$C7&gt;E$2),((NETWORKDAYS.INTL($B7,F$2,Settings!$H$1,Settings!$L:$L)/$D7)),IF(AND($B7&lt;E$2,$C7&gt;F$2),((NETWORKDAYS.INTL(E$2+1,F$2,Settings!$H$1,Settings!$L:$L)/$D7)),IF($B7&gt;E$2,(NETWORKDAYS.INTL($B7,F$2,Settings!$H$1,Settings!$L:$L)/$D7),(NETWORKDAYS.INTL(E$2+1,$C7,Settings!$H$1,Settings!$L:$L)/$D7))))))</f>
        <v>0</v>
      </c>
      <c r="G7" s="11">
        <f>IF($B7&gt;G$2,0,IF($C7&lt;(F$2),0,IF(AND($B7&gt;F$2,$C7&gt;F$2),((NETWORKDAYS.INTL($B7,G$2,Settings!$H$1,Settings!$L:$L)/$D7)),IF(AND($B7&lt;F$2,$C7&gt;G$2),((NETWORKDAYS.INTL(F$2+1,G$2,Settings!$H$1,Settings!$L:$L)/$D7)),IF($B7&gt;F$2,(NETWORKDAYS.INTL($B7,G$2,Settings!$H$1,Settings!$L:$L)/$D7),(NETWORKDAYS.INTL(F$2+1,$C7,Settings!$H$1,Settings!$L:$L)/$D7))))))</f>
        <v>0</v>
      </c>
      <c r="H7" s="11">
        <f>IF($B7&gt;H$2,0,IF($C7&lt;(G$2),0,IF(AND($B7&gt;G$2,$C7&gt;G$2),((NETWORKDAYS.INTL($B7,H$2,Settings!$H$1,Settings!$L:$L)/$D7)),IF(AND($B7&lt;G$2,$C7&gt;H$2),((NETWORKDAYS.INTL(G$2+1,H$2,Settings!$H$1,Settings!$L:$L)/$D7)),IF($B7&gt;G$2,(NETWORKDAYS.INTL($B7,H$2,Settings!$H$1,Settings!$L:$L)/$D7),(NETWORKDAYS.INTL(G$2+1,$C7,Settings!$H$1,Settings!$L:$L)/$D7))))))</f>
        <v>0.22222222222222221</v>
      </c>
      <c r="I7" s="11">
        <f>IF($B7&gt;I$2,0,IF($C7&lt;(H$2),0,IF(AND($B7&gt;H$2,$C7&gt;H$2),((NETWORKDAYS.INTL($B7,I$2,Settings!$H$1,Settings!$L:$L)/$D7)),IF(AND($B7&lt;H$2,$C7&gt;I$2),((NETWORKDAYS.INTL(H$2+1,I$2,Settings!$H$1,Settings!$L:$L)/$D7)),IF($B7&gt;H$2,(NETWORKDAYS.INTL($B7,I$2,Settings!$H$1,Settings!$L:$L)/$D7),(NETWORKDAYS.INTL(H$2+1,$C7,Settings!$H$1,Settings!$L:$L)/$D7))))))</f>
        <v>0.66666666666666663</v>
      </c>
      <c r="J7" s="11">
        <f>IF($B7&gt;J$2,0,IF($C7&lt;(I$2),0,IF(AND($B7&gt;I$2,$C7&gt;I$2),((NETWORKDAYS.INTL($B7,J$2,Settings!$H$1,Settings!$L:$L)/$D7)),IF(AND($B7&lt;I$2,$C7&gt;J$2),((NETWORKDAYS.INTL(I$2+1,J$2,Settings!$H$1,Settings!$L:$L)/$D7)),IF($B7&gt;I$2,(NETWORKDAYS.INTL($B7,J$2,Settings!$H$1,Settings!$L:$L)/$D7),(NETWORKDAYS.INTL(I$2+1,$C7,Settings!$H$1,Settings!$L:$L)/$D7))))))</f>
        <v>0.1111111111111111</v>
      </c>
      <c r="K7" s="11">
        <f>IF($B7&gt;K$2,0,IF($C7&lt;(J$2),0,IF(AND($B7&gt;J$2,$C7&gt;J$2),((NETWORKDAYS.INTL($B7,K$2,Settings!$H$1,Settings!$L:$L)/$D7)),IF(AND($B7&lt;J$2,$C7&gt;K$2),((NETWORKDAYS.INTL(J$2+1,K$2,Settings!$H$1,Settings!$L:$L)/$D7)),IF($B7&gt;J$2,(NETWORKDAYS.INTL($B7,K$2,Settings!$H$1,Settings!$L:$L)/$D7),(NETWORKDAYS.INTL(J$2+1,$C7,Settings!$H$1,Settings!$L:$L)/$D7))))))</f>
        <v>0</v>
      </c>
      <c r="L7" s="11">
        <f>IF($B7&gt;L$2,0,IF($C7&lt;(K$2),0,IF(AND($B7&gt;K$2,$C7&gt;K$2),((NETWORKDAYS.INTL($B7,L$2,Settings!$H$1,Settings!$L:$L)/$D7)),IF(AND($B7&lt;K$2,$C7&gt;L$2),((NETWORKDAYS.INTL(K$2+1,L$2,Settings!$H$1,Settings!$L:$L)/$D7)),IF($B7&gt;K$2,(NETWORKDAYS.INTL($B7,L$2,Settings!$H$1,Settings!$L:$L)/$D7),(NETWORKDAYS.INTL(K$2+1,$C7,Settings!$H$1,Settings!$L:$L)/$D7))))))</f>
        <v>0</v>
      </c>
      <c r="M7" s="11">
        <f>IF($B7&gt;M$2,0,IF($C7&lt;(L$2),0,IF(AND($B7&gt;L$2,$C7&gt;L$2),((NETWORKDAYS.INTL($B7,M$2,Settings!$H$1,Settings!$L:$L)/$D7)),IF(AND($B7&lt;L$2,$C7&gt;M$2),((NETWORKDAYS.INTL(L$2+1,M$2,Settings!$H$1,Settings!$L:$L)/$D7)),IF($B7&gt;L$2,(NETWORKDAYS.INTL($B7,M$2,Settings!$H$1,Settings!$L:$L)/$D7),(NETWORKDAYS.INTL(L$2+1,$C7,Settings!$H$1,Settings!$L:$L)/$D7))))))</f>
        <v>0</v>
      </c>
      <c r="N7" s="11">
        <f>IF($B7&gt;N$2,0,IF($C7&lt;(M$2),0,IF(AND($B7&gt;M$2,$C7&gt;M$2),((NETWORKDAYS.INTL($B7,N$2,Settings!$H$1,Settings!$L:$L)/$D7)),IF(AND($B7&lt;M$2,$C7&gt;N$2),((NETWORKDAYS.INTL(M$2+1,N$2,Settings!$H$1,Settings!$L:$L)/$D7)),IF($B7&gt;M$2,(NETWORKDAYS.INTL($B7,N$2,Settings!$H$1,Settings!$L:$L)/$D7),(NETWORKDAYS.INTL(M$2+1,$C7,Settings!$H$1,Settings!$L:$L)/$D7))))))</f>
        <v>0</v>
      </c>
      <c r="O7" s="11">
        <f>IF($B7&gt;O$2,0,IF($C7&lt;(N$2),0,IF(AND($B7&gt;N$2,$C7&gt;N$2),((NETWORKDAYS.INTL($B7,O$2,Settings!$H$1,Settings!$L:$L)/$D7)),IF(AND($B7&lt;N$2,$C7&gt;O$2),((NETWORKDAYS.INTL(N$2+1,O$2,Settings!$H$1,Settings!$L:$L)/$D7)),IF($B7&gt;N$2,(NETWORKDAYS.INTL($B7,O$2,Settings!$H$1,Settings!$L:$L)/$D7),(NETWORKDAYS.INTL(N$2+1,$C7,Settings!$H$1,Settings!$L:$L)/$D7))))))</f>
        <v>0</v>
      </c>
      <c r="P7" s="11">
        <f>IF($B7&gt;P$2,0,IF($C7&lt;(O$2),0,IF(AND($B7&gt;O$2,$C7&gt;O$2),((NETWORKDAYS.INTL($B7,P$2,Settings!$H$1,Settings!$L:$L)/$D7)),IF(AND($B7&lt;O$2,$C7&gt;P$2),((NETWORKDAYS.INTL(O$2+1,P$2,Settings!$H$1,Settings!$L:$L)/$D7)),IF($B7&gt;O$2,(NETWORKDAYS.INTL($B7,P$2,Settings!$H$1,Settings!$L:$L)/$D7),(NETWORKDAYS.INTL(O$2+1,$C7,Settings!$H$1,Settings!$L:$L)/$D7))))))</f>
        <v>0</v>
      </c>
      <c r="Q7" s="11">
        <f>IF($B7&gt;Q$2,0,IF($C7&lt;(P$2),0,IF(AND($B7&gt;P$2,$C7&gt;P$2),((NETWORKDAYS.INTL($B7,Q$2,Settings!$H$1,Settings!$L:$L)/$D7)),IF(AND($B7&lt;P$2,$C7&gt;Q$2),((NETWORKDAYS.INTL(P$2+1,Q$2,Settings!$H$1,Settings!$L:$L)/$D7)),IF($B7&gt;P$2,(NETWORKDAYS.INTL($B7,Q$2,Settings!$H$1,Settings!$L:$L)/$D7),(NETWORKDAYS.INTL(P$2+1,$C7,Settings!$H$1,Settings!$L:$L)/$D7))))))</f>
        <v>0</v>
      </c>
      <c r="R7" s="11">
        <f>IF($B7&gt;R$2,0,IF($C7&lt;(Q$2),0,IF(AND($B7&gt;Q$2,$C7&gt;Q$2),((NETWORKDAYS.INTL($B7,R$2,Settings!$H$1,Settings!$L:$L)/$D7)),IF(AND($B7&lt;Q$2,$C7&gt;R$2),((NETWORKDAYS.INTL(Q$2+1,R$2,Settings!$H$1,Settings!$L:$L)/$D7)),IF($B7&gt;Q$2,(NETWORKDAYS.INTL($B7,R$2,Settings!$H$1,Settings!$L:$L)/$D7),(NETWORKDAYS.INTL(Q$2+1,$C7,Settings!$H$1,Settings!$L:$L)/$D7))))))</f>
        <v>0</v>
      </c>
      <c r="S7" s="11">
        <f>IF($B7&gt;S$2,0,IF($C7&lt;(R$2),0,IF(AND($B7&gt;R$2,$C7&gt;R$2),((NETWORKDAYS.INTL($B7,S$2,Settings!$H$1,Settings!$L:$L)/$D7)),IF(AND($B7&lt;R$2,$C7&gt;S$2),((NETWORKDAYS.INTL(R$2+1,S$2,Settings!$H$1,Settings!$L:$L)/$D7)),IF($B7&gt;R$2,(NETWORKDAYS.INTL($B7,S$2,Settings!$H$1,Settings!$L:$L)/$D7),(NETWORKDAYS.INTL(R$2+1,$C7,Settings!$H$1,Settings!$L:$L)/$D7))))))</f>
        <v>0</v>
      </c>
      <c r="T7" s="11">
        <f>IF($B7&gt;T$2,0,IF($C7&lt;(S$2),0,IF(AND($B7&gt;S$2,$C7&gt;S$2),((NETWORKDAYS.INTL($B7,T$2,Settings!$H$1,Settings!$L:$L)/$D7)),IF(AND($B7&lt;S$2,$C7&gt;T$2),((NETWORKDAYS.INTL(S$2+1,T$2,Settings!$H$1,Settings!$L:$L)/$D7)),IF($B7&gt;S$2,(NETWORKDAYS.INTL($B7,T$2,Settings!$H$1,Settings!$L:$L)/$D7),(NETWORKDAYS.INTL(S$2+1,$C7,Settings!$H$1,Settings!$L:$L)/$D7))))))</f>
        <v>0</v>
      </c>
      <c r="U7" s="11">
        <f>IF($B7&gt;U$2,0,IF($C7&lt;(T$2),0,IF(AND($B7&gt;T$2,$C7&gt;T$2),((NETWORKDAYS.INTL($B7,U$2,Settings!$H$1,Settings!$L:$L)/$D7)),IF(AND($B7&lt;T$2,$C7&gt;U$2),((NETWORKDAYS.INTL(T$2+1,U$2,Settings!$H$1,Settings!$L:$L)/$D7)),IF($B7&gt;T$2,(NETWORKDAYS.INTL($B7,U$2,Settings!$H$1,Settings!$L:$L)/$D7),(NETWORKDAYS.INTL(T$2+1,$C7,Settings!$H$1,Settings!$L:$L)/$D7))))))</f>
        <v>0</v>
      </c>
      <c r="V7" s="11">
        <f>IF($B7&gt;V$2,0,IF($C7&lt;(U$2),0,IF(AND($B7&gt;U$2,$C7&gt;U$2),((NETWORKDAYS.INTL($B7,V$2,Settings!$H$1,Settings!$L:$L)/$D7)),IF(AND($B7&lt;U$2,$C7&gt;V$2),((NETWORKDAYS.INTL(U$2+1,V$2,Settings!$H$1,Settings!$L:$L)/$D7)),IF($B7&gt;U$2,(NETWORKDAYS.INTL($B7,V$2,Settings!$H$1,Settings!$L:$L)/$D7),(NETWORKDAYS.INTL(U$2+1,$C7,Settings!$H$1,Settings!$L:$L)/$D7))))))</f>
        <v>0</v>
      </c>
      <c r="W7" s="11">
        <f>IF($B7&gt;W$2,0,IF($C7&lt;(V$2),0,IF(AND($B7&gt;V$2,$C7&gt;V$2),((NETWORKDAYS.INTL($B7,W$2,Settings!$H$1,Settings!$L:$L)/$D7)),IF(AND($B7&lt;V$2,$C7&gt;W$2),((NETWORKDAYS.INTL(V$2+1,W$2,Settings!$H$1,Settings!$L:$L)/$D7)),IF($B7&gt;V$2,(NETWORKDAYS.INTL($B7,W$2,Settings!$H$1,Settings!$L:$L)/$D7),(NETWORKDAYS.INTL(V$2+1,$C7,Settings!$H$1,Settings!$L:$L)/$D7))))))</f>
        <v>0</v>
      </c>
      <c r="X7" s="11">
        <f>IF($B7&gt;X$2,0,IF($C7&lt;(W$2),0,IF(AND($B7&gt;W$2,$C7&gt;W$2),((NETWORKDAYS.INTL($B7,X$2,Settings!$H$1,Settings!$L:$L)/$D7)),IF(AND($B7&lt;W$2,$C7&gt;X$2),((NETWORKDAYS.INTL(W$2+1,X$2,Settings!$H$1,Settings!$L:$L)/$D7)),IF($B7&gt;W$2,(NETWORKDAYS.INTL($B7,X$2,Settings!$H$1,Settings!$L:$L)/$D7),(NETWORKDAYS.INTL(W$2+1,$C7,Settings!$H$1,Settings!$L:$L)/$D7))))))</f>
        <v>0</v>
      </c>
      <c r="Y7" s="5">
        <f>SUM(weeks_dist[[#This Row],[WK01]:[WK20]])</f>
        <v>1</v>
      </c>
    </row>
    <row r="8" spans="1:25" x14ac:dyDescent="0.25">
      <c r="A8" t="s">
        <v>13</v>
      </c>
      <c r="B8" s="1">
        <f>VLOOKUP(A8,Data!A:J,9,FALSE)</f>
        <v>44427</v>
      </c>
      <c r="C8" s="1">
        <f>VLOOKUP(A8,Data!A:J,10,FALSE)</f>
        <v>44437</v>
      </c>
      <c r="D8" s="4">
        <f>NETWORKDAYS.INTL(weeks_dist[[#This Row],[Planned Start]],weeks_dist[[#This Row],[Planned Finish]],Settings!$H$1,Settings!$L:$L)</f>
        <v>9</v>
      </c>
      <c r="E8" s="11">
        <f>IF($B8&gt;E$2,0,IF($C8&lt;(D$2),0,IF(AND($B8&gt;D$2,$C8&gt;D$2),((NETWORKDAYS.INTL($B8,E$2,Settings!$H$1,Settings!$L:$L)/$D8)),IF(AND($B8&lt;D$2,$C8&gt;E$2),((NETWORKDAYS.INTL(D$2+1,E$2,Settings!$H$1,Settings!$L:$L)/$D8)),IF($B8&gt;D$2,(NETWORKDAYS.INTL($B8,E$2,Settings!$H$1,Settings!$L:$L)/$D8),(NETWORKDAYS.INTL(D$2+1,$C8,Settings!$H$1,Settings!$L:$L)/$D8))))))</f>
        <v>0</v>
      </c>
      <c r="F8" s="11">
        <f>IF($B8&gt;F$2,0,IF($C8&lt;(E$2),0,IF(AND($B8&gt;E$2,$C8&gt;E$2),((NETWORKDAYS.INTL($B8,F$2,Settings!$H$1,Settings!$L:$L)/$D8)),IF(AND($B8&lt;E$2,$C8&gt;F$2),((NETWORKDAYS.INTL(E$2+1,F$2,Settings!$H$1,Settings!$L:$L)/$D8)),IF($B8&gt;E$2,(NETWORKDAYS.INTL($B8,F$2,Settings!$H$1,Settings!$L:$L)/$D8),(NETWORKDAYS.INTL(E$2+1,$C8,Settings!$H$1,Settings!$L:$L)/$D8))))))</f>
        <v>0</v>
      </c>
      <c r="G8" s="11">
        <f>IF($B8&gt;G$2,0,IF($C8&lt;(F$2),0,IF(AND($B8&gt;F$2,$C8&gt;F$2),((NETWORKDAYS.INTL($B8,G$2,Settings!$H$1,Settings!$L:$L)/$D8)),IF(AND($B8&lt;F$2,$C8&gt;G$2),((NETWORKDAYS.INTL(F$2+1,G$2,Settings!$H$1,Settings!$L:$L)/$D8)),IF($B8&gt;F$2,(NETWORKDAYS.INTL($B8,G$2,Settings!$H$1,Settings!$L:$L)/$D8),(NETWORKDAYS.INTL(F$2+1,$C8,Settings!$H$1,Settings!$L:$L)/$D8))))))</f>
        <v>0</v>
      </c>
      <c r="H8" s="11">
        <f>IF($B8&gt;H$2,0,IF($C8&lt;(G$2),0,IF(AND($B8&gt;G$2,$C8&gt;G$2),((NETWORKDAYS.INTL($B8,H$2,Settings!$H$1,Settings!$L:$L)/$D8)),IF(AND($B8&lt;G$2,$C8&gt;H$2),((NETWORKDAYS.INTL(G$2+1,H$2,Settings!$H$1,Settings!$L:$L)/$D8)),IF($B8&gt;G$2,(NETWORKDAYS.INTL($B8,H$2,Settings!$H$1,Settings!$L:$L)/$D8),(NETWORKDAYS.INTL(G$2+1,$C8,Settings!$H$1,Settings!$L:$L)/$D8))))))</f>
        <v>0</v>
      </c>
      <c r="I8" s="11">
        <f>IF($B8&gt;I$2,0,IF($C8&lt;(H$2),0,IF(AND($B8&gt;H$2,$C8&gt;H$2),((NETWORKDAYS.INTL($B8,I$2,Settings!$H$1,Settings!$L:$L)/$D8)),IF(AND($B8&lt;H$2,$C8&gt;I$2),((NETWORKDAYS.INTL(H$2+1,I$2,Settings!$H$1,Settings!$L:$L)/$D8)),IF($B8&gt;H$2,(NETWORKDAYS.INTL($B8,I$2,Settings!$H$1,Settings!$L:$L)/$D8),(NETWORKDAYS.INTL(H$2+1,$C8,Settings!$H$1,Settings!$L:$L)/$D8))))))</f>
        <v>0.22222222222222221</v>
      </c>
      <c r="J8" s="11">
        <f>IF($B8&gt;J$2,0,IF($C8&lt;(I$2),0,IF(AND($B8&gt;I$2,$C8&gt;I$2),((NETWORKDAYS.INTL($B8,J$2,Settings!$H$1,Settings!$L:$L)/$D8)),IF(AND($B8&lt;I$2,$C8&gt;J$2),((NETWORKDAYS.INTL(I$2+1,J$2,Settings!$H$1,Settings!$L:$L)/$D8)),IF($B8&gt;I$2,(NETWORKDAYS.INTL($B8,J$2,Settings!$H$1,Settings!$L:$L)/$D8),(NETWORKDAYS.INTL(I$2+1,$C8,Settings!$H$1,Settings!$L:$L)/$D8))))))</f>
        <v>0.66666666666666663</v>
      </c>
      <c r="K8" s="11">
        <f>IF($B8&gt;K$2,0,IF($C8&lt;(J$2),0,IF(AND($B8&gt;J$2,$C8&gt;J$2),((NETWORKDAYS.INTL($B8,K$2,Settings!$H$1,Settings!$L:$L)/$D8)),IF(AND($B8&lt;J$2,$C8&gt;K$2),((NETWORKDAYS.INTL(J$2+1,K$2,Settings!$H$1,Settings!$L:$L)/$D8)),IF($B8&gt;J$2,(NETWORKDAYS.INTL($B8,K$2,Settings!$H$1,Settings!$L:$L)/$D8),(NETWORKDAYS.INTL(J$2+1,$C8,Settings!$H$1,Settings!$L:$L)/$D8))))))</f>
        <v>0.1111111111111111</v>
      </c>
      <c r="L8" s="11">
        <f>IF($B8&gt;L$2,0,IF($C8&lt;(K$2),0,IF(AND($B8&gt;K$2,$C8&gt;K$2),((NETWORKDAYS.INTL($B8,L$2,Settings!$H$1,Settings!$L:$L)/$D8)),IF(AND($B8&lt;K$2,$C8&gt;L$2),((NETWORKDAYS.INTL(K$2+1,L$2,Settings!$H$1,Settings!$L:$L)/$D8)),IF($B8&gt;K$2,(NETWORKDAYS.INTL($B8,L$2,Settings!$H$1,Settings!$L:$L)/$D8),(NETWORKDAYS.INTL(K$2+1,$C8,Settings!$H$1,Settings!$L:$L)/$D8))))))</f>
        <v>0</v>
      </c>
      <c r="M8" s="11">
        <f>IF($B8&gt;M$2,0,IF($C8&lt;(L$2),0,IF(AND($B8&gt;L$2,$C8&gt;L$2),((NETWORKDAYS.INTL($B8,M$2,Settings!$H$1,Settings!$L:$L)/$D8)),IF(AND($B8&lt;L$2,$C8&gt;M$2),((NETWORKDAYS.INTL(L$2+1,M$2,Settings!$H$1,Settings!$L:$L)/$D8)),IF($B8&gt;L$2,(NETWORKDAYS.INTL($B8,M$2,Settings!$H$1,Settings!$L:$L)/$D8),(NETWORKDAYS.INTL(L$2+1,$C8,Settings!$H$1,Settings!$L:$L)/$D8))))))</f>
        <v>0</v>
      </c>
      <c r="N8" s="11">
        <f>IF($B8&gt;N$2,0,IF($C8&lt;(M$2),0,IF(AND($B8&gt;M$2,$C8&gt;M$2),((NETWORKDAYS.INTL($B8,N$2,Settings!$H$1,Settings!$L:$L)/$D8)),IF(AND($B8&lt;M$2,$C8&gt;N$2),((NETWORKDAYS.INTL(M$2+1,N$2,Settings!$H$1,Settings!$L:$L)/$D8)),IF($B8&gt;M$2,(NETWORKDAYS.INTL($B8,N$2,Settings!$H$1,Settings!$L:$L)/$D8),(NETWORKDAYS.INTL(M$2+1,$C8,Settings!$H$1,Settings!$L:$L)/$D8))))))</f>
        <v>0</v>
      </c>
      <c r="O8" s="11">
        <f>IF($B8&gt;O$2,0,IF($C8&lt;(N$2),0,IF(AND($B8&gt;N$2,$C8&gt;N$2),((NETWORKDAYS.INTL($B8,O$2,Settings!$H$1,Settings!$L:$L)/$D8)),IF(AND($B8&lt;N$2,$C8&gt;O$2),((NETWORKDAYS.INTL(N$2+1,O$2,Settings!$H$1,Settings!$L:$L)/$D8)),IF($B8&gt;N$2,(NETWORKDAYS.INTL($B8,O$2,Settings!$H$1,Settings!$L:$L)/$D8),(NETWORKDAYS.INTL(N$2+1,$C8,Settings!$H$1,Settings!$L:$L)/$D8))))))</f>
        <v>0</v>
      </c>
      <c r="P8" s="11">
        <f>IF($B8&gt;P$2,0,IF($C8&lt;(O$2),0,IF(AND($B8&gt;O$2,$C8&gt;O$2),((NETWORKDAYS.INTL($B8,P$2,Settings!$H$1,Settings!$L:$L)/$D8)),IF(AND($B8&lt;O$2,$C8&gt;P$2),((NETWORKDAYS.INTL(O$2+1,P$2,Settings!$H$1,Settings!$L:$L)/$D8)),IF($B8&gt;O$2,(NETWORKDAYS.INTL($B8,P$2,Settings!$H$1,Settings!$L:$L)/$D8),(NETWORKDAYS.INTL(O$2+1,$C8,Settings!$H$1,Settings!$L:$L)/$D8))))))</f>
        <v>0</v>
      </c>
      <c r="Q8" s="11">
        <f>IF($B8&gt;Q$2,0,IF($C8&lt;(P$2),0,IF(AND($B8&gt;P$2,$C8&gt;P$2),((NETWORKDAYS.INTL($B8,Q$2,Settings!$H$1,Settings!$L:$L)/$D8)),IF(AND($B8&lt;P$2,$C8&gt;Q$2),((NETWORKDAYS.INTL(P$2+1,Q$2,Settings!$H$1,Settings!$L:$L)/$D8)),IF($B8&gt;P$2,(NETWORKDAYS.INTL($B8,Q$2,Settings!$H$1,Settings!$L:$L)/$D8),(NETWORKDAYS.INTL(P$2+1,$C8,Settings!$H$1,Settings!$L:$L)/$D8))))))</f>
        <v>0</v>
      </c>
      <c r="R8" s="11">
        <f>IF($B8&gt;R$2,0,IF($C8&lt;(Q$2),0,IF(AND($B8&gt;Q$2,$C8&gt;Q$2),((NETWORKDAYS.INTL($B8,R$2,Settings!$H$1,Settings!$L:$L)/$D8)),IF(AND($B8&lt;Q$2,$C8&gt;R$2),((NETWORKDAYS.INTL(Q$2+1,R$2,Settings!$H$1,Settings!$L:$L)/$D8)),IF($B8&gt;Q$2,(NETWORKDAYS.INTL($B8,R$2,Settings!$H$1,Settings!$L:$L)/$D8),(NETWORKDAYS.INTL(Q$2+1,$C8,Settings!$H$1,Settings!$L:$L)/$D8))))))</f>
        <v>0</v>
      </c>
      <c r="S8" s="11">
        <f>IF($B8&gt;S$2,0,IF($C8&lt;(R$2),0,IF(AND($B8&gt;R$2,$C8&gt;R$2),((NETWORKDAYS.INTL($B8,S$2,Settings!$H$1,Settings!$L:$L)/$D8)),IF(AND($B8&lt;R$2,$C8&gt;S$2),((NETWORKDAYS.INTL(R$2+1,S$2,Settings!$H$1,Settings!$L:$L)/$D8)),IF($B8&gt;R$2,(NETWORKDAYS.INTL($B8,S$2,Settings!$H$1,Settings!$L:$L)/$D8),(NETWORKDAYS.INTL(R$2+1,$C8,Settings!$H$1,Settings!$L:$L)/$D8))))))</f>
        <v>0</v>
      </c>
      <c r="T8" s="11">
        <f>IF($B8&gt;T$2,0,IF($C8&lt;(S$2),0,IF(AND($B8&gt;S$2,$C8&gt;S$2),((NETWORKDAYS.INTL($B8,T$2,Settings!$H$1,Settings!$L:$L)/$D8)),IF(AND($B8&lt;S$2,$C8&gt;T$2),((NETWORKDAYS.INTL(S$2+1,T$2,Settings!$H$1,Settings!$L:$L)/$D8)),IF($B8&gt;S$2,(NETWORKDAYS.INTL($B8,T$2,Settings!$H$1,Settings!$L:$L)/$D8),(NETWORKDAYS.INTL(S$2+1,$C8,Settings!$H$1,Settings!$L:$L)/$D8))))))</f>
        <v>0</v>
      </c>
      <c r="U8" s="11">
        <f>IF($B8&gt;U$2,0,IF($C8&lt;(T$2),0,IF(AND($B8&gt;T$2,$C8&gt;T$2),((NETWORKDAYS.INTL($B8,U$2,Settings!$H$1,Settings!$L:$L)/$D8)),IF(AND($B8&lt;T$2,$C8&gt;U$2),((NETWORKDAYS.INTL(T$2+1,U$2,Settings!$H$1,Settings!$L:$L)/$D8)),IF($B8&gt;T$2,(NETWORKDAYS.INTL($B8,U$2,Settings!$H$1,Settings!$L:$L)/$D8),(NETWORKDAYS.INTL(T$2+1,$C8,Settings!$H$1,Settings!$L:$L)/$D8))))))</f>
        <v>0</v>
      </c>
      <c r="V8" s="11">
        <f>IF($B8&gt;V$2,0,IF($C8&lt;(U$2),0,IF(AND($B8&gt;U$2,$C8&gt;U$2),((NETWORKDAYS.INTL($B8,V$2,Settings!$H$1,Settings!$L:$L)/$D8)),IF(AND($B8&lt;U$2,$C8&gt;V$2),((NETWORKDAYS.INTL(U$2+1,V$2,Settings!$H$1,Settings!$L:$L)/$D8)),IF($B8&gt;U$2,(NETWORKDAYS.INTL($B8,V$2,Settings!$H$1,Settings!$L:$L)/$D8),(NETWORKDAYS.INTL(U$2+1,$C8,Settings!$H$1,Settings!$L:$L)/$D8))))))</f>
        <v>0</v>
      </c>
      <c r="W8" s="11">
        <f>IF($B8&gt;W$2,0,IF($C8&lt;(V$2),0,IF(AND($B8&gt;V$2,$C8&gt;V$2),((NETWORKDAYS.INTL($B8,W$2,Settings!$H$1,Settings!$L:$L)/$D8)),IF(AND($B8&lt;V$2,$C8&gt;W$2),((NETWORKDAYS.INTL(V$2+1,W$2,Settings!$H$1,Settings!$L:$L)/$D8)),IF($B8&gt;V$2,(NETWORKDAYS.INTL($B8,W$2,Settings!$H$1,Settings!$L:$L)/$D8),(NETWORKDAYS.INTL(V$2+1,$C8,Settings!$H$1,Settings!$L:$L)/$D8))))))</f>
        <v>0</v>
      </c>
      <c r="X8" s="11">
        <f>IF($B8&gt;X$2,0,IF($C8&lt;(W$2),0,IF(AND($B8&gt;W$2,$C8&gt;W$2),((NETWORKDAYS.INTL($B8,X$2,Settings!$H$1,Settings!$L:$L)/$D8)),IF(AND($B8&lt;W$2,$C8&gt;X$2),((NETWORKDAYS.INTL(W$2+1,X$2,Settings!$H$1,Settings!$L:$L)/$D8)),IF($B8&gt;W$2,(NETWORKDAYS.INTL($B8,X$2,Settings!$H$1,Settings!$L:$L)/$D8),(NETWORKDAYS.INTL(W$2+1,$C8,Settings!$H$1,Settings!$L:$L)/$D8))))))</f>
        <v>0</v>
      </c>
      <c r="Y8" s="5">
        <f>SUM(weeks_dist[[#This Row],[WK01]:[WK20]])</f>
        <v>1</v>
      </c>
    </row>
    <row r="9" spans="1:25" x14ac:dyDescent="0.25">
      <c r="A9" t="s">
        <v>14</v>
      </c>
      <c r="B9" s="1">
        <f>VLOOKUP(A9,Data!A:J,9,FALSE)</f>
        <v>44434</v>
      </c>
      <c r="C9" s="1">
        <f>VLOOKUP(A9,Data!A:J,10,FALSE)</f>
        <v>44444</v>
      </c>
      <c r="D9" s="4">
        <f>NETWORKDAYS.INTL(weeks_dist[[#This Row],[Planned Start]],weeks_dist[[#This Row],[Planned Finish]],Settings!$H$1,Settings!$L:$L)</f>
        <v>9</v>
      </c>
      <c r="E9" s="11">
        <f>IF($B9&gt;E$2,0,IF($C9&lt;(D$2),0,IF(AND($B9&gt;D$2,$C9&gt;D$2),((NETWORKDAYS.INTL($B9,E$2,Settings!$H$1,Settings!$L:$L)/$D9)),IF(AND($B9&lt;D$2,$C9&gt;E$2),((NETWORKDAYS.INTL(D$2+1,E$2,Settings!$H$1,Settings!$L:$L)/$D9)),IF($B9&gt;D$2,(NETWORKDAYS.INTL($B9,E$2,Settings!$H$1,Settings!$L:$L)/$D9),(NETWORKDAYS.INTL(D$2+1,$C9,Settings!$H$1,Settings!$L:$L)/$D9))))))</f>
        <v>0</v>
      </c>
      <c r="F9" s="11">
        <f>IF($B9&gt;F$2,0,IF($C9&lt;(E$2),0,IF(AND($B9&gt;E$2,$C9&gt;E$2),((NETWORKDAYS.INTL($B9,F$2,Settings!$H$1,Settings!$L:$L)/$D9)),IF(AND($B9&lt;E$2,$C9&gt;F$2),((NETWORKDAYS.INTL(E$2+1,F$2,Settings!$H$1,Settings!$L:$L)/$D9)),IF($B9&gt;E$2,(NETWORKDAYS.INTL($B9,F$2,Settings!$H$1,Settings!$L:$L)/$D9),(NETWORKDAYS.INTL(E$2+1,$C9,Settings!$H$1,Settings!$L:$L)/$D9))))))</f>
        <v>0</v>
      </c>
      <c r="G9" s="11">
        <f>IF($B9&gt;G$2,0,IF($C9&lt;(F$2),0,IF(AND($B9&gt;F$2,$C9&gt;F$2),((NETWORKDAYS.INTL($B9,G$2,Settings!$H$1,Settings!$L:$L)/$D9)),IF(AND($B9&lt;F$2,$C9&gt;G$2),((NETWORKDAYS.INTL(F$2+1,G$2,Settings!$H$1,Settings!$L:$L)/$D9)),IF($B9&gt;F$2,(NETWORKDAYS.INTL($B9,G$2,Settings!$H$1,Settings!$L:$L)/$D9),(NETWORKDAYS.INTL(F$2+1,$C9,Settings!$H$1,Settings!$L:$L)/$D9))))))</f>
        <v>0</v>
      </c>
      <c r="H9" s="11">
        <f>IF($B9&gt;H$2,0,IF($C9&lt;(G$2),0,IF(AND($B9&gt;G$2,$C9&gt;G$2),((NETWORKDAYS.INTL($B9,H$2,Settings!$H$1,Settings!$L:$L)/$D9)),IF(AND($B9&lt;G$2,$C9&gt;H$2),((NETWORKDAYS.INTL(G$2+1,H$2,Settings!$H$1,Settings!$L:$L)/$D9)),IF($B9&gt;G$2,(NETWORKDAYS.INTL($B9,H$2,Settings!$H$1,Settings!$L:$L)/$D9),(NETWORKDAYS.INTL(G$2+1,$C9,Settings!$H$1,Settings!$L:$L)/$D9))))))</f>
        <v>0</v>
      </c>
      <c r="I9" s="11">
        <f>IF($B9&gt;I$2,0,IF($C9&lt;(H$2),0,IF(AND($B9&gt;H$2,$C9&gt;H$2),((NETWORKDAYS.INTL($B9,I$2,Settings!$H$1,Settings!$L:$L)/$D9)),IF(AND($B9&lt;H$2,$C9&gt;I$2),((NETWORKDAYS.INTL(H$2+1,I$2,Settings!$H$1,Settings!$L:$L)/$D9)),IF($B9&gt;H$2,(NETWORKDAYS.INTL($B9,I$2,Settings!$H$1,Settings!$L:$L)/$D9),(NETWORKDAYS.INTL(H$2+1,$C9,Settings!$H$1,Settings!$L:$L)/$D9))))))</f>
        <v>0</v>
      </c>
      <c r="J9" s="11">
        <f>IF($B9&gt;J$2,0,IF($C9&lt;(I$2),0,IF(AND($B9&gt;I$2,$C9&gt;I$2),((NETWORKDAYS.INTL($B9,J$2,Settings!$H$1,Settings!$L:$L)/$D9)),IF(AND($B9&lt;I$2,$C9&gt;J$2),((NETWORKDAYS.INTL(I$2+1,J$2,Settings!$H$1,Settings!$L:$L)/$D9)),IF($B9&gt;I$2,(NETWORKDAYS.INTL($B9,J$2,Settings!$H$1,Settings!$L:$L)/$D9),(NETWORKDAYS.INTL(I$2+1,$C9,Settings!$H$1,Settings!$L:$L)/$D9))))))</f>
        <v>0.22222222222222221</v>
      </c>
      <c r="K9" s="11">
        <f>IF($B9&gt;K$2,0,IF($C9&lt;(J$2),0,IF(AND($B9&gt;J$2,$C9&gt;J$2),((NETWORKDAYS.INTL($B9,K$2,Settings!$H$1,Settings!$L:$L)/$D9)),IF(AND($B9&lt;J$2,$C9&gt;K$2),((NETWORKDAYS.INTL(J$2+1,K$2,Settings!$H$1,Settings!$L:$L)/$D9)),IF($B9&gt;J$2,(NETWORKDAYS.INTL($B9,K$2,Settings!$H$1,Settings!$L:$L)/$D9),(NETWORKDAYS.INTL(J$2+1,$C9,Settings!$H$1,Settings!$L:$L)/$D9))))))</f>
        <v>0.66666666666666663</v>
      </c>
      <c r="L9" s="11">
        <f>IF($B9&gt;L$2,0,IF($C9&lt;(K$2),0,IF(AND($B9&gt;K$2,$C9&gt;K$2),((NETWORKDAYS.INTL($B9,L$2,Settings!$H$1,Settings!$L:$L)/$D9)),IF(AND($B9&lt;K$2,$C9&gt;L$2),((NETWORKDAYS.INTL(K$2+1,L$2,Settings!$H$1,Settings!$L:$L)/$D9)),IF($B9&gt;K$2,(NETWORKDAYS.INTL($B9,L$2,Settings!$H$1,Settings!$L:$L)/$D9),(NETWORKDAYS.INTL(K$2+1,$C9,Settings!$H$1,Settings!$L:$L)/$D9))))))</f>
        <v>0.1111111111111111</v>
      </c>
      <c r="M9" s="11">
        <f>IF($B9&gt;M$2,0,IF($C9&lt;(L$2),0,IF(AND($B9&gt;L$2,$C9&gt;L$2),((NETWORKDAYS.INTL($B9,M$2,Settings!$H$1,Settings!$L:$L)/$D9)),IF(AND($B9&lt;L$2,$C9&gt;M$2),((NETWORKDAYS.INTL(L$2+1,M$2,Settings!$H$1,Settings!$L:$L)/$D9)),IF($B9&gt;L$2,(NETWORKDAYS.INTL($B9,M$2,Settings!$H$1,Settings!$L:$L)/$D9),(NETWORKDAYS.INTL(L$2+1,$C9,Settings!$H$1,Settings!$L:$L)/$D9))))))</f>
        <v>0</v>
      </c>
      <c r="N9" s="11">
        <f>IF($B9&gt;N$2,0,IF($C9&lt;(M$2),0,IF(AND($B9&gt;M$2,$C9&gt;M$2),((NETWORKDAYS.INTL($B9,N$2,Settings!$H$1,Settings!$L:$L)/$D9)),IF(AND($B9&lt;M$2,$C9&gt;N$2),((NETWORKDAYS.INTL(M$2+1,N$2,Settings!$H$1,Settings!$L:$L)/$D9)),IF($B9&gt;M$2,(NETWORKDAYS.INTL($B9,N$2,Settings!$H$1,Settings!$L:$L)/$D9),(NETWORKDAYS.INTL(M$2+1,$C9,Settings!$H$1,Settings!$L:$L)/$D9))))))</f>
        <v>0</v>
      </c>
      <c r="O9" s="11">
        <f>IF($B9&gt;O$2,0,IF($C9&lt;(N$2),0,IF(AND($B9&gt;N$2,$C9&gt;N$2),((NETWORKDAYS.INTL($B9,O$2,Settings!$H$1,Settings!$L:$L)/$D9)),IF(AND($B9&lt;N$2,$C9&gt;O$2),((NETWORKDAYS.INTL(N$2+1,O$2,Settings!$H$1,Settings!$L:$L)/$D9)),IF($B9&gt;N$2,(NETWORKDAYS.INTL($B9,O$2,Settings!$H$1,Settings!$L:$L)/$D9),(NETWORKDAYS.INTL(N$2+1,$C9,Settings!$H$1,Settings!$L:$L)/$D9))))))</f>
        <v>0</v>
      </c>
      <c r="P9" s="11">
        <f>IF($B9&gt;P$2,0,IF($C9&lt;(O$2),0,IF(AND($B9&gt;O$2,$C9&gt;O$2),((NETWORKDAYS.INTL($B9,P$2,Settings!$H$1,Settings!$L:$L)/$D9)),IF(AND($B9&lt;O$2,$C9&gt;P$2),((NETWORKDAYS.INTL(O$2+1,P$2,Settings!$H$1,Settings!$L:$L)/$D9)),IF($B9&gt;O$2,(NETWORKDAYS.INTL($B9,P$2,Settings!$H$1,Settings!$L:$L)/$D9),(NETWORKDAYS.INTL(O$2+1,$C9,Settings!$H$1,Settings!$L:$L)/$D9))))))</f>
        <v>0</v>
      </c>
      <c r="Q9" s="11">
        <f>IF($B9&gt;Q$2,0,IF($C9&lt;(P$2),0,IF(AND($B9&gt;P$2,$C9&gt;P$2),((NETWORKDAYS.INTL($B9,Q$2,Settings!$H$1,Settings!$L:$L)/$D9)),IF(AND($B9&lt;P$2,$C9&gt;Q$2),((NETWORKDAYS.INTL(P$2+1,Q$2,Settings!$H$1,Settings!$L:$L)/$D9)),IF($B9&gt;P$2,(NETWORKDAYS.INTL($B9,Q$2,Settings!$H$1,Settings!$L:$L)/$D9),(NETWORKDAYS.INTL(P$2+1,$C9,Settings!$H$1,Settings!$L:$L)/$D9))))))</f>
        <v>0</v>
      </c>
      <c r="R9" s="11">
        <f>IF($B9&gt;R$2,0,IF($C9&lt;(Q$2),0,IF(AND($B9&gt;Q$2,$C9&gt;Q$2),((NETWORKDAYS.INTL($B9,R$2,Settings!$H$1,Settings!$L:$L)/$D9)),IF(AND($B9&lt;Q$2,$C9&gt;R$2),((NETWORKDAYS.INTL(Q$2+1,R$2,Settings!$H$1,Settings!$L:$L)/$D9)),IF($B9&gt;Q$2,(NETWORKDAYS.INTL($B9,R$2,Settings!$H$1,Settings!$L:$L)/$D9),(NETWORKDAYS.INTL(Q$2+1,$C9,Settings!$H$1,Settings!$L:$L)/$D9))))))</f>
        <v>0</v>
      </c>
      <c r="S9" s="11">
        <f>IF($B9&gt;S$2,0,IF($C9&lt;(R$2),0,IF(AND($B9&gt;R$2,$C9&gt;R$2),((NETWORKDAYS.INTL($B9,S$2,Settings!$H$1,Settings!$L:$L)/$D9)),IF(AND($B9&lt;R$2,$C9&gt;S$2),((NETWORKDAYS.INTL(R$2+1,S$2,Settings!$H$1,Settings!$L:$L)/$D9)),IF($B9&gt;R$2,(NETWORKDAYS.INTL($B9,S$2,Settings!$H$1,Settings!$L:$L)/$D9),(NETWORKDAYS.INTL(R$2+1,$C9,Settings!$H$1,Settings!$L:$L)/$D9))))))</f>
        <v>0</v>
      </c>
      <c r="T9" s="11">
        <f>IF($B9&gt;T$2,0,IF($C9&lt;(S$2),0,IF(AND($B9&gt;S$2,$C9&gt;S$2),((NETWORKDAYS.INTL($B9,T$2,Settings!$H$1,Settings!$L:$L)/$D9)),IF(AND($B9&lt;S$2,$C9&gt;T$2),((NETWORKDAYS.INTL(S$2+1,T$2,Settings!$H$1,Settings!$L:$L)/$D9)),IF($B9&gt;S$2,(NETWORKDAYS.INTL($B9,T$2,Settings!$H$1,Settings!$L:$L)/$D9),(NETWORKDAYS.INTL(S$2+1,$C9,Settings!$H$1,Settings!$L:$L)/$D9))))))</f>
        <v>0</v>
      </c>
      <c r="U9" s="11">
        <f>IF($B9&gt;U$2,0,IF($C9&lt;(T$2),0,IF(AND($B9&gt;T$2,$C9&gt;T$2),((NETWORKDAYS.INTL($B9,U$2,Settings!$H$1,Settings!$L:$L)/$D9)),IF(AND($B9&lt;T$2,$C9&gt;U$2),((NETWORKDAYS.INTL(T$2+1,U$2,Settings!$H$1,Settings!$L:$L)/$D9)),IF($B9&gt;T$2,(NETWORKDAYS.INTL($B9,U$2,Settings!$H$1,Settings!$L:$L)/$D9),(NETWORKDAYS.INTL(T$2+1,$C9,Settings!$H$1,Settings!$L:$L)/$D9))))))</f>
        <v>0</v>
      </c>
      <c r="V9" s="11">
        <f>IF($B9&gt;V$2,0,IF($C9&lt;(U$2),0,IF(AND($B9&gt;U$2,$C9&gt;U$2),((NETWORKDAYS.INTL($B9,V$2,Settings!$H$1,Settings!$L:$L)/$D9)),IF(AND($B9&lt;U$2,$C9&gt;V$2),((NETWORKDAYS.INTL(U$2+1,V$2,Settings!$H$1,Settings!$L:$L)/$D9)),IF($B9&gt;U$2,(NETWORKDAYS.INTL($B9,V$2,Settings!$H$1,Settings!$L:$L)/$D9),(NETWORKDAYS.INTL(U$2+1,$C9,Settings!$H$1,Settings!$L:$L)/$D9))))))</f>
        <v>0</v>
      </c>
      <c r="W9" s="11">
        <f>IF($B9&gt;W$2,0,IF($C9&lt;(V$2),0,IF(AND($B9&gt;V$2,$C9&gt;V$2),((NETWORKDAYS.INTL($B9,W$2,Settings!$H$1,Settings!$L:$L)/$D9)),IF(AND($B9&lt;V$2,$C9&gt;W$2),((NETWORKDAYS.INTL(V$2+1,W$2,Settings!$H$1,Settings!$L:$L)/$D9)),IF($B9&gt;V$2,(NETWORKDAYS.INTL($B9,W$2,Settings!$H$1,Settings!$L:$L)/$D9),(NETWORKDAYS.INTL(V$2+1,$C9,Settings!$H$1,Settings!$L:$L)/$D9))))))</f>
        <v>0</v>
      </c>
      <c r="X9" s="11">
        <f>IF($B9&gt;X$2,0,IF($C9&lt;(W$2),0,IF(AND($B9&gt;W$2,$C9&gt;W$2),((NETWORKDAYS.INTL($B9,X$2,Settings!$H$1,Settings!$L:$L)/$D9)),IF(AND($B9&lt;W$2,$C9&gt;X$2),((NETWORKDAYS.INTL(W$2+1,X$2,Settings!$H$1,Settings!$L:$L)/$D9)),IF($B9&gt;W$2,(NETWORKDAYS.INTL($B9,X$2,Settings!$H$1,Settings!$L:$L)/$D9),(NETWORKDAYS.INTL(W$2+1,$C9,Settings!$H$1,Settings!$L:$L)/$D9))))))</f>
        <v>0</v>
      </c>
      <c r="Y9" s="5">
        <f>SUM(weeks_dist[[#This Row],[WK01]:[WK20]])</f>
        <v>1</v>
      </c>
    </row>
    <row r="10" spans="1:25" x14ac:dyDescent="0.25">
      <c r="A10" t="s">
        <v>15</v>
      </c>
      <c r="B10" s="1">
        <f>VLOOKUP(A10,Data!A:J,9,FALSE)</f>
        <v>44441</v>
      </c>
      <c r="C10" s="1">
        <f>VLOOKUP(A10,Data!A:J,10,FALSE)</f>
        <v>44451</v>
      </c>
      <c r="D10" s="4">
        <f>NETWORKDAYS.INTL(weeks_dist[[#This Row],[Planned Start]],weeks_dist[[#This Row],[Planned Finish]],Settings!$H$1,Settings!$L:$L)</f>
        <v>9</v>
      </c>
      <c r="E10" s="11">
        <f>IF($B10&gt;E$2,0,IF($C10&lt;(D$2),0,IF(AND($B10&gt;D$2,$C10&gt;D$2),((NETWORKDAYS.INTL($B10,E$2,Settings!$H$1,Settings!$L:$L)/$D10)),IF(AND($B10&lt;D$2,$C10&gt;E$2),((NETWORKDAYS.INTL(D$2+1,E$2,Settings!$H$1,Settings!$L:$L)/$D10)),IF($B10&gt;D$2,(NETWORKDAYS.INTL($B10,E$2,Settings!$H$1,Settings!$L:$L)/$D10),(NETWORKDAYS.INTL(D$2+1,$C10,Settings!$H$1,Settings!$L:$L)/$D10))))))</f>
        <v>0</v>
      </c>
      <c r="F10" s="11">
        <f>IF($B10&gt;F$2,0,IF($C10&lt;(E$2),0,IF(AND($B10&gt;E$2,$C10&gt;E$2),((NETWORKDAYS.INTL($B10,F$2,Settings!$H$1,Settings!$L:$L)/$D10)),IF(AND($B10&lt;E$2,$C10&gt;F$2),((NETWORKDAYS.INTL(E$2+1,F$2,Settings!$H$1,Settings!$L:$L)/$D10)),IF($B10&gt;E$2,(NETWORKDAYS.INTL($B10,F$2,Settings!$H$1,Settings!$L:$L)/$D10),(NETWORKDAYS.INTL(E$2+1,$C10,Settings!$H$1,Settings!$L:$L)/$D10))))))</f>
        <v>0</v>
      </c>
      <c r="G10" s="11">
        <f>IF($B10&gt;G$2,0,IF($C10&lt;(F$2),0,IF(AND($B10&gt;F$2,$C10&gt;F$2),((NETWORKDAYS.INTL($B10,G$2,Settings!$H$1,Settings!$L:$L)/$D10)),IF(AND($B10&lt;F$2,$C10&gt;G$2),((NETWORKDAYS.INTL(F$2+1,G$2,Settings!$H$1,Settings!$L:$L)/$D10)),IF($B10&gt;F$2,(NETWORKDAYS.INTL($B10,G$2,Settings!$H$1,Settings!$L:$L)/$D10),(NETWORKDAYS.INTL(F$2+1,$C10,Settings!$H$1,Settings!$L:$L)/$D10))))))</f>
        <v>0</v>
      </c>
      <c r="H10" s="11">
        <f>IF($B10&gt;H$2,0,IF($C10&lt;(G$2),0,IF(AND($B10&gt;G$2,$C10&gt;G$2),((NETWORKDAYS.INTL($B10,H$2,Settings!$H$1,Settings!$L:$L)/$D10)),IF(AND($B10&lt;G$2,$C10&gt;H$2),((NETWORKDAYS.INTL(G$2+1,H$2,Settings!$H$1,Settings!$L:$L)/$D10)),IF($B10&gt;G$2,(NETWORKDAYS.INTL($B10,H$2,Settings!$H$1,Settings!$L:$L)/$D10),(NETWORKDAYS.INTL(G$2+1,$C10,Settings!$H$1,Settings!$L:$L)/$D10))))))</f>
        <v>0</v>
      </c>
      <c r="I10" s="11">
        <f>IF($B10&gt;I$2,0,IF($C10&lt;(H$2),0,IF(AND($B10&gt;H$2,$C10&gt;H$2),((NETWORKDAYS.INTL($B10,I$2,Settings!$H$1,Settings!$L:$L)/$D10)),IF(AND($B10&lt;H$2,$C10&gt;I$2),((NETWORKDAYS.INTL(H$2+1,I$2,Settings!$H$1,Settings!$L:$L)/$D10)),IF($B10&gt;H$2,(NETWORKDAYS.INTL($B10,I$2,Settings!$H$1,Settings!$L:$L)/$D10),(NETWORKDAYS.INTL(H$2+1,$C10,Settings!$H$1,Settings!$L:$L)/$D10))))))</f>
        <v>0</v>
      </c>
      <c r="J10" s="11">
        <f>IF($B10&gt;J$2,0,IF($C10&lt;(I$2),0,IF(AND($B10&gt;I$2,$C10&gt;I$2),((NETWORKDAYS.INTL($B10,J$2,Settings!$H$1,Settings!$L:$L)/$D10)),IF(AND($B10&lt;I$2,$C10&gt;J$2),((NETWORKDAYS.INTL(I$2+1,J$2,Settings!$H$1,Settings!$L:$L)/$D10)),IF($B10&gt;I$2,(NETWORKDAYS.INTL($B10,J$2,Settings!$H$1,Settings!$L:$L)/$D10),(NETWORKDAYS.INTL(I$2+1,$C10,Settings!$H$1,Settings!$L:$L)/$D10))))))</f>
        <v>0</v>
      </c>
      <c r="K10" s="11">
        <f>IF($B10&gt;K$2,0,IF($C10&lt;(J$2),0,IF(AND($B10&gt;J$2,$C10&gt;J$2),((NETWORKDAYS.INTL($B10,K$2,Settings!$H$1,Settings!$L:$L)/$D10)),IF(AND($B10&lt;J$2,$C10&gt;K$2),((NETWORKDAYS.INTL(J$2+1,K$2,Settings!$H$1,Settings!$L:$L)/$D10)),IF($B10&gt;J$2,(NETWORKDAYS.INTL($B10,K$2,Settings!$H$1,Settings!$L:$L)/$D10),(NETWORKDAYS.INTL(J$2+1,$C10,Settings!$H$1,Settings!$L:$L)/$D10))))))</f>
        <v>0.22222222222222221</v>
      </c>
      <c r="L10" s="11">
        <f>IF($B10&gt;L$2,0,IF($C10&lt;(K$2),0,IF(AND($B10&gt;K$2,$C10&gt;K$2),((NETWORKDAYS.INTL($B10,L$2,Settings!$H$1,Settings!$L:$L)/$D10)),IF(AND($B10&lt;K$2,$C10&gt;L$2),((NETWORKDAYS.INTL(K$2+1,L$2,Settings!$H$1,Settings!$L:$L)/$D10)),IF($B10&gt;K$2,(NETWORKDAYS.INTL($B10,L$2,Settings!$H$1,Settings!$L:$L)/$D10),(NETWORKDAYS.INTL(K$2+1,$C10,Settings!$H$1,Settings!$L:$L)/$D10))))))</f>
        <v>0.66666666666666663</v>
      </c>
      <c r="M10" s="11">
        <f>IF($B10&gt;M$2,0,IF($C10&lt;(L$2),0,IF(AND($B10&gt;L$2,$C10&gt;L$2),((NETWORKDAYS.INTL($B10,M$2,Settings!$H$1,Settings!$L:$L)/$D10)),IF(AND($B10&lt;L$2,$C10&gt;M$2),((NETWORKDAYS.INTL(L$2+1,M$2,Settings!$H$1,Settings!$L:$L)/$D10)),IF($B10&gt;L$2,(NETWORKDAYS.INTL($B10,M$2,Settings!$H$1,Settings!$L:$L)/$D10),(NETWORKDAYS.INTL(L$2+1,$C10,Settings!$H$1,Settings!$L:$L)/$D10))))))</f>
        <v>0.1111111111111111</v>
      </c>
      <c r="N10" s="11">
        <f>IF($B10&gt;N$2,0,IF($C10&lt;(M$2),0,IF(AND($B10&gt;M$2,$C10&gt;M$2),((NETWORKDAYS.INTL($B10,N$2,Settings!$H$1,Settings!$L:$L)/$D10)),IF(AND($B10&lt;M$2,$C10&gt;N$2),((NETWORKDAYS.INTL(M$2+1,N$2,Settings!$H$1,Settings!$L:$L)/$D10)),IF($B10&gt;M$2,(NETWORKDAYS.INTL($B10,N$2,Settings!$H$1,Settings!$L:$L)/$D10),(NETWORKDAYS.INTL(M$2+1,$C10,Settings!$H$1,Settings!$L:$L)/$D10))))))</f>
        <v>0</v>
      </c>
      <c r="O10" s="11">
        <f>IF($B10&gt;O$2,0,IF($C10&lt;(N$2),0,IF(AND($B10&gt;N$2,$C10&gt;N$2),((NETWORKDAYS.INTL($B10,O$2,Settings!$H$1,Settings!$L:$L)/$D10)),IF(AND($B10&lt;N$2,$C10&gt;O$2),((NETWORKDAYS.INTL(N$2+1,O$2,Settings!$H$1,Settings!$L:$L)/$D10)),IF($B10&gt;N$2,(NETWORKDAYS.INTL($B10,O$2,Settings!$H$1,Settings!$L:$L)/$D10),(NETWORKDAYS.INTL(N$2+1,$C10,Settings!$H$1,Settings!$L:$L)/$D10))))))</f>
        <v>0</v>
      </c>
      <c r="P10" s="11">
        <f>IF($B10&gt;P$2,0,IF($C10&lt;(O$2),0,IF(AND($B10&gt;O$2,$C10&gt;O$2),((NETWORKDAYS.INTL($B10,P$2,Settings!$H$1,Settings!$L:$L)/$D10)),IF(AND($B10&lt;O$2,$C10&gt;P$2),((NETWORKDAYS.INTL(O$2+1,P$2,Settings!$H$1,Settings!$L:$L)/$D10)),IF($B10&gt;O$2,(NETWORKDAYS.INTL($B10,P$2,Settings!$H$1,Settings!$L:$L)/$D10),(NETWORKDAYS.INTL(O$2+1,$C10,Settings!$H$1,Settings!$L:$L)/$D10))))))</f>
        <v>0</v>
      </c>
      <c r="Q10" s="11">
        <f>IF($B10&gt;Q$2,0,IF($C10&lt;(P$2),0,IF(AND($B10&gt;P$2,$C10&gt;P$2),((NETWORKDAYS.INTL($B10,Q$2,Settings!$H$1,Settings!$L:$L)/$D10)),IF(AND($B10&lt;P$2,$C10&gt;Q$2),((NETWORKDAYS.INTL(P$2+1,Q$2,Settings!$H$1,Settings!$L:$L)/$D10)),IF($B10&gt;P$2,(NETWORKDAYS.INTL($B10,Q$2,Settings!$H$1,Settings!$L:$L)/$D10),(NETWORKDAYS.INTL(P$2+1,$C10,Settings!$H$1,Settings!$L:$L)/$D10))))))</f>
        <v>0</v>
      </c>
      <c r="R10" s="11">
        <f>IF($B10&gt;R$2,0,IF($C10&lt;(Q$2),0,IF(AND($B10&gt;Q$2,$C10&gt;Q$2),((NETWORKDAYS.INTL($B10,R$2,Settings!$H$1,Settings!$L:$L)/$D10)),IF(AND($B10&lt;Q$2,$C10&gt;R$2),((NETWORKDAYS.INTL(Q$2+1,R$2,Settings!$H$1,Settings!$L:$L)/$D10)),IF($B10&gt;Q$2,(NETWORKDAYS.INTL($B10,R$2,Settings!$H$1,Settings!$L:$L)/$D10),(NETWORKDAYS.INTL(Q$2+1,$C10,Settings!$H$1,Settings!$L:$L)/$D10))))))</f>
        <v>0</v>
      </c>
      <c r="S10" s="11">
        <f>IF($B10&gt;S$2,0,IF($C10&lt;(R$2),0,IF(AND($B10&gt;R$2,$C10&gt;R$2),((NETWORKDAYS.INTL($B10,S$2,Settings!$H$1,Settings!$L:$L)/$D10)),IF(AND($B10&lt;R$2,$C10&gt;S$2),((NETWORKDAYS.INTL(R$2+1,S$2,Settings!$H$1,Settings!$L:$L)/$D10)),IF($B10&gt;R$2,(NETWORKDAYS.INTL($B10,S$2,Settings!$H$1,Settings!$L:$L)/$D10),(NETWORKDAYS.INTL(R$2+1,$C10,Settings!$H$1,Settings!$L:$L)/$D10))))))</f>
        <v>0</v>
      </c>
      <c r="T10" s="11">
        <f>IF($B10&gt;T$2,0,IF($C10&lt;(S$2),0,IF(AND($B10&gt;S$2,$C10&gt;S$2),((NETWORKDAYS.INTL($B10,T$2,Settings!$H$1,Settings!$L:$L)/$D10)),IF(AND($B10&lt;S$2,$C10&gt;T$2),((NETWORKDAYS.INTL(S$2+1,T$2,Settings!$H$1,Settings!$L:$L)/$D10)),IF($B10&gt;S$2,(NETWORKDAYS.INTL($B10,T$2,Settings!$H$1,Settings!$L:$L)/$D10),(NETWORKDAYS.INTL(S$2+1,$C10,Settings!$H$1,Settings!$L:$L)/$D10))))))</f>
        <v>0</v>
      </c>
      <c r="U10" s="11">
        <f>IF($B10&gt;U$2,0,IF($C10&lt;(T$2),0,IF(AND($B10&gt;T$2,$C10&gt;T$2),((NETWORKDAYS.INTL($B10,U$2,Settings!$H$1,Settings!$L:$L)/$D10)),IF(AND($B10&lt;T$2,$C10&gt;U$2),((NETWORKDAYS.INTL(T$2+1,U$2,Settings!$H$1,Settings!$L:$L)/$D10)),IF($B10&gt;T$2,(NETWORKDAYS.INTL($B10,U$2,Settings!$H$1,Settings!$L:$L)/$D10),(NETWORKDAYS.INTL(T$2+1,$C10,Settings!$H$1,Settings!$L:$L)/$D10))))))</f>
        <v>0</v>
      </c>
      <c r="V10" s="11">
        <f>IF($B10&gt;V$2,0,IF($C10&lt;(U$2),0,IF(AND($B10&gt;U$2,$C10&gt;U$2),((NETWORKDAYS.INTL($B10,V$2,Settings!$H$1,Settings!$L:$L)/$D10)),IF(AND($B10&lt;U$2,$C10&gt;V$2),((NETWORKDAYS.INTL(U$2+1,V$2,Settings!$H$1,Settings!$L:$L)/$D10)),IF($B10&gt;U$2,(NETWORKDAYS.INTL($B10,V$2,Settings!$H$1,Settings!$L:$L)/$D10),(NETWORKDAYS.INTL(U$2+1,$C10,Settings!$H$1,Settings!$L:$L)/$D10))))))</f>
        <v>0</v>
      </c>
      <c r="W10" s="11">
        <f>IF($B10&gt;W$2,0,IF($C10&lt;(V$2),0,IF(AND($B10&gt;V$2,$C10&gt;V$2),((NETWORKDAYS.INTL($B10,W$2,Settings!$H$1,Settings!$L:$L)/$D10)),IF(AND($B10&lt;V$2,$C10&gt;W$2),((NETWORKDAYS.INTL(V$2+1,W$2,Settings!$H$1,Settings!$L:$L)/$D10)),IF($B10&gt;V$2,(NETWORKDAYS.INTL($B10,W$2,Settings!$H$1,Settings!$L:$L)/$D10),(NETWORKDAYS.INTL(V$2+1,$C10,Settings!$H$1,Settings!$L:$L)/$D10))))))</f>
        <v>0</v>
      </c>
      <c r="X10" s="11">
        <f>IF($B10&gt;X$2,0,IF($C10&lt;(W$2),0,IF(AND($B10&gt;W$2,$C10&gt;W$2),((NETWORKDAYS.INTL($B10,X$2,Settings!$H$1,Settings!$L:$L)/$D10)),IF(AND($B10&lt;W$2,$C10&gt;X$2),((NETWORKDAYS.INTL(W$2+1,X$2,Settings!$H$1,Settings!$L:$L)/$D10)),IF($B10&gt;W$2,(NETWORKDAYS.INTL($B10,X$2,Settings!$H$1,Settings!$L:$L)/$D10),(NETWORKDAYS.INTL(W$2+1,$C10,Settings!$H$1,Settings!$L:$L)/$D10))))))</f>
        <v>0</v>
      </c>
      <c r="Y10" s="5">
        <f>SUM(weeks_dist[[#This Row],[WK01]:[WK20]])</f>
        <v>1</v>
      </c>
    </row>
    <row r="11" spans="1:25" x14ac:dyDescent="0.25">
      <c r="A11" t="s">
        <v>16</v>
      </c>
      <c r="B11" s="1">
        <f>VLOOKUP(A11,Data!A:J,9,FALSE)</f>
        <v>44448</v>
      </c>
      <c r="C11" s="1">
        <f>VLOOKUP(A11,Data!A:J,10,FALSE)</f>
        <v>44458</v>
      </c>
      <c r="D11" s="4">
        <f>NETWORKDAYS.INTL(weeks_dist[[#This Row],[Planned Start]],weeks_dist[[#This Row],[Planned Finish]],Settings!$H$1,Settings!$L:$L)</f>
        <v>9</v>
      </c>
      <c r="E11" s="11">
        <f>IF($B11&gt;E$2,0,IF($C11&lt;(D$2),0,IF(AND($B11&gt;D$2,$C11&gt;D$2),((NETWORKDAYS.INTL($B11,E$2,Settings!$H$1,Settings!$L:$L)/$D11)),IF(AND($B11&lt;D$2,$C11&gt;E$2),((NETWORKDAYS.INTL(D$2+1,E$2,Settings!$H$1,Settings!$L:$L)/$D11)),IF($B11&gt;D$2,(NETWORKDAYS.INTL($B11,E$2,Settings!$H$1,Settings!$L:$L)/$D11),(NETWORKDAYS.INTL(D$2+1,$C11,Settings!$H$1,Settings!$L:$L)/$D11))))))</f>
        <v>0</v>
      </c>
      <c r="F11" s="11">
        <f>IF($B11&gt;F$2,0,IF($C11&lt;(E$2),0,IF(AND($B11&gt;E$2,$C11&gt;E$2),((NETWORKDAYS.INTL($B11,F$2,Settings!$H$1,Settings!$L:$L)/$D11)),IF(AND($B11&lt;E$2,$C11&gt;F$2),((NETWORKDAYS.INTL(E$2+1,F$2,Settings!$H$1,Settings!$L:$L)/$D11)),IF($B11&gt;E$2,(NETWORKDAYS.INTL($B11,F$2,Settings!$H$1,Settings!$L:$L)/$D11),(NETWORKDAYS.INTL(E$2+1,$C11,Settings!$H$1,Settings!$L:$L)/$D11))))))</f>
        <v>0</v>
      </c>
      <c r="G11" s="11">
        <f>IF($B11&gt;G$2,0,IF($C11&lt;(F$2),0,IF(AND($B11&gt;F$2,$C11&gt;F$2),((NETWORKDAYS.INTL($B11,G$2,Settings!$H$1,Settings!$L:$L)/$D11)),IF(AND($B11&lt;F$2,$C11&gt;G$2),((NETWORKDAYS.INTL(F$2+1,G$2,Settings!$H$1,Settings!$L:$L)/$D11)),IF($B11&gt;F$2,(NETWORKDAYS.INTL($B11,G$2,Settings!$H$1,Settings!$L:$L)/$D11),(NETWORKDAYS.INTL(F$2+1,$C11,Settings!$H$1,Settings!$L:$L)/$D11))))))</f>
        <v>0</v>
      </c>
      <c r="H11" s="11">
        <f>IF($B11&gt;H$2,0,IF($C11&lt;(G$2),0,IF(AND($B11&gt;G$2,$C11&gt;G$2),((NETWORKDAYS.INTL($B11,H$2,Settings!$H$1,Settings!$L:$L)/$D11)),IF(AND($B11&lt;G$2,$C11&gt;H$2),((NETWORKDAYS.INTL(G$2+1,H$2,Settings!$H$1,Settings!$L:$L)/$D11)),IF($B11&gt;G$2,(NETWORKDAYS.INTL($B11,H$2,Settings!$H$1,Settings!$L:$L)/$D11),(NETWORKDAYS.INTL(G$2+1,$C11,Settings!$H$1,Settings!$L:$L)/$D11))))))</f>
        <v>0</v>
      </c>
      <c r="I11" s="11">
        <f>IF($B11&gt;I$2,0,IF($C11&lt;(H$2),0,IF(AND($B11&gt;H$2,$C11&gt;H$2),((NETWORKDAYS.INTL($B11,I$2,Settings!$H$1,Settings!$L:$L)/$D11)),IF(AND($B11&lt;H$2,$C11&gt;I$2),((NETWORKDAYS.INTL(H$2+1,I$2,Settings!$H$1,Settings!$L:$L)/$D11)),IF($B11&gt;H$2,(NETWORKDAYS.INTL($B11,I$2,Settings!$H$1,Settings!$L:$L)/$D11),(NETWORKDAYS.INTL(H$2+1,$C11,Settings!$H$1,Settings!$L:$L)/$D11))))))</f>
        <v>0</v>
      </c>
      <c r="J11" s="11">
        <f>IF($B11&gt;J$2,0,IF($C11&lt;(I$2),0,IF(AND($B11&gt;I$2,$C11&gt;I$2),((NETWORKDAYS.INTL($B11,J$2,Settings!$H$1,Settings!$L:$L)/$D11)),IF(AND($B11&lt;I$2,$C11&gt;J$2),((NETWORKDAYS.INTL(I$2+1,J$2,Settings!$H$1,Settings!$L:$L)/$D11)),IF($B11&gt;I$2,(NETWORKDAYS.INTL($B11,J$2,Settings!$H$1,Settings!$L:$L)/$D11),(NETWORKDAYS.INTL(I$2+1,$C11,Settings!$H$1,Settings!$L:$L)/$D11))))))</f>
        <v>0</v>
      </c>
      <c r="K11" s="11">
        <f>IF($B11&gt;K$2,0,IF($C11&lt;(J$2),0,IF(AND($B11&gt;J$2,$C11&gt;J$2),((NETWORKDAYS.INTL($B11,K$2,Settings!$H$1,Settings!$L:$L)/$D11)),IF(AND($B11&lt;J$2,$C11&gt;K$2),((NETWORKDAYS.INTL(J$2+1,K$2,Settings!$H$1,Settings!$L:$L)/$D11)),IF($B11&gt;J$2,(NETWORKDAYS.INTL($B11,K$2,Settings!$H$1,Settings!$L:$L)/$D11),(NETWORKDAYS.INTL(J$2+1,$C11,Settings!$H$1,Settings!$L:$L)/$D11))))))</f>
        <v>0</v>
      </c>
      <c r="L11" s="11">
        <f>IF($B11&gt;L$2,0,IF($C11&lt;(K$2),0,IF(AND($B11&gt;K$2,$C11&gt;K$2),((NETWORKDAYS.INTL($B11,L$2,Settings!$H$1,Settings!$L:$L)/$D11)),IF(AND($B11&lt;K$2,$C11&gt;L$2),((NETWORKDAYS.INTL(K$2+1,L$2,Settings!$H$1,Settings!$L:$L)/$D11)),IF($B11&gt;K$2,(NETWORKDAYS.INTL($B11,L$2,Settings!$H$1,Settings!$L:$L)/$D11),(NETWORKDAYS.INTL(K$2+1,$C11,Settings!$H$1,Settings!$L:$L)/$D11))))))</f>
        <v>0.22222222222222221</v>
      </c>
      <c r="M11" s="11">
        <f>IF($B11&gt;M$2,0,IF($C11&lt;(L$2),0,IF(AND($B11&gt;L$2,$C11&gt;L$2),((NETWORKDAYS.INTL($B11,M$2,Settings!$H$1,Settings!$L:$L)/$D11)),IF(AND($B11&lt;L$2,$C11&gt;M$2),((NETWORKDAYS.INTL(L$2+1,M$2,Settings!$H$1,Settings!$L:$L)/$D11)),IF($B11&gt;L$2,(NETWORKDAYS.INTL($B11,M$2,Settings!$H$1,Settings!$L:$L)/$D11),(NETWORKDAYS.INTL(L$2+1,$C11,Settings!$H$1,Settings!$L:$L)/$D11))))))</f>
        <v>0.66666666666666663</v>
      </c>
      <c r="N11" s="11">
        <f>IF($B11&gt;N$2,0,IF($C11&lt;(M$2),0,IF(AND($B11&gt;M$2,$C11&gt;M$2),((NETWORKDAYS.INTL($B11,N$2,Settings!$H$1,Settings!$L:$L)/$D11)),IF(AND($B11&lt;M$2,$C11&gt;N$2),((NETWORKDAYS.INTL(M$2+1,N$2,Settings!$H$1,Settings!$L:$L)/$D11)),IF($B11&gt;M$2,(NETWORKDAYS.INTL($B11,N$2,Settings!$H$1,Settings!$L:$L)/$D11),(NETWORKDAYS.INTL(M$2+1,$C11,Settings!$H$1,Settings!$L:$L)/$D11))))))</f>
        <v>0.1111111111111111</v>
      </c>
      <c r="O11" s="11">
        <f>IF($B11&gt;O$2,0,IF($C11&lt;(N$2),0,IF(AND($B11&gt;N$2,$C11&gt;N$2),((NETWORKDAYS.INTL($B11,O$2,Settings!$H$1,Settings!$L:$L)/$D11)),IF(AND($B11&lt;N$2,$C11&gt;O$2),((NETWORKDAYS.INTL(N$2+1,O$2,Settings!$H$1,Settings!$L:$L)/$D11)),IF($B11&gt;N$2,(NETWORKDAYS.INTL($B11,O$2,Settings!$H$1,Settings!$L:$L)/$D11),(NETWORKDAYS.INTL(N$2+1,$C11,Settings!$H$1,Settings!$L:$L)/$D11))))))</f>
        <v>0</v>
      </c>
      <c r="P11" s="11">
        <f>IF($B11&gt;P$2,0,IF($C11&lt;(O$2),0,IF(AND($B11&gt;O$2,$C11&gt;O$2),((NETWORKDAYS.INTL($B11,P$2,Settings!$H$1,Settings!$L:$L)/$D11)),IF(AND($B11&lt;O$2,$C11&gt;P$2),((NETWORKDAYS.INTL(O$2+1,P$2,Settings!$H$1,Settings!$L:$L)/$D11)),IF($B11&gt;O$2,(NETWORKDAYS.INTL($B11,P$2,Settings!$H$1,Settings!$L:$L)/$D11),(NETWORKDAYS.INTL(O$2+1,$C11,Settings!$H$1,Settings!$L:$L)/$D11))))))</f>
        <v>0</v>
      </c>
      <c r="Q11" s="11">
        <f>IF($B11&gt;Q$2,0,IF($C11&lt;(P$2),0,IF(AND($B11&gt;P$2,$C11&gt;P$2),((NETWORKDAYS.INTL($B11,Q$2,Settings!$H$1,Settings!$L:$L)/$D11)),IF(AND($B11&lt;P$2,$C11&gt;Q$2),((NETWORKDAYS.INTL(P$2+1,Q$2,Settings!$H$1,Settings!$L:$L)/$D11)),IF($B11&gt;P$2,(NETWORKDAYS.INTL($B11,Q$2,Settings!$H$1,Settings!$L:$L)/$D11),(NETWORKDAYS.INTL(P$2+1,$C11,Settings!$H$1,Settings!$L:$L)/$D11))))))</f>
        <v>0</v>
      </c>
      <c r="R11" s="11">
        <f>IF($B11&gt;R$2,0,IF($C11&lt;(Q$2),0,IF(AND($B11&gt;Q$2,$C11&gt;Q$2),((NETWORKDAYS.INTL($B11,R$2,Settings!$H$1,Settings!$L:$L)/$D11)),IF(AND($B11&lt;Q$2,$C11&gt;R$2),((NETWORKDAYS.INTL(Q$2+1,R$2,Settings!$H$1,Settings!$L:$L)/$D11)),IF($B11&gt;Q$2,(NETWORKDAYS.INTL($B11,R$2,Settings!$H$1,Settings!$L:$L)/$D11),(NETWORKDAYS.INTL(Q$2+1,$C11,Settings!$H$1,Settings!$L:$L)/$D11))))))</f>
        <v>0</v>
      </c>
      <c r="S11" s="11">
        <f>IF($B11&gt;S$2,0,IF($C11&lt;(R$2),0,IF(AND($B11&gt;R$2,$C11&gt;R$2),((NETWORKDAYS.INTL($B11,S$2,Settings!$H$1,Settings!$L:$L)/$D11)),IF(AND($B11&lt;R$2,$C11&gt;S$2),((NETWORKDAYS.INTL(R$2+1,S$2,Settings!$H$1,Settings!$L:$L)/$D11)),IF($B11&gt;R$2,(NETWORKDAYS.INTL($B11,S$2,Settings!$H$1,Settings!$L:$L)/$D11),(NETWORKDAYS.INTL(R$2+1,$C11,Settings!$H$1,Settings!$L:$L)/$D11))))))</f>
        <v>0</v>
      </c>
      <c r="T11" s="11">
        <f>IF($B11&gt;T$2,0,IF($C11&lt;(S$2),0,IF(AND($B11&gt;S$2,$C11&gt;S$2),((NETWORKDAYS.INTL($B11,T$2,Settings!$H$1,Settings!$L:$L)/$D11)),IF(AND($B11&lt;S$2,$C11&gt;T$2),((NETWORKDAYS.INTL(S$2+1,T$2,Settings!$H$1,Settings!$L:$L)/$D11)),IF($B11&gt;S$2,(NETWORKDAYS.INTL($B11,T$2,Settings!$H$1,Settings!$L:$L)/$D11),(NETWORKDAYS.INTL(S$2+1,$C11,Settings!$H$1,Settings!$L:$L)/$D11))))))</f>
        <v>0</v>
      </c>
      <c r="U11" s="11">
        <f>IF($B11&gt;U$2,0,IF($C11&lt;(T$2),0,IF(AND($B11&gt;T$2,$C11&gt;T$2),((NETWORKDAYS.INTL($B11,U$2,Settings!$H$1,Settings!$L:$L)/$D11)),IF(AND($B11&lt;T$2,$C11&gt;U$2),((NETWORKDAYS.INTL(T$2+1,U$2,Settings!$H$1,Settings!$L:$L)/$D11)),IF($B11&gt;T$2,(NETWORKDAYS.INTL($B11,U$2,Settings!$H$1,Settings!$L:$L)/$D11),(NETWORKDAYS.INTL(T$2+1,$C11,Settings!$H$1,Settings!$L:$L)/$D11))))))</f>
        <v>0</v>
      </c>
      <c r="V11" s="11">
        <f>IF($B11&gt;V$2,0,IF($C11&lt;(U$2),0,IF(AND($B11&gt;U$2,$C11&gt;U$2),((NETWORKDAYS.INTL($B11,V$2,Settings!$H$1,Settings!$L:$L)/$D11)),IF(AND($B11&lt;U$2,$C11&gt;V$2),((NETWORKDAYS.INTL(U$2+1,V$2,Settings!$H$1,Settings!$L:$L)/$D11)),IF($B11&gt;U$2,(NETWORKDAYS.INTL($B11,V$2,Settings!$H$1,Settings!$L:$L)/$D11),(NETWORKDAYS.INTL(U$2+1,$C11,Settings!$H$1,Settings!$L:$L)/$D11))))))</f>
        <v>0</v>
      </c>
      <c r="W11" s="11">
        <f>IF($B11&gt;W$2,0,IF($C11&lt;(V$2),0,IF(AND($B11&gt;V$2,$C11&gt;V$2),((NETWORKDAYS.INTL($B11,W$2,Settings!$H$1,Settings!$L:$L)/$D11)),IF(AND($B11&lt;V$2,$C11&gt;W$2),((NETWORKDAYS.INTL(V$2+1,W$2,Settings!$H$1,Settings!$L:$L)/$D11)),IF($B11&gt;V$2,(NETWORKDAYS.INTL($B11,W$2,Settings!$H$1,Settings!$L:$L)/$D11),(NETWORKDAYS.INTL(V$2+1,$C11,Settings!$H$1,Settings!$L:$L)/$D11))))))</f>
        <v>0</v>
      </c>
      <c r="X11" s="11">
        <f>IF($B11&gt;X$2,0,IF($C11&lt;(W$2),0,IF(AND($B11&gt;W$2,$C11&gt;W$2),((NETWORKDAYS.INTL($B11,X$2,Settings!$H$1,Settings!$L:$L)/$D11)),IF(AND($B11&lt;W$2,$C11&gt;X$2),((NETWORKDAYS.INTL(W$2+1,X$2,Settings!$H$1,Settings!$L:$L)/$D11)),IF($B11&gt;W$2,(NETWORKDAYS.INTL($B11,X$2,Settings!$H$1,Settings!$L:$L)/$D11),(NETWORKDAYS.INTL(W$2+1,$C11,Settings!$H$1,Settings!$L:$L)/$D11))))))</f>
        <v>0</v>
      </c>
      <c r="Y11" s="5">
        <f>SUM(weeks_dist[[#This Row],[WK01]:[WK20]])</f>
        <v>1</v>
      </c>
    </row>
    <row r="12" spans="1:25" x14ac:dyDescent="0.25">
      <c r="A12" t="s">
        <v>17</v>
      </c>
      <c r="B12" s="1">
        <f>VLOOKUP(A12,Data!A:J,9,FALSE)</f>
        <v>44455</v>
      </c>
      <c r="C12" s="1">
        <f>VLOOKUP(A12,Data!A:J,10,FALSE)</f>
        <v>44465</v>
      </c>
      <c r="D12" s="4">
        <f>NETWORKDAYS.INTL(weeks_dist[[#This Row],[Planned Start]],weeks_dist[[#This Row],[Planned Finish]],Settings!$H$1,Settings!$L:$L)</f>
        <v>9</v>
      </c>
      <c r="E12" s="11">
        <f>IF($B12&gt;E$2,0,IF($C12&lt;(D$2),0,IF(AND($B12&gt;D$2,$C12&gt;D$2),((NETWORKDAYS.INTL($B12,E$2,Settings!$H$1,Settings!$L:$L)/$D12)),IF(AND($B12&lt;D$2,$C12&gt;E$2),((NETWORKDAYS.INTL(D$2+1,E$2,Settings!$H$1,Settings!$L:$L)/$D12)),IF($B12&gt;D$2,(NETWORKDAYS.INTL($B12,E$2,Settings!$H$1,Settings!$L:$L)/$D12),(NETWORKDAYS.INTL(D$2+1,$C12,Settings!$H$1,Settings!$L:$L)/$D12))))))</f>
        <v>0</v>
      </c>
      <c r="F12" s="11">
        <f>IF($B12&gt;F$2,0,IF($C12&lt;(E$2),0,IF(AND($B12&gt;E$2,$C12&gt;E$2),((NETWORKDAYS.INTL($B12,F$2,Settings!$H$1,Settings!$L:$L)/$D12)),IF(AND($B12&lt;E$2,$C12&gt;F$2),((NETWORKDAYS.INTL(E$2+1,F$2,Settings!$H$1,Settings!$L:$L)/$D12)),IF($B12&gt;E$2,(NETWORKDAYS.INTL($B12,F$2,Settings!$H$1,Settings!$L:$L)/$D12),(NETWORKDAYS.INTL(E$2+1,$C12,Settings!$H$1,Settings!$L:$L)/$D12))))))</f>
        <v>0</v>
      </c>
      <c r="G12" s="11">
        <f>IF($B12&gt;G$2,0,IF($C12&lt;(F$2),0,IF(AND($B12&gt;F$2,$C12&gt;F$2),((NETWORKDAYS.INTL($B12,G$2,Settings!$H$1,Settings!$L:$L)/$D12)),IF(AND($B12&lt;F$2,$C12&gt;G$2),((NETWORKDAYS.INTL(F$2+1,G$2,Settings!$H$1,Settings!$L:$L)/$D12)),IF($B12&gt;F$2,(NETWORKDAYS.INTL($B12,G$2,Settings!$H$1,Settings!$L:$L)/$D12),(NETWORKDAYS.INTL(F$2+1,$C12,Settings!$H$1,Settings!$L:$L)/$D12))))))</f>
        <v>0</v>
      </c>
      <c r="H12" s="11">
        <f>IF($B12&gt;H$2,0,IF($C12&lt;(G$2),0,IF(AND($B12&gt;G$2,$C12&gt;G$2),((NETWORKDAYS.INTL($B12,H$2,Settings!$H$1,Settings!$L:$L)/$D12)),IF(AND($B12&lt;G$2,$C12&gt;H$2),((NETWORKDAYS.INTL(G$2+1,H$2,Settings!$H$1,Settings!$L:$L)/$D12)),IF($B12&gt;G$2,(NETWORKDAYS.INTL($B12,H$2,Settings!$H$1,Settings!$L:$L)/$D12),(NETWORKDAYS.INTL(G$2+1,$C12,Settings!$H$1,Settings!$L:$L)/$D12))))))</f>
        <v>0</v>
      </c>
      <c r="I12" s="11">
        <f>IF($B12&gt;I$2,0,IF($C12&lt;(H$2),0,IF(AND($B12&gt;H$2,$C12&gt;H$2),((NETWORKDAYS.INTL($B12,I$2,Settings!$H$1,Settings!$L:$L)/$D12)),IF(AND($B12&lt;H$2,$C12&gt;I$2),((NETWORKDAYS.INTL(H$2+1,I$2,Settings!$H$1,Settings!$L:$L)/$D12)),IF($B12&gt;H$2,(NETWORKDAYS.INTL($B12,I$2,Settings!$H$1,Settings!$L:$L)/$D12),(NETWORKDAYS.INTL(H$2+1,$C12,Settings!$H$1,Settings!$L:$L)/$D12))))))</f>
        <v>0</v>
      </c>
      <c r="J12" s="11">
        <f>IF($B12&gt;J$2,0,IF($C12&lt;(I$2),0,IF(AND($B12&gt;I$2,$C12&gt;I$2),((NETWORKDAYS.INTL($B12,J$2,Settings!$H$1,Settings!$L:$L)/$D12)),IF(AND($B12&lt;I$2,$C12&gt;J$2),((NETWORKDAYS.INTL(I$2+1,J$2,Settings!$H$1,Settings!$L:$L)/$D12)),IF($B12&gt;I$2,(NETWORKDAYS.INTL($B12,J$2,Settings!$H$1,Settings!$L:$L)/$D12),(NETWORKDAYS.INTL(I$2+1,$C12,Settings!$H$1,Settings!$L:$L)/$D12))))))</f>
        <v>0</v>
      </c>
      <c r="K12" s="11">
        <f>IF($B12&gt;K$2,0,IF($C12&lt;(J$2),0,IF(AND($B12&gt;J$2,$C12&gt;J$2),((NETWORKDAYS.INTL($B12,K$2,Settings!$H$1,Settings!$L:$L)/$D12)),IF(AND($B12&lt;J$2,$C12&gt;K$2),((NETWORKDAYS.INTL(J$2+1,K$2,Settings!$H$1,Settings!$L:$L)/$D12)),IF($B12&gt;J$2,(NETWORKDAYS.INTL($B12,K$2,Settings!$H$1,Settings!$L:$L)/$D12),(NETWORKDAYS.INTL(J$2+1,$C12,Settings!$H$1,Settings!$L:$L)/$D12))))))</f>
        <v>0</v>
      </c>
      <c r="L12" s="11">
        <f>IF($B12&gt;L$2,0,IF($C12&lt;(K$2),0,IF(AND($B12&gt;K$2,$C12&gt;K$2),((NETWORKDAYS.INTL($B12,L$2,Settings!$H$1,Settings!$L:$L)/$D12)),IF(AND($B12&lt;K$2,$C12&gt;L$2),((NETWORKDAYS.INTL(K$2+1,L$2,Settings!$H$1,Settings!$L:$L)/$D12)),IF($B12&gt;K$2,(NETWORKDAYS.INTL($B12,L$2,Settings!$H$1,Settings!$L:$L)/$D12),(NETWORKDAYS.INTL(K$2+1,$C12,Settings!$H$1,Settings!$L:$L)/$D12))))))</f>
        <v>0</v>
      </c>
      <c r="M12" s="11">
        <f>IF($B12&gt;M$2,0,IF($C12&lt;(L$2),0,IF(AND($B12&gt;L$2,$C12&gt;L$2),((NETWORKDAYS.INTL($B12,M$2,Settings!$H$1,Settings!$L:$L)/$D12)),IF(AND($B12&lt;L$2,$C12&gt;M$2),((NETWORKDAYS.INTL(L$2+1,M$2,Settings!$H$1,Settings!$L:$L)/$D12)),IF($B12&gt;L$2,(NETWORKDAYS.INTL($B12,M$2,Settings!$H$1,Settings!$L:$L)/$D12),(NETWORKDAYS.INTL(L$2+1,$C12,Settings!$H$1,Settings!$L:$L)/$D12))))))</f>
        <v>0.22222222222222221</v>
      </c>
      <c r="N12" s="11">
        <f>IF($B12&gt;N$2,0,IF($C12&lt;(M$2),0,IF(AND($B12&gt;M$2,$C12&gt;M$2),((NETWORKDAYS.INTL($B12,N$2,Settings!$H$1,Settings!$L:$L)/$D12)),IF(AND($B12&lt;M$2,$C12&gt;N$2),((NETWORKDAYS.INTL(M$2+1,N$2,Settings!$H$1,Settings!$L:$L)/$D12)),IF($B12&gt;M$2,(NETWORKDAYS.INTL($B12,N$2,Settings!$H$1,Settings!$L:$L)/$D12),(NETWORKDAYS.INTL(M$2+1,$C12,Settings!$H$1,Settings!$L:$L)/$D12))))))</f>
        <v>0.66666666666666663</v>
      </c>
      <c r="O12" s="11">
        <f>IF($B12&gt;O$2,0,IF($C12&lt;(N$2),0,IF(AND($B12&gt;N$2,$C12&gt;N$2),((NETWORKDAYS.INTL($B12,O$2,Settings!$H$1,Settings!$L:$L)/$D12)),IF(AND($B12&lt;N$2,$C12&gt;O$2),((NETWORKDAYS.INTL(N$2+1,O$2,Settings!$H$1,Settings!$L:$L)/$D12)),IF($B12&gt;N$2,(NETWORKDAYS.INTL($B12,O$2,Settings!$H$1,Settings!$L:$L)/$D12),(NETWORKDAYS.INTL(N$2+1,$C12,Settings!$H$1,Settings!$L:$L)/$D12))))))</f>
        <v>0.1111111111111111</v>
      </c>
      <c r="P12" s="11">
        <f>IF($B12&gt;P$2,0,IF($C12&lt;(O$2),0,IF(AND($B12&gt;O$2,$C12&gt;O$2),((NETWORKDAYS.INTL($B12,P$2,Settings!$H$1,Settings!$L:$L)/$D12)),IF(AND($B12&lt;O$2,$C12&gt;P$2),((NETWORKDAYS.INTL(O$2+1,P$2,Settings!$H$1,Settings!$L:$L)/$D12)),IF($B12&gt;O$2,(NETWORKDAYS.INTL($B12,P$2,Settings!$H$1,Settings!$L:$L)/$D12),(NETWORKDAYS.INTL(O$2+1,$C12,Settings!$H$1,Settings!$L:$L)/$D12))))))</f>
        <v>0</v>
      </c>
      <c r="Q12" s="11">
        <f>IF($B12&gt;Q$2,0,IF($C12&lt;(P$2),0,IF(AND($B12&gt;P$2,$C12&gt;P$2),((NETWORKDAYS.INTL($B12,Q$2,Settings!$H$1,Settings!$L:$L)/$D12)),IF(AND($B12&lt;P$2,$C12&gt;Q$2),((NETWORKDAYS.INTL(P$2+1,Q$2,Settings!$H$1,Settings!$L:$L)/$D12)),IF($B12&gt;P$2,(NETWORKDAYS.INTL($B12,Q$2,Settings!$H$1,Settings!$L:$L)/$D12),(NETWORKDAYS.INTL(P$2+1,$C12,Settings!$H$1,Settings!$L:$L)/$D12))))))</f>
        <v>0</v>
      </c>
      <c r="R12" s="11">
        <f>IF($B12&gt;R$2,0,IF($C12&lt;(Q$2),0,IF(AND($B12&gt;Q$2,$C12&gt;Q$2),((NETWORKDAYS.INTL($B12,R$2,Settings!$H$1,Settings!$L:$L)/$D12)),IF(AND($B12&lt;Q$2,$C12&gt;R$2),((NETWORKDAYS.INTL(Q$2+1,R$2,Settings!$H$1,Settings!$L:$L)/$D12)),IF($B12&gt;Q$2,(NETWORKDAYS.INTL($B12,R$2,Settings!$H$1,Settings!$L:$L)/$D12),(NETWORKDAYS.INTL(Q$2+1,$C12,Settings!$H$1,Settings!$L:$L)/$D12))))))</f>
        <v>0</v>
      </c>
      <c r="S12" s="11">
        <f>IF($B12&gt;S$2,0,IF($C12&lt;(R$2),0,IF(AND($B12&gt;R$2,$C12&gt;R$2),((NETWORKDAYS.INTL($B12,S$2,Settings!$H$1,Settings!$L:$L)/$D12)),IF(AND($B12&lt;R$2,$C12&gt;S$2),((NETWORKDAYS.INTL(R$2+1,S$2,Settings!$H$1,Settings!$L:$L)/$D12)),IF($B12&gt;R$2,(NETWORKDAYS.INTL($B12,S$2,Settings!$H$1,Settings!$L:$L)/$D12),(NETWORKDAYS.INTL(R$2+1,$C12,Settings!$H$1,Settings!$L:$L)/$D12))))))</f>
        <v>0</v>
      </c>
      <c r="T12" s="11">
        <f>IF($B12&gt;T$2,0,IF($C12&lt;(S$2),0,IF(AND($B12&gt;S$2,$C12&gt;S$2),((NETWORKDAYS.INTL($B12,T$2,Settings!$H$1,Settings!$L:$L)/$D12)),IF(AND($B12&lt;S$2,$C12&gt;T$2),((NETWORKDAYS.INTL(S$2+1,T$2,Settings!$H$1,Settings!$L:$L)/$D12)),IF($B12&gt;S$2,(NETWORKDAYS.INTL($B12,T$2,Settings!$H$1,Settings!$L:$L)/$D12),(NETWORKDAYS.INTL(S$2+1,$C12,Settings!$H$1,Settings!$L:$L)/$D12))))))</f>
        <v>0</v>
      </c>
      <c r="U12" s="11">
        <f>IF($B12&gt;U$2,0,IF($C12&lt;(T$2),0,IF(AND($B12&gt;T$2,$C12&gt;T$2),((NETWORKDAYS.INTL($B12,U$2,Settings!$H$1,Settings!$L:$L)/$D12)),IF(AND($B12&lt;T$2,$C12&gt;U$2),((NETWORKDAYS.INTL(T$2+1,U$2,Settings!$H$1,Settings!$L:$L)/$D12)),IF($B12&gt;T$2,(NETWORKDAYS.INTL($B12,U$2,Settings!$H$1,Settings!$L:$L)/$D12),(NETWORKDAYS.INTL(T$2+1,$C12,Settings!$H$1,Settings!$L:$L)/$D12))))))</f>
        <v>0</v>
      </c>
      <c r="V12" s="11">
        <f>IF($B12&gt;V$2,0,IF($C12&lt;(U$2),0,IF(AND($B12&gt;U$2,$C12&gt;U$2),((NETWORKDAYS.INTL($B12,V$2,Settings!$H$1,Settings!$L:$L)/$D12)),IF(AND($B12&lt;U$2,$C12&gt;V$2),((NETWORKDAYS.INTL(U$2+1,V$2,Settings!$H$1,Settings!$L:$L)/$D12)),IF($B12&gt;U$2,(NETWORKDAYS.INTL($B12,V$2,Settings!$H$1,Settings!$L:$L)/$D12),(NETWORKDAYS.INTL(U$2+1,$C12,Settings!$H$1,Settings!$L:$L)/$D12))))))</f>
        <v>0</v>
      </c>
      <c r="W12" s="11">
        <f>IF($B12&gt;W$2,0,IF($C12&lt;(V$2),0,IF(AND($B12&gt;V$2,$C12&gt;V$2),((NETWORKDAYS.INTL($B12,W$2,Settings!$H$1,Settings!$L:$L)/$D12)),IF(AND($B12&lt;V$2,$C12&gt;W$2),((NETWORKDAYS.INTL(V$2+1,W$2,Settings!$H$1,Settings!$L:$L)/$D12)),IF($B12&gt;V$2,(NETWORKDAYS.INTL($B12,W$2,Settings!$H$1,Settings!$L:$L)/$D12),(NETWORKDAYS.INTL(V$2+1,$C12,Settings!$H$1,Settings!$L:$L)/$D12))))))</f>
        <v>0</v>
      </c>
      <c r="X12" s="11">
        <f>IF($B12&gt;X$2,0,IF($C12&lt;(W$2),0,IF(AND($B12&gt;W$2,$C12&gt;W$2),((NETWORKDAYS.INTL($B12,X$2,Settings!$H$1,Settings!$L:$L)/$D12)),IF(AND($B12&lt;W$2,$C12&gt;X$2),((NETWORKDAYS.INTL(W$2+1,X$2,Settings!$H$1,Settings!$L:$L)/$D12)),IF($B12&gt;W$2,(NETWORKDAYS.INTL($B12,X$2,Settings!$H$1,Settings!$L:$L)/$D12),(NETWORKDAYS.INTL(W$2+1,$C12,Settings!$H$1,Settings!$L:$L)/$D12))))))</f>
        <v>0</v>
      </c>
      <c r="Y12" s="5">
        <f>SUM(weeks_dist[[#This Row],[WK01]:[WK20]])</f>
        <v>1</v>
      </c>
    </row>
    <row r="13" spans="1:25" x14ac:dyDescent="0.25">
      <c r="A13" t="s">
        <v>59</v>
      </c>
      <c r="B13" s="1">
        <f>VLOOKUP(A13,Data!A:J,9,FALSE)</f>
        <v>44462</v>
      </c>
      <c r="C13" s="1">
        <f>VLOOKUP(A13,Data!A:J,10,FALSE)</f>
        <v>44472</v>
      </c>
      <c r="D13" s="4">
        <f>NETWORKDAYS.INTL(weeks_dist[[#This Row],[Planned Start]],weeks_dist[[#This Row],[Planned Finish]],Settings!$H$1,Settings!$L:$L)</f>
        <v>9</v>
      </c>
      <c r="E13" s="11">
        <f>IF($B13&gt;E$2,0,IF($C13&lt;(D$2),0,IF(AND($B13&gt;D$2,$C13&gt;D$2),((NETWORKDAYS.INTL($B13,E$2,Settings!$H$1,Settings!$L:$L)/$D13)),IF(AND($B13&lt;D$2,$C13&gt;E$2),((NETWORKDAYS.INTL(D$2+1,E$2,Settings!$H$1,Settings!$L:$L)/$D13)),IF($B13&gt;D$2,(NETWORKDAYS.INTL($B13,E$2,Settings!$H$1,Settings!$L:$L)/$D13),(NETWORKDAYS.INTL(D$2+1,$C13,Settings!$H$1,Settings!$L:$L)/$D13))))))</f>
        <v>0</v>
      </c>
      <c r="F13" s="11">
        <f>IF($B13&gt;F$2,0,IF($C13&lt;(E$2),0,IF(AND($B13&gt;E$2,$C13&gt;E$2),((NETWORKDAYS.INTL($B13,F$2,Settings!$H$1,Settings!$L:$L)/$D13)),IF(AND($B13&lt;E$2,$C13&gt;F$2),((NETWORKDAYS.INTL(E$2+1,F$2,Settings!$H$1,Settings!$L:$L)/$D13)),IF($B13&gt;E$2,(NETWORKDAYS.INTL($B13,F$2,Settings!$H$1,Settings!$L:$L)/$D13),(NETWORKDAYS.INTL(E$2+1,$C13,Settings!$H$1,Settings!$L:$L)/$D13))))))</f>
        <v>0</v>
      </c>
      <c r="G13" s="11">
        <f>IF($B13&gt;G$2,0,IF($C13&lt;(F$2),0,IF(AND($B13&gt;F$2,$C13&gt;F$2),((NETWORKDAYS.INTL($B13,G$2,Settings!$H$1,Settings!$L:$L)/$D13)),IF(AND($B13&lt;F$2,$C13&gt;G$2),((NETWORKDAYS.INTL(F$2+1,G$2,Settings!$H$1,Settings!$L:$L)/$D13)),IF($B13&gt;F$2,(NETWORKDAYS.INTL($B13,G$2,Settings!$H$1,Settings!$L:$L)/$D13),(NETWORKDAYS.INTL(F$2+1,$C13,Settings!$H$1,Settings!$L:$L)/$D13))))))</f>
        <v>0</v>
      </c>
      <c r="H13" s="11">
        <f>IF($B13&gt;H$2,0,IF($C13&lt;(G$2),0,IF(AND($B13&gt;G$2,$C13&gt;G$2),((NETWORKDAYS.INTL($B13,H$2,Settings!$H$1,Settings!$L:$L)/$D13)),IF(AND($B13&lt;G$2,$C13&gt;H$2),((NETWORKDAYS.INTL(G$2+1,H$2,Settings!$H$1,Settings!$L:$L)/$D13)),IF($B13&gt;G$2,(NETWORKDAYS.INTL($B13,H$2,Settings!$H$1,Settings!$L:$L)/$D13),(NETWORKDAYS.INTL(G$2+1,$C13,Settings!$H$1,Settings!$L:$L)/$D13))))))</f>
        <v>0</v>
      </c>
      <c r="I13" s="11">
        <f>IF($B13&gt;I$2,0,IF($C13&lt;(H$2),0,IF(AND($B13&gt;H$2,$C13&gt;H$2),((NETWORKDAYS.INTL($B13,I$2,Settings!$H$1,Settings!$L:$L)/$D13)),IF(AND($B13&lt;H$2,$C13&gt;I$2),((NETWORKDAYS.INTL(H$2+1,I$2,Settings!$H$1,Settings!$L:$L)/$D13)),IF($B13&gt;H$2,(NETWORKDAYS.INTL($B13,I$2,Settings!$H$1,Settings!$L:$L)/$D13),(NETWORKDAYS.INTL(H$2+1,$C13,Settings!$H$1,Settings!$L:$L)/$D13))))))</f>
        <v>0</v>
      </c>
      <c r="J13" s="11">
        <f>IF($B13&gt;J$2,0,IF($C13&lt;(I$2),0,IF(AND($B13&gt;I$2,$C13&gt;I$2),((NETWORKDAYS.INTL($B13,J$2,Settings!$H$1,Settings!$L:$L)/$D13)),IF(AND($B13&lt;I$2,$C13&gt;J$2),((NETWORKDAYS.INTL(I$2+1,J$2,Settings!$H$1,Settings!$L:$L)/$D13)),IF($B13&gt;I$2,(NETWORKDAYS.INTL($B13,J$2,Settings!$H$1,Settings!$L:$L)/$D13),(NETWORKDAYS.INTL(I$2+1,$C13,Settings!$H$1,Settings!$L:$L)/$D13))))))</f>
        <v>0</v>
      </c>
      <c r="K13" s="11">
        <f>IF($B13&gt;K$2,0,IF($C13&lt;(J$2),0,IF(AND($B13&gt;J$2,$C13&gt;J$2),((NETWORKDAYS.INTL($B13,K$2,Settings!$H$1,Settings!$L:$L)/$D13)),IF(AND($B13&lt;J$2,$C13&gt;K$2),((NETWORKDAYS.INTL(J$2+1,K$2,Settings!$H$1,Settings!$L:$L)/$D13)),IF($B13&gt;J$2,(NETWORKDAYS.INTL($B13,K$2,Settings!$H$1,Settings!$L:$L)/$D13),(NETWORKDAYS.INTL(J$2+1,$C13,Settings!$H$1,Settings!$L:$L)/$D13))))))</f>
        <v>0</v>
      </c>
      <c r="L13" s="11">
        <f>IF($B13&gt;L$2,0,IF($C13&lt;(K$2),0,IF(AND($B13&gt;K$2,$C13&gt;K$2),((NETWORKDAYS.INTL($B13,L$2,Settings!$H$1,Settings!$L:$L)/$D13)),IF(AND($B13&lt;K$2,$C13&gt;L$2),((NETWORKDAYS.INTL(K$2+1,L$2,Settings!$H$1,Settings!$L:$L)/$D13)),IF($B13&gt;K$2,(NETWORKDAYS.INTL($B13,L$2,Settings!$H$1,Settings!$L:$L)/$D13),(NETWORKDAYS.INTL(K$2+1,$C13,Settings!$H$1,Settings!$L:$L)/$D13))))))</f>
        <v>0</v>
      </c>
      <c r="M13" s="11">
        <f>IF($B13&gt;M$2,0,IF($C13&lt;(L$2),0,IF(AND($B13&gt;L$2,$C13&gt;L$2),((NETWORKDAYS.INTL($B13,M$2,Settings!$H$1,Settings!$L:$L)/$D13)),IF(AND($B13&lt;L$2,$C13&gt;M$2),((NETWORKDAYS.INTL(L$2+1,M$2,Settings!$H$1,Settings!$L:$L)/$D13)),IF($B13&gt;L$2,(NETWORKDAYS.INTL($B13,M$2,Settings!$H$1,Settings!$L:$L)/$D13),(NETWORKDAYS.INTL(L$2+1,$C13,Settings!$H$1,Settings!$L:$L)/$D13))))))</f>
        <v>0</v>
      </c>
      <c r="N13" s="11">
        <f>IF($B13&gt;N$2,0,IF($C13&lt;(M$2),0,IF(AND($B13&gt;M$2,$C13&gt;M$2),((NETWORKDAYS.INTL($B13,N$2,Settings!$H$1,Settings!$L:$L)/$D13)),IF(AND($B13&lt;M$2,$C13&gt;N$2),((NETWORKDAYS.INTL(M$2+1,N$2,Settings!$H$1,Settings!$L:$L)/$D13)),IF($B13&gt;M$2,(NETWORKDAYS.INTL($B13,N$2,Settings!$H$1,Settings!$L:$L)/$D13),(NETWORKDAYS.INTL(M$2+1,$C13,Settings!$H$1,Settings!$L:$L)/$D13))))))</f>
        <v>0.22222222222222221</v>
      </c>
      <c r="O13" s="11">
        <f>IF($B13&gt;O$2,0,IF($C13&lt;(N$2),0,IF(AND($B13&gt;N$2,$C13&gt;N$2),((NETWORKDAYS.INTL($B13,O$2,Settings!$H$1,Settings!$L:$L)/$D13)),IF(AND($B13&lt;N$2,$C13&gt;O$2),((NETWORKDAYS.INTL(N$2+1,O$2,Settings!$H$1,Settings!$L:$L)/$D13)),IF($B13&gt;N$2,(NETWORKDAYS.INTL($B13,O$2,Settings!$H$1,Settings!$L:$L)/$D13),(NETWORKDAYS.INTL(N$2+1,$C13,Settings!$H$1,Settings!$L:$L)/$D13))))))</f>
        <v>0.66666666666666663</v>
      </c>
      <c r="P13" s="11">
        <f>IF($B13&gt;P$2,0,IF($C13&lt;(O$2),0,IF(AND($B13&gt;O$2,$C13&gt;O$2),((NETWORKDAYS.INTL($B13,P$2,Settings!$H$1,Settings!$L:$L)/$D13)),IF(AND($B13&lt;O$2,$C13&gt;P$2),((NETWORKDAYS.INTL(O$2+1,P$2,Settings!$H$1,Settings!$L:$L)/$D13)),IF($B13&gt;O$2,(NETWORKDAYS.INTL($B13,P$2,Settings!$H$1,Settings!$L:$L)/$D13),(NETWORKDAYS.INTL(O$2+1,$C13,Settings!$H$1,Settings!$L:$L)/$D13))))))</f>
        <v>0.1111111111111111</v>
      </c>
      <c r="Q13" s="11">
        <f>IF($B13&gt;Q$2,0,IF($C13&lt;(P$2),0,IF(AND($B13&gt;P$2,$C13&gt;P$2),((NETWORKDAYS.INTL($B13,Q$2,Settings!$H$1,Settings!$L:$L)/$D13)),IF(AND($B13&lt;P$2,$C13&gt;Q$2),((NETWORKDAYS.INTL(P$2+1,Q$2,Settings!$H$1,Settings!$L:$L)/$D13)),IF($B13&gt;P$2,(NETWORKDAYS.INTL($B13,Q$2,Settings!$H$1,Settings!$L:$L)/$D13),(NETWORKDAYS.INTL(P$2+1,$C13,Settings!$H$1,Settings!$L:$L)/$D13))))))</f>
        <v>0</v>
      </c>
      <c r="R13" s="11">
        <f>IF($B13&gt;R$2,0,IF($C13&lt;(Q$2),0,IF(AND($B13&gt;Q$2,$C13&gt;Q$2),((NETWORKDAYS.INTL($B13,R$2,Settings!$H$1,Settings!$L:$L)/$D13)),IF(AND($B13&lt;Q$2,$C13&gt;R$2),((NETWORKDAYS.INTL(Q$2+1,R$2,Settings!$H$1,Settings!$L:$L)/$D13)),IF($B13&gt;Q$2,(NETWORKDAYS.INTL($B13,R$2,Settings!$H$1,Settings!$L:$L)/$D13),(NETWORKDAYS.INTL(Q$2+1,$C13,Settings!$H$1,Settings!$L:$L)/$D13))))))</f>
        <v>0</v>
      </c>
      <c r="S13" s="11">
        <f>IF($B13&gt;S$2,0,IF($C13&lt;(R$2),0,IF(AND($B13&gt;R$2,$C13&gt;R$2),((NETWORKDAYS.INTL($B13,S$2,Settings!$H$1,Settings!$L:$L)/$D13)),IF(AND($B13&lt;R$2,$C13&gt;S$2),((NETWORKDAYS.INTL(R$2+1,S$2,Settings!$H$1,Settings!$L:$L)/$D13)),IF($B13&gt;R$2,(NETWORKDAYS.INTL($B13,S$2,Settings!$H$1,Settings!$L:$L)/$D13),(NETWORKDAYS.INTL(R$2+1,$C13,Settings!$H$1,Settings!$L:$L)/$D13))))))</f>
        <v>0</v>
      </c>
      <c r="T13" s="11">
        <f>IF($B13&gt;T$2,0,IF($C13&lt;(S$2),0,IF(AND($B13&gt;S$2,$C13&gt;S$2),((NETWORKDAYS.INTL($B13,T$2,Settings!$H$1,Settings!$L:$L)/$D13)),IF(AND($B13&lt;S$2,$C13&gt;T$2),((NETWORKDAYS.INTL(S$2+1,T$2,Settings!$H$1,Settings!$L:$L)/$D13)),IF($B13&gt;S$2,(NETWORKDAYS.INTL($B13,T$2,Settings!$H$1,Settings!$L:$L)/$D13),(NETWORKDAYS.INTL(S$2+1,$C13,Settings!$H$1,Settings!$L:$L)/$D13))))))</f>
        <v>0</v>
      </c>
      <c r="U13" s="11">
        <f>IF($B13&gt;U$2,0,IF($C13&lt;(T$2),0,IF(AND($B13&gt;T$2,$C13&gt;T$2),((NETWORKDAYS.INTL($B13,U$2,Settings!$H$1,Settings!$L:$L)/$D13)),IF(AND($B13&lt;T$2,$C13&gt;U$2),((NETWORKDAYS.INTL(T$2+1,U$2,Settings!$H$1,Settings!$L:$L)/$D13)),IF($B13&gt;T$2,(NETWORKDAYS.INTL($B13,U$2,Settings!$H$1,Settings!$L:$L)/$D13),(NETWORKDAYS.INTL(T$2+1,$C13,Settings!$H$1,Settings!$L:$L)/$D13))))))</f>
        <v>0</v>
      </c>
      <c r="V13" s="11">
        <f>IF($B13&gt;V$2,0,IF($C13&lt;(U$2),0,IF(AND($B13&gt;U$2,$C13&gt;U$2),((NETWORKDAYS.INTL($B13,V$2,Settings!$H$1,Settings!$L:$L)/$D13)),IF(AND($B13&lt;U$2,$C13&gt;V$2),((NETWORKDAYS.INTL(U$2+1,V$2,Settings!$H$1,Settings!$L:$L)/$D13)),IF($B13&gt;U$2,(NETWORKDAYS.INTL($B13,V$2,Settings!$H$1,Settings!$L:$L)/$D13),(NETWORKDAYS.INTL(U$2+1,$C13,Settings!$H$1,Settings!$L:$L)/$D13))))))</f>
        <v>0</v>
      </c>
      <c r="W13" s="11">
        <f>IF($B13&gt;W$2,0,IF($C13&lt;(V$2),0,IF(AND($B13&gt;V$2,$C13&gt;V$2),((NETWORKDAYS.INTL($B13,W$2,Settings!$H$1,Settings!$L:$L)/$D13)),IF(AND($B13&lt;V$2,$C13&gt;W$2),((NETWORKDAYS.INTL(V$2+1,W$2,Settings!$H$1,Settings!$L:$L)/$D13)),IF($B13&gt;V$2,(NETWORKDAYS.INTL($B13,W$2,Settings!$H$1,Settings!$L:$L)/$D13),(NETWORKDAYS.INTL(V$2+1,$C13,Settings!$H$1,Settings!$L:$L)/$D13))))))</f>
        <v>0</v>
      </c>
      <c r="X13" s="11">
        <f>IF($B13&gt;X$2,0,IF($C13&lt;(W$2),0,IF(AND($B13&gt;W$2,$C13&gt;W$2),((NETWORKDAYS.INTL($B13,X$2,Settings!$H$1,Settings!$L:$L)/$D13)),IF(AND($B13&lt;W$2,$C13&gt;X$2),((NETWORKDAYS.INTL(W$2+1,X$2,Settings!$H$1,Settings!$L:$L)/$D13)),IF($B13&gt;W$2,(NETWORKDAYS.INTL($B13,X$2,Settings!$H$1,Settings!$L:$L)/$D13),(NETWORKDAYS.INTL(W$2+1,$C13,Settings!$H$1,Settings!$L:$L)/$D13))))))</f>
        <v>0</v>
      </c>
      <c r="Y13" s="5">
        <f>SUM(weeks_dist[[#This Row],[WK01]:[WK20]])</f>
        <v>1</v>
      </c>
    </row>
  </sheetData>
  <phoneticPr fontId="2" type="noConversion"/>
  <conditionalFormatting sqref="E4:X13">
    <cfRule type="cellIs" dxfId="25" priority="1" operator="equal">
      <formula>"Error"</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7D657-CA78-4D89-AD06-1D54AA40C207}">
  <sheetPr>
    <tabColor theme="7" tint="0.59999389629810485"/>
  </sheetPr>
  <dimension ref="A1:L3"/>
  <sheetViews>
    <sheetView topLeftCell="B1" workbookViewId="0">
      <selection activeCell="L4" sqref="L4"/>
    </sheetView>
  </sheetViews>
  <sheetFormatPr defaultRowHeight="15" x14ac:dyDescent="0.25"/>
  <cols>
    <col min="1" max="1" width="2" bestFit="1" customWidth="1"/>
    <col min="2" max="2" width="14.5703125" bestFit="1" customWidth="1"/>
    <col min="3" max="3" width="8.7109375" bestFit="1" customWidth="1"/>
    <col min="4" max="4" width="3" bestFit="1" customWidth="1"/>
    <col min="6" max="6" width="18.7109375" bestFit="1" customWidth="1"/>
    <col min="12" max="12" width="10.7109375" bestFit="1" customWidth="1"/>
  </cols>
  <sheetData>
    <row r="1" spans="1:12" x14ac:dyDescent="0.25">
      <c r="A1">
        <v>1</v>
      </c>
      <c r="B1" s="2" t="s">
        <v>37</v>
      </c>
      <c r="C1" s="3" t="s">
        <v>38</v>
      </c>
      <c r="D1">
        <f>VLOOKUP(C1,Calculations_Dont_Change!A:B,2,FALSE)</f>
        <v>16</v>
      </c>
      <c r="F1" s="2" t="s">
        <v>83</v>
      </c>
      <c r="G1" s="3" t="s">
        <v>42</v>
      </c>
      <c r="H1">
        <f>VLOOKUP(G1,Calculations_Dont_Change!E:F,2,FALSE)</f>
        <v>16</v>
      </c>
      <c r="K1" s="2" t="s">
        <v>45</v>
      </c>
      <c r="L1" s="3"/>
    </row>
    <row r="2" spans="1:12" x14ac:dyDescent="0.25">
      <c r="L2" s="1">
        <v>44409</v>
      </c>
    </row>
    <row r="3" spans="1:12" x14ac:dyDescent="0.25">
      <c r="L3" s="1">
        <v>44407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DC1377-6A11-4C37-BE38-F8F0E5D71B8A}">
          <x14:formula1>
            <xm:f>Calculations_Dont_Change!$A$2:$A$4</xm:f>
          </x14:formula1>
          <xm:sqref>C1</xm:sqref>
        </x14:dataValidation>
        <x14:dataValidation type="list" allowBlank="1" showInputMessage="1" showErrorMessage="1" xr:uid="{2E2E96EA-F7D1-47CC-9256-CA6DE7247FBD}">
          <x14:formula1>
            <xm:f>Calculations_Dont_Change!$E$2:$E$4</xm:f>
          </x14:formula1>
          <xm:sqref>G1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3976-58E6-4D8A-BB45-BF08B5A6601C}">
  <sheetPr>
    <tabColor rgb="FFFF0000"/>
  </sheetPr>
  <dimension ref="A1:J22"/>
  <sheetViews>
    <sheetView workbookViewId="0">
      <selection activeCell="J3" sqref="J3"/>
    </sheetView>
  </sheetViews>
  <sheetFormatPr defaultRowHeight="15" x14ac:dyDescent="0.25"/>
  <cols>
    <col min="1" max="1" width="13.140625" customWidth="1"/>
    <col min="5" max="5" width="16.5703125" bestFit="1" customWidth="1"/>
    <col min="9" max="9" width="8.42578125" customWidth="1"/>
    <col min="10" max="10" width="9.85546875" bestFit="1" customWidth="1"/>
  </cols>
  <sheetData>
    <row r="1" spans="1:10" x14ac:dyDescent="0.25">
      <c r="A1" t="s">
        <v>37</v>
      </c>
      <c r="E1" t="s">
        <v>41</v>
      </c>
    </row>
    <row r="2" spans="1:10" x14ac:dyDescent="0.25">
      <c r="A2" t="s">
        <v>38</v>
      </c>
      <c r="B2">
        <v>16</v>
      </c>
      <c r="E2" t="s">
        <v>42</v>
      </c>
      <c r="F2">
        <v>16</v>
      </c>
      <c r="I2" t="s">
        <v>63</v>
      </c>
      <c r="J2" t="s">
        <v>64</v>
      </c>
    </row>
    <row r="3" spans="1:10" x14ac:dyDescent="0.25">
      <c r="A3" t="s">
        <v>39</v>
      </c>
      <c r="B3">
        <v>17</v>
      </c>
      <c r="E3" t="s">
        <v>38</v>
      </c>
      <c r="F3">
        <v>17</v>
      </c>
      <c r="I3" s="9" t="s">
        <v>50</v>
      </c>
      <c r="J3" s="12">
        <f>HLOOKUP(I3,weeks_dist!1:2,2,FALSE)-1</f>
        <v>44400</v>
      </c>
    </row>
    <row r="4" spans="1:10" x14ac:dyDescent="0.25">
      <c r="A4" t="s">
        <v>40</v>
      </c>
      <c r="B4">
        <v>2</v>
      </c>
      <c r="E4" t="s">
        <v>43</v>
      </c>
      <c r="F4">
        <v>7</v>
      </c>
      <c r="I4" s="9" t="s">
        <v>51</v>
      </c>
      <c r="J4" s="12">
        <f>J3+7</f>
        <v>44407</v>
      </c>
    </row>
    <row r="5" spans="1:10" x14ac:dyDescent="0.25">
      <c r="I5" s="9" t="s">
        <v>52</v>
      </c>
      <c r="J5" s="12">
        <f t="shared" ref="J5:J22" si="0">J4+7</f>
        <v>44414</v>
      </c>
    </row>
    <row r="6" spans="1:10" x14ac:dyDescent="0.25">
      <c r="I6" s="9" t="s">
        <v>53</v>
      </c>
      <c r="J6" s="12">
        <f t="shared" si="0"/>
        <v>44421</v>
      </c>
    </row>
    <row r="7" spans="1:10" x14ac:dyDescent="0.25">
      <c r="I7" s="9" t="s">
        <v>54</v>
      </c>
      <c r="J7" s="12">
        <f t="shared" si="0"/>
        <v>44428</v>
      </c>
    </row>
    <row r="8" spans="1:10" x14ac:dyDescent="0.25">
      <c r="I8" s="9" t="s">
        <v>55</v>
      </c>
      <c r="J8" s="12">
        <f t="shared" si="0"/>
        <v>44435</v>
      </c>
    </row>
    <row r="9" spans="1:10" x14ac:dyDescent="0.25">
      <c r="I9" s="9" t="s">
        <v>56</v>
      </c>
      <c r="J9" s="12">
        <f t="shared" si="0"/>
        <v>44442</v>
      </c>
    </row>
    <row r="10" spans="1:10" x14ac:dyDescent="0.25">
      <c r="I10" s="9" t="s">
        <v>57</v>
      </c>
      <c r="J10" s="12">
        <f t="shared" si="0"/>
        <v>44449</v>
      </c>
    </row>
    <row r="11" spans="1:10" x14ac:dyDescent="0.25">
      <c r="I11" s="9" t="s">
        <v>58</v>
      </c>
      <c r="J11" s="12">
        <f t="shared" si="0"/>
        <v>44456</v>
      </c>
    </row>
    <row r="12" spans="1:10" x14ac:dyDescent="0.25">
      <c r="I12" s="9" t="s">
        <v>26</v>
      </c>
      <c r="J12" s="12">
        <f t="shared" si="0"/>
        <v>44463</v>
      </c>
    </row>
    <row r="13" spans="1:10" x14ac:dyDescent="0.25">
      <c r="I13" s="9" t="s">
        <v>27</v>
      </c>
      <c r="J13" s="12">
        <f t="shared" si="0"/>
        <v>44470</v>
      </c>
    </row>
    <row r="14" spans="1:10" x14ac:dyDescent="0.25">
      <c r="I14" s="9" t="s">
        <v>28</v>
      </c>
      <c r="J14" s="12">
        <f t="shared" si="0"/>
        <v>44477</v>
      </c>
    </row>
    <row r="15" spans="1:10" x14ac:dyDescent="0.25">
      <c r="I15" s="9" t="s">
        <v>29</v>
      </c>
      <c r="J15" s="12">
        <f t="shared" si="0"/>
        <v>44484</v>
      </c>
    </row>
    <row r="16" spans="1:10" x14ac:dyDescent="0.25">
      <c r="I16" s="9" t="s">
        <v>30</v>
      </c>
      <c r="J16" s="12">
        <f t="shared" si="0"/>
        <v>44491</v>
      </c>
    </row>
    <row r="17" spans="9:10" x14ac:dyDescent="0.25">
      <c r="I17" s="9" t="s">
        <v>31</v>
      </c>
      <c r="J17" s="12">
        <f t="shared" si="0"/>
        <v>44498</v>
      </c>
    </row>
    <row r="18" spans="9:10" x14ac:dyDescent="0.25">
      <c r="I18" s="9" t="s">
        <v>32</v>
      </c>
      <c r="J18" s="12">
        <f t="shared" si="0"/>
        <v>44505</v>
      </c>
    </row>
    <row r="19" spans="9:10" x14ac:dyDescent="0.25">
      <c r="I19" s="9" t="s">
        <v>33</v>
      </c>
      <c r="J19" s="12">
        <f t="shared" si="0"/>
        <v>44512</v>
      </c>
    </row>
    <row r="20" spans="9:10" x14ac:dyDescent="0.25">
      <c r="I20" s="9" t="s">
        <v>34</v>
      </c>
      <c r="J20" s="12">
        <f t="shared" si="0"/>
        <v>44519</v>
      </c>
    </row>
    <row r="21" spans="9:10" x14ac:dyDescent="0.25">
      <c r="I21" s="9" t="s">
        <v>35</v>
      </c>
      <c r="J21" s="12">
        <f t="shared" si="0"/>
        <v>44526</v>
      </c>
    </row>
    <row r="22" spans="9:10" x14ac:dyDescent="0.25">
      <c r="I22" s="10" t="s">
        <v>36</v>
      </c>
      <c r="J22" s="12">
        <f t="shared" si="0"/>
        <v>44533</v>
      </c>
    </row>
  </sheetData>
  <phoneticPr fontId="2"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 2 0 2 1 - 0 8 - 1 8 T 1 2 : 3 4 : 3 9 . 2 3 9 7 3 3 5 + 0 2 : 0 0 < / L a s t P r o c e s s e d T i m e > < / D a t a M o d e l i n g S a n d b o x . S e r i a l i z e d S a n d b o x E r r o r C a c h e > ] ] > < / C u s t o m C o n t e n t > < / G e m i n i > 
</file>

<file path=customXml/item10.xml>��< ? x m l   v e r s i o n = " 1 . 0 "   e n c o d i n g = " U T F - 1 6 " ? > < G e m i n i   x m l n s = " h t t p : / / g e m i n i / p i v o t c u s t o m i z a t i o n / T a b l e X M L _ P l a n n d _ A c t u a l _ b 6 3 b b 6 f 4 - 7 4 3 8 - 4 3 0 6 - 8 8 e d - 1 4 4 3 8 e 1 f b 3 4 0 " > < C u s t o m C o n t e n t > < ! [ C D A T A [ < T a b l e W i d g e t G r i d S e r i a l i z a t i o n   x m l n s : x s d = " h t t p : / / w w w . w 3 . o r g / 2 0 0 1 / X M L S c h e m a "   x m l n s : x s i = " h t t p : / / w w w . w 3 . o r g / 2 0 0 1 / X M L S c h e m a - i n s t a n c e " > < C o l u m n S u g g e s t e d T y p e   / > < C o l u m n F o r m a t   / > < C o l u m n A c c u r a c y   / > < C o l u m n C u r r e n c y S y m b o l   / > < C o l u m n P o s i t i v e P a t t e r n   / > < C o l u m n N e g a t i v e P a t t e r n   / > < C o l u m n W i d t h s > < i t e m > < k e y > < s t r i n g > A c t i v i t y   I D < / s t r i n g > < / k e y > < v a l u e > < i n t > 9 8 < / i n t > < / v a l u e > < / i t e m > < i t e m > < k e y > < s t r i n g > Q T Y < / s t r i n g > < / k e y > < v a l u e > < i n t > 6 0 < / i n t > < / v a l u e > < / i t e m > < i t e m > < k e y > < s t r i n g > U n i t < / s t r i n g > < / k e y > < v a l u e > < i n t > 6 2 < / i n t > < / v a l u e > < / i t e m > < i t e m > < k e y > < s t r i n g > W e e k < / s t r i n g > < / k e y > < v a l u e > < i n t > 7 1 < / i n t > < / v a l u e > < / i t e m > < i t e m > < k e y > < s t r i n g > W e e k l y   Q T Y < / s t r i n g > < / k e y > < v a l u e > < i n t > 1 0 9 < / i n t > < / v a l u e > < / i t e m > < i t e m > < k e y > < s t r i n g > I D _ W K < / s t r i n g > < / k e y > < v a l u e > < i n t > 7 7 < / i n t > < / v a l u e > < / i t e m > < i t e m > < k e y > < s t r i n g > A c t u a l s . A c t i v i t y   I D < / s t r i n g > < / k e y > < v a l u e > < i n t > 1 4 7 < / i n t > < / v a l u e > < / i t e m > < i t e m > < k e y > < s t r i n g > A c t u a l s . W e e k   N u m b e r < / s t r i n g > < / k e y > < v a l u e > < i n t > 1 7 3 < / i n t > < / v a l u e > < / i t e m > < i t e m > < k e y > < s t r i n g > A c t u a l s . A c t u a l   Q T Y < / s t r i n g > < / k e y > < v a l u e > < i n t > 1 5 1 < / i n t > < / v a l u e > < / i t e m > < i t e m > < k e y > < s t r i n g > A c t u a l s . I D _ W K < / s t r i n g > < / k e y > < v a l u e > < i n t > 1 2 6 < / i n t > < / v a l u e > < / i t e m > < / C o l u m n W i d t h s > < C o l u m n D i s p l a y I n d e x > < i t e m > < k e y > < s t r i n g > A c t i v i t y   I D < / s t r i n g > < / k e y > < v a l u e > < i n t > 0 < / i n t > < / v a l u e > < / i t e m > < i t e m > < k e y > < s t r i n g > Q T Y < / s t r i n g > < / k e y > < v a l u e > < i n t > 1 < / i n t > < / v a l u e > < / i t e m > < i t e m > < k e y > < s t r i n g > U n i t < / s t r i n g > < / k e y > < v a l u e > < i n t > 2 < / i n t > < / v a l u e > < / i t e m > < i t e m > < k e y > < s t r i n g > W e e k < / s t r i n g > < / k e y > < v a l u e > < i n t > 3 < / i n t > < / v a l u e > < / i t e m > < i t e m > < k e y > < s t r i n g > W e e k l y   Q T Y < / s t r i n g > < / k e y > < v a l u e > < i n t > 4 < / i n t > < / v a l u e > < / i t e m > < i t e m > < k e y > < s t r i n g > I D _ W K < / s t r i n g > < / k e y > < v a l u e > < i n t > 5 < / i n t > < / v a l u e > < / i t e m > < i t e m > < k e y > < s t r i n g > A c t u a l s . A c t i v i t y   I D < / s t r i n g > < / k e y > < v a l u e > < i n t > 6 < / i n t > < / v a l u e > < / i t e m > < i t e m > < k e y > < s t r i n g > A c t u a l s . W e e k   N u m b e r < / s t r i n g > < / k e y > < v a l u e > < i n t > 7 < / i n t > < / v a l u e > < / i t e m > < i t e m > < k e y > < s t r i n g > A c t u a l s . A c t u a l   Q T Y < / s t r i n g > < / k e y > < v a l u e > < i n t > 8 < / i n t > < / v a l u e > < / i t e m > < i t e m > < k e y > < s t r i n g > A c t u a l s . I D _ W K < / 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 C o l u m n s \ A c t i v i t y   I D < / K e y > < / a : K e y > < a : V a l u e   i : t y p e = " T a b l e W i d g e t B a s e V i e w S t a t e " / > < / a : K e y V a l u e O f D i a g r a m O b j e c t K e y a n y T y p e z b w N T n L X > < a : K e y V a l u e O f D i a g r a m O b j e c t K e y a n y T y p e z b w N T n L X > < a : K e y > < K e y > C o l u m n s \ A c t i v i t y   N a m e < / K e y > < / a : K e y > < a : V a l u e   i : t y p e = " T a b l e W i d g e t B a s e V i e w S t a t e " / > < / a : K e y V a l u e O f D i a g r a m O b j e c t K e y a n y T y p e z b w N T n L X > < a : K e y V a l u e O f D i a g r a m O b j e c t K e y a n y T y p e z b w N T n L X > < a : K e y > < K e y > C o l u m n s \ P r o j e c t   N a m e < / K e y > < / a : K e y > < a : V a l u e   i : t y p e = " T a b l e W i d g e t B a s e V i e w S t a t e " / > < / a : K e y V a l u e O f D i a g r a m O b j e c t K e y a n y T y p e z b w N T n L X > < a : K e y V a l u e O f D i a g r a m O b j e c t K e y a n y T y p e z b w N T n L X > < a : K e y > < K e y > C o l u m n s \ B u i l d i n g   N a m e < / 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 C o l u m n s \ D i v   o f   w o r k < / 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 C o l u m n s \ P l a n n e d   S t a r t < / K e y > < / a : K e y > < a : V a l u e   i : t y p e = " T a b l e W i d g e t B a s e V i e w S t a t e " / > < / a : K e y V a l u e O f D i a g r a m O b j e c t K e y a n y T y p e z b w N T n L X > < a : K e y V a l u e O f D i a g r a m O b j e c t K e y a n y T y p e z b w N T n L X > < a : K e y > < K e y > C o l u m n s \ P l a n n e d   F i n i s h 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 W e e k s 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 W e e k s 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 P l a n n d _ A c t u a l 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 P l a n n d _ A c t u a l 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 C o l u m n s \ A c t i v i t y   I D < / 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 C o l u m n s \ W e e k l y   Q T Y < / K e y > < / a : K e y > < a : V a l u e   i : t y p e = " T a b l e W i d g e t B a s e V i e w S t a t e " / > < / a : K e y V a l u e O f D i a g r a m O b j e c t K e y a n y T y p e z b w N T n L X > < a : K e y V a l u e O f D i a g r a m O b j e c t K e y a n y T y p e z b w N T n L X > < a : K e y > < K e y > C o l u m n s \ I D _ W K < / K e y > < / a : K e y > < a : V a l u e   i : t y p e = " T a b l e W i d g e t B a s e V i e w S t a t e " / > < / a : K e y V a l u e O f D i a g r a m O b j e c t K e y a n y T y p e z b w N T n L X > < a : K e y V a l u e O f D i a g r a m O b j e c t K e y a n y T y p e z b w N T n L X > < a : K e y > < K e y > C o l u m n s \ A c t u a l s . A c t i v i t y   I D < / K e y > < / a : K e y > < a : V a l u e   i : t y p e = " T a b l e W i d g e t B a s e V i e w S t a t e " / > < / a : K e y V a l u e O f D i a g r a m O b j e c t K e y a n y T y p e z b w N T n L X > < a : K e y V a l u e O f D i a g r a m O b j e c t K e y a n y T y p e z b w N T n L X > < a : K e y > < K e y > C o l u m n s \ A c t u a l s . W e e k   N u m b e r < / K e y > < / a : K e y > < a : V a l u e   i : t y p e = " T a b l e W i d g e t B a s e V i e w S t a t e " / > < / a : K e y V a l u e O f D i a g r a m O b j e c t K e y a n y T y p e z b w N T n L X > < a : K e y V a l u e O f D i a g r a m O b j e c t K e y a n y T y p e z b w N T n L X > < a : K e y > < K e y > C o l u m n s \ A c t u a l s . A c t u a l   Q T Y < / K e y > < / a : K e y > < a : V a l u e   i : t y p e = " T a b l e W i d g e t B a s e V i e w S t a t e " / > < / a : K e y V a l u e O f D i a g r a m O b j e c t K e y a n y T y p e z b w N T n L X > < a : K e y V a l u e O f D i a g r a m O b j e c t K e y a n y T y p e z b w N T n L X > < a : K e y > < K e y > C o l u m n s \ A c t u a l s . I D _ W K 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 d a t a _ 4 d f b 7 4 b 1 - f d 5 5 - 4 0 3 a - 9 7 5 c - 7 b a 7 7 b 8 d 6 3 c a < / K e y > < V a l u e   x m l n s : a = " h t t p : / / s c h e m a s . d a t a c o n t r a c t . o r g / 2 0 0 4 / 0 7 / M i c r o s o f t . A n a l y s i s S e r v i c e s . C o m m o n " > < a : H a s F o c u s > t r u e < / a : H a s F o c u s > < a : S i z e A t D p i 9 6 > 1 1 3 < / a : S i z e A t D p i 9 6 > < a : V i s i b l e > t r u e < / a : V i s i b l e > < / V a l u e > < / K e y V a l u e O f s t r i n g S a n d b o x E d i t o r . M e a s u r e G r i d S t a t e S c d E 3 5 R y > < K e y V a l u e O f s t r i n g S a n d b o x E d i t o r . M e a s u r e G r i d S t a t e S c d E 3 5 R y > < K e y > W e e k s _ 2 4 d c 6 0 c 5 - 3 d c 0 - 4 5 7 f - 8 c f 7 - 4 d 2 5 c 5 5 5 e a 0 6 < / K e y > < V a l u e   x m l n s : a = " h t t p : / / s c h e m a s . d a t a c o n t r a c t . o r g / 2 0 0 4 / 0 7 / M i c r o s o f t . A n a l y s i s S e r v i c e s . C o m m o n " > < a : H a s F o c u s > f a l s e < / a : H a s F o c u s > < a : S i z e A t D p i 9 6 > 1 1 3 < / a : S i z e A t D p i 9 6 > < a : V i s i b l e > t r u e < / a : V i s i b l e > < / V a l u e > < / K e y V a l u e O f s t r i n g S a n d b o x E d i t o r . M e a s u r e G r i d S t a t e S c d E 3 5 R y > < K e y V a l u e O f s t r i n g S a n d b o x E d i t o r . M e a s u r e G r i d S t a t e S c d E 3 5 R y > < K e y > P l a n n d _ A c t u a l _ b 6 3 b b 6 f 4 - 7 4 3 8 - 4 3 0 6 - 8 8 e d - 1 4 4 3 8 e 1 f b 3 4 0 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O r d e r " > < C u s t o m C o n t e n t > < ! [ C D A T A [ d a t a _ 4 d f b 7 4 b 1 - f d 5 5 - 4 0 3 a - 9 7 5 c - 7 b a 7 7 b 8 d 6 3 c a , A c t u a l s _ 1 a b f e 0 8 1 - d d d e - 4 b 9 6 - a 4 4 8 - 4 e 1 c f d d 0 6 c 0 1 , w e e k s _ d i s t _ 6 7 9 6 6 3 1 4 - 2 b b 9 - 4 7 7 2 - a d 7 7 - 1 5 5 0 b 2 d d f f c 3 , W e e k l y _ Q t y _ 5 3 0 5 6 5 a c - 9 6 4 9 - 4 d 2 6 - a b b 6 - f 9 f 9 7 9 6 5 9 7 9 c , W e e k s _ 2 4 d c 6 0 c 5 - 3 d c 0 - 4 5 7 f - 8 c f 7 - 4 d 2 5 c 5 5 5 e a 0 6 , P l a n n d _ A c t u a l _ b 6 3 b b 6 f 4 - 7 4 3 8 - 4 3 0 6 - 8 8 e d - 1 4 4 3 8 e 1 f b 3 4 0 ] ] > < / C u s t o m C o n t e n t > < / G e m i n i > 
</file>

<file path=customXml/item14.xml>��< ? x m l   v e r s i o n = " 1 . 0 "   e n c o d i n g = " U T F - 1 6 " ? > < G e m i n i   x m l n s = " h t t p : / / g e m i n i / p i v o t c u s t o m i z a t i o n / T a b l e X M L _ W e e k s _ 2 4 d c 6 0 c 5 - 3 d c 0 - 4 5 7 f - 8 c f 7 - 4 d 2 5 c 5 5 5 e a 0 6 " > < C u s t o m C o n t e n t > < ! [ C D A T A [ < T a b l e W i d g e t G r i d S e r i a l i z a t i o n   x m l n s : x s d = " h t t p : / / w w w . w 3 . o r g / 2 0 0 1 / X M L S c h e m a "   x m l n s : x s i = " h t t p : / / w w w . w 3 . o r g / 2 0 0 1 / X M L S c h e m a - i n s t a n c e " > < C o l u m n S u g g e s t e d T y p e   / > < C o l u m n F o r m a t   / > < C o l u m n A c c u r a c y   / > < C o l u m n C u r r e n c y S y m b o l   / > < C o l u m n P o s i t i v e P a t t e r n   / > < C o l u m n N e g a t i v e P a t t e r n   / > < C o l u m n W i d t h s > < i t e m > < k e y > < s t r i n g > W e e k < / s t r i n g > < / k e y > < v a l u e > < i n t > 7 1 < / i n t > < / v a l u e > < / i t e m > < i t e m > < k e y > < s t r i n g > D a t e < / s t r i n g > < / k e y > < v a l u e > < i n t > 6 5 < / i n t > < / v a l u e > < / i t e m > < / C o l u m n W i d t h s > < C o l u m n D i s p l a y I n d e x > < i t e m > < k e y > < s t r i n g > W e e k < / s t r i n g > < / k e y > < v a l u e > < i n t > 0 < / i n t > < / v a l u e > < / i t e m > < i t e m > < k e y > < s t r i n g > D a t e < / 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 A c t i v i t y   I D < / s t r i n g > < / k e y > < v a l u e > < i n t > 9 8 < / i n t > < / v a l u e > < / i t e m > < i t e m > < k e y > < s t r i n g > A c t i v i t y   N a m e < / s t r i n g > < / k e y > < v a l u e > < i n t > 1 2 2 < / i n t > < / v a l u e > < / i t e m > < i t e m > < k e y > < s t r i n g > P r o j e c t   N a m e < / s t r i n g > < / k e y > < v a l u e > < i n t > 1 2 0 < / i n t > < / v a l u e > < / i t e m > < i t e m > < k e y > < s t r i n g > B u i l d i n g   N a m e < / s t r i n g > < / k e y > < v a l u e > < i n t > 1 2 7 < / i n t > < / v a l u e > < / i t e m > < i t e m > < k e y > < s t r i n g > Z o n e < / s t r i n g > < / k e y > < v a l u e > < i n t > 6 7 < / i n t > < / v a l u e > < / i t e m > < i t e m > < k e y > < s t r i n g > D i v   o f   w o r k < / s t r i n g > < / k e y > < v a l u e > < i n t > 1 0 6 < / i n t > < / v a l u e > < / i t e m > < i t e m > < k e y > < s t r i n g > Q T Y < / s t r i n g > < / k e y > < v a l u e > < i n t > 6 0 < / i n t > < / v a l u e > < / i t e m > < i t e m > < k e y > < s t r i n g > U n i t < / s t r i n g > < / k e y > < v a l u e > < i n t > 6 2 < / i n t > < / v a l u e > < / i t e m > < i t e m > < k e y > < s t r i n g > P l a n n e d   S t a r t < / s t r i n g > < / k e y > < v a l u e > < i n t > 1 1 9 < / i n t > < / v a l u e > < / i t e m > < i t e m > < k e y > < s t r i n g > P l a n n e d   F i n i s h < / s t r i n g > < / k e y > < v a l u e > < i n t > 1 2 7 < / i n t > < / v a l u e > < / i t e m > < / C o l u m n W i d t h s > < C o l u m n D i s p l a y I n d e x > < i t e m > < k e y > < s t r i n g > A c t i v i t y   I D < / s t r i n g > < / k e y > < v a l u e > < i n t > 0 < / i n t > < / v a l u e > < / i t e m > < i t e m > < k e y > < s t r i n g > A c t i v i t y   N a m e < / s t r i n g > < / k e y > < v a l u e > < i n t > 1 < / i n t > < / v a l u e > < / i t e m > < i t e m > < k e y > < s t r i n g > P r o j e c t   N a m e < / s t r i n g > < / k e y > < v a l u e > < i n t > 2 < / i n t > < / v a l u e > < / i t e m > < i t e m > < k e y > < s t r i n g > B u i l d i n g   N a m e < / s t r i n g > < / k e y > < v a l u e > < i n t > 3 < / i n t > < / v a l u e > < / i t e m > < i t e m > < k e y > < s t r i n g > Z o n e < / s t r i n g > < / k e y > < v a l u e > < i n t > 4 < / i n t > < / v a l u e > < / i t e m > < i t e m > < k e y > < s t r i n g > D i v   o f   w o r k < / s t r i n g > < / k e y > < v a l u e > < i n t > 5 < / i n t > < / v a l u e > < / i t e m > < i t e m > < k e y > < s t r i n g > Q T Y < / s t r i n g > < / k e y > < v a l u e > < i n t > 6 < / i n t > < / v a l u e > < / i t e m > < i t e m > < k e y > < s t r i n g > U n i t < / s t r i n g > < / k e y > < v a l u e > < i n t > 7 < / i n t > < / v a l u e > < / i t e m > < i t e m > < k e y > < s t r i n g > P l a n n e d   S t a r t < / s t r i n g > < / k e y > < v a l u e > < i n t > 8 < / i n t > < / v a l u e > < / i t e m > < i t e m > < k e y > < s t r i n g > P l a n n e d   F i n i s h < / 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M e r g e 1   1 " > < C u s t o m C o n t e n t > < ! [ C D A T A [ < T a b l e W i d g e t G r i d S e r i a l i z a t i o n   x m l n s : x s d = " h t t p : / / w w w . w 3 . o r g / 2 0 0 1 / X M L S c h e m a "   x m l n s : x s i = " h t t p : / / w w w . w 3 . o r g / 2 0 0 1 / X M L S c h e m a - i n s t a n c e " > < C o l u m n S u g g e s t e d T y p e   / > < C o l u m n F o r m a t   / > < C o l u m n A c c u r a c y   / > < C o l u m n C u r r e n c y S y m b o l   / > < C o l u m n P o s i t i v e P a t t e r n   / > < C o l u m n N e g a t i v e P a t t e r n   / > < C o l u m n W i d t h s > < i t e m > < k e y > < s t r i n g > A c t i v i t y   I D < / s t r i n g > < / k e y > < v a l u e > < i n t > 9 8 < / i n t > < / v a l u e > < / i t e m > < i t e m > < k e y > < s t r i n g > d a t a . A c t i v i t y   N a m e < / s t r i n g > < / k e y > < v a l u e > < i n t > 1 5 3 < / i n t > < / v a l u e > < / i t e m > < i t e m > < k e y > < s t r i n g > d a t a . P r o j e c t   N a m e < / s t r i n g > < / k e y > < v a l u e > < i n t > 1 5 1 < / i n t > < / v a l u e > < / i t e m > < i t e m > < k e y > < s t r i n g > d a t a . B u i l d i n g   N a m e < / s t r i n g > < / k e y > < v a l u e > < i n t > 1 5 8 < / i n t > < / v a l u e > < / i t e m > < i t e m > < k e y > < s t r i n g > d a t a . Z o n e < / s t r i n g > < / k e y > < v a l u e > < i n t > 9 8 < / i n t > < / v a l u e > < / i t e m > < i t e m > < k e y > < s t r i n g > d a t a . D i v   o f   w o r k < / s t r i n g > < / k e y > < v a l u e > < i n t > 1 3 7 < / i n t > < / v a l u e > < / i t e m > < i t e m > < k e y > < s t r i n g > d a t a . Q T Y < / s t r i n g > < / k e y > < v a l u e > < i n t > 9 1 < / i n t > < / v a l u e > < / i t e m > < i t e m > < k e y > < s t r i n g > d a t a . U n i t < / s t r i n g > < / k e y > < v a l u e > < i n t > 9 3 < / i n t > < / v a l u e > < / i t e m > < i t e m > < k e y > < s t r i n g > W e e k s < / s t r i n g > < / k e y > < v a l u e > < i n t > 7 7 < / i n t > < / v a l u e > < / i t e m > < i t e m > < k e y > < s t r i n g > V a l u e < / s t r i n g > < / k e y > < v a l u e > < i n t > 7 1 < / i n t > < / v a l u e > < / i t e m > < i t e m > < k e y > < s t r i n g > W e e k l y   Q T Y < / s t r i n g > < / k e y > < v a l u e > < i n t > 1 0 9 < / i n t > < / v a l u e > < / i t e m > < / C o l u m n W i d t h s > < C o l u m n D i s p l a y I n d e x > < i t e m > < k e y > < s t r i n g > A c t i v i t y   I D < / s t r i n g > < / k e y > < v a l u e > < i n t > 0 < / i n t > < / v a l u e > < / i t e m > < i t e m > < k e y > < s t r i n g > d a t a . A c t i v i t y   N a m e < / s t r i n g > < / k e y > < v a l u e > < i n t > 1 < / i n t > < / v a l u e > < / i t e m > < i t e m > < k e y > < s t r i n g > d a t a . P r o j e c t   N a m e < / s t r i n g > < / k e y > < v a l u e > < i n t > 2 < / i n t > < / v a l u e > < / i t e m > < i t e m > < k e y > < s t r i n g > d a t a . B u i l d i n g   N a m e < / s t r i n g > < / k e y > < v a l u e > < i n t > 3 < / i n t > < / v a l u e > < / i t e m > < i t e m > < k e y > < s t r i n g > d a t a . Z o n e < / s t r i n g > < / k e y > < v a l u e > < i n t > 4 < / i n t > < / v a l u e > < / i t e m > < i t e m > < k e y > < s t r i n g > d a t a . D i v   o f   w o r k < / s t r i n g > < / k e y > < v a l u e > < i n t > 5 < / i n t > < / v a l u e > < / i t e m > < i t e m > < k e y > < s t r i n g > d a t a . Q T Y < / s t r i n g > < / k e y > < v a l u e > < i n t > 6 < / i n t > < / v a l u e > < / i t e m > < i t e m > < k e y > < s t r i n g > d a t a . U n i t < / s t r i n g > < / k e y > < v a l u e > < i n t > 7 < / i n t > < / v a l u e > < / i t e m > < i t e m > < k e y > < s t r i n g > W e e k s < / s t r i n g > < / k e y > < v a l u e > < i n t > 8 < / i n t > < / v a l u e > < / i t e m > < i t e m > < k e y > < s t r i n g > V a l u e < / s t r i n g > < / k e y > < v a l u e > < i n t > 9 < / i n t > < / v a l u e > < / i t e m > < i t e m > < k e y > < s t r i n g > W e e k l y   Q T Y < / 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T a b l e X M L _ d a t a _ 4 d f b 7 4 b 1 - f d 5 5 - 4 0 3 a - 9 7 5 c - 7 b a 7 7 b 8 d 6 3 c a " > < C u s t o m C o n t e n t > < ! [ C D A T A [ < T a b l e W i d g e t G r i d S e r i a l i z a t i o n   x m l n s : x s d = " h t t p : / / w w w . w 3 . o r g / 2 0 0 1 / X M L S c h e m a "   x m l n s : x s i = " h t t p : / / w w w . w 3 . o r g / 2 0 0 1 / X M L S c h e m a - i n s t a n c e " > < C o l u m n S u g g e s t e d T y p e   / > < C o l u m n F o r m a t   / > < C o l u m n A c c u r a c y   / > < C o l u m n C u r r e n c y S y m b o l   / > < C o l u m n P o s i t i v e P a t t e r n   / > < C o l u m n N e g a t i v e P a t t e r n   / > < C o l u m n W i d t h s > < i t e m > < k e y > < s t r i n g > A c t i v i t y   I D < / s t r i n g > < / k e y > < v a l u e > < i n t > 9 8 < / i n t > < / v a l u e > < / i t e m > < i t e m > < k e y > < s t r i n g > A c t i v i t y   N a m e < / s t r i n g > < / k e y > < v a l u e > < i n t > 1 2 2 < / i n t > < / v a l u e > < / i t e m > < i t e m > < k e y > < s t r i n g > P r o j e c t   N a m e < / s t r i n g > < / k e y > < v a l u e > < i n t > 1 2 0 < / i n t > < / v a l u e > < / i t e m > < i t e m > < k e y > < s t r i n g > B u i l d i n g   N a m e < / s t r i n g > < / k e y > < v a l u e > < i n t > 1 2 7 < / i n t > < / v a l u e > < / i t e m > < i t e m > < k e y > < s t r i n g > Z o n e < / s t r i n g > < / k e y > < v a l u e > < i n t > 6 7 < / i n t > < / v a l u e > < / i t e m > < i t e m > < k e y > < s t r i n g > D i v   o f   w o r k < / s t r i n g > < / k e y > < v a l u e > < i n t > 1 0 6 < / i n t > < / v a l u e > < / i t e m > < i t e m > < k e y > < s t r i n g > Q T Y < / s t r i n g > < / k e y > < v a l u e > < i n t > 6 0 < / i n t > < / v a l u e > < / i t e m > < i t e m > < k e y > < s t r i n g > U n i t < / s t r i n g > < / k e y > < v a l u e > < i n t > 6 2 < / i n t > < / v a l u e > < / i t e m > < i t e m > < k e y > < s t r i n g > P l a n n e d   S t a r t < / s t r i n g > < / k e y > < v a l u e > < i n t > 1 1 9 < / i n t > < / v a l u e > < / i t e m > < i t e m > < k e y > < s t r i n g > P l a n n e d   F i n i s h < / s t r i n g > < / k e y > < v a l u e > < i n t > 1 2 7 < / i n t > < / v a l u e > < / i t e m > < / C o l u m n W i d t h s > < C o l u m n D i s p l a y I n d e x > < i t e m > < k e y > < s t r i n g > A c t i v i t y   I D < / s t r i n g > < / k e y > < v a l u e > < i n t > 0 < / i n t > < / v a l u e > < / i t e m > < i t e m > < k e y > < s t r i n g > A c t i v i t y   N a m e < / s t r i n g > < / k e y > < v a l u e > < i n t > 1 < / i n t > < / v a l u e > < / i t e m > < i t e m > < k e y > < s t r i n g > P r o j e c t   N a m e < / s t r i n g > < / k e y > < v a l u e > < i n t > 2 < / i n t > < / v a l u e > < / i t e m > < i t e m > < k e y > < s t r i n g > B u i l d i n g   N a m e < / s t r i n g > < / k e y > < v a l u e > < i n t > 3 < / i n t > < / v a l u e > < / i t e m > < i t e m > < k e y > < s t r i n g > Z o n e < / s t r i n g > < / k e y > < v a l u e > < i n t > 4 < / i n t > < / v a l u e > < / i t e m > < i t e m > < k e y > < s t r i n g > D i v   o f   w o r k < / s t r i n g > < / k e y > < v a l u e > < i n t > 5 < / i n t > < / v a l u e > < / i t e m > < i t e m > < k e y > < s t r i n g > Q T Y < / s t r i n g > < / k e y > < v a l u e > < i n t > 6 < / i n t > < / v a l u e > < / i t e m > < i t e m > < k e y > < s t r i n g > U n i t < / s t r i n g > < / k e y > < v a l u e > < i n t > 7 < / i n t > < / v a l u e > < / i t e m > < i t e m > < k e y > < s t r i n g > P l a n n e d   S t a r t < / s t r i n g > < / k e y > < v a l u e > < i n t > 8 < / i n t > < / v a l u e > < / i t e m > < i t e m > < k e y > < s t r i n g > P l a n n e d   F i n i s h < / s t r i n g > < / k e y > < v a l u e > < i n t > 9 < / i n t > < / v a l u e > < / i t e m > < / C o l u m n D i s p l a y I n d e x > < C o l u m n F r o z e n   / > < C o l u m n C h e c k e d   / > < C o l u m n F i l t e r   / > < S e l e c t i o n F i l t e r   / > < F i l t e r P a r a m e t e r s   / > < I s S o r t D e s c e n d i n g > f a l s e < / I s S o r t D e s c e n d i n g > < / T a b l e W i d g e t G r i d S e r i a l i z a t i o n > ] ] > < / C u s t o m C o n t e n t > < / G e m i n i > 
</file>

<file path=customXml/item21.xml>��< ? x m l   v e r s i o n = " 1 . 0 "   e n c o d i n g = " u t f - 1 6 " ? > < D a t a M a s h u p   s q m i d = " 1 7 e f 8 6 2 5 - 4 4 6 a - 4 5 c 1 - 9 4 9 c - 1 f f b a f 3 4 5 1 3 0 "   x m l n s = " h t t p : / / s c h e m a s . m i c r o s o f t . c o m / D a t a M a s h u p " > A A A A A K g G A A B Q S w M E F A A C A A g A D 2 Q S U 3 7 v R U a k A A A A 9 g A A A B I A H A B D b 2 5 m a W c v U G F j a 2 F n Z S 5 4 b W w g o h g A K K A U A A A A A A A A A A A A A A A A A A A A A A A A A A A A e 7 9 7 v 4 1 9 R W 6 O Q l l q U X F m f p 6 t k q G e g Z J C c U l i X k p i T n 5 e q q 1 S X r 6 S v R 0 v l 0 1 A Y n J 2 Y n q q A l B 1 X r F V R X G K r V J G S U m B l b 5 + e X m 5 X r m x X n 5 R u r 6 R g Y G h f o S v T 3 B y R m p u o h J c c S Z h x b q Z e S B r k 1 O V 7 G z C I K 6 x M 9 K z N N U z M w G 6 y U Y f J m b j m 5 m H k D c C y o F k k Q R t n E t z S k q L U u 1 S 8 3 Q d X W 3 0 Y V w b f a g X 7 A B Q S w M E F A A C A A g A D 2 Q S U 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9 k E l P Y E K J Q q w M A A H w Q A A A T A B w A R m 9 y b X V s Y X M v U 2 V j d G l v b j E u b S C i G A A o o B Q A A A A A A A A A A A A A A A A A A A A A A A A A A A C 9 V 9 F u 2 j A U f U f i H 6 x M m m C K U E 0 p b V X 1 o Y N O 6 l q 1 6 0 q H N o S Q I W 7 J G h y U O L Q I 8 e + z k 5 j Y u U Z i b G p f G s 6 N 7 e N z z 3 W u Y z r h f s j Q Q / Y f n 1 U r 1 U o 8 J R H 1 k E c 4 Q e c o o L x a Q e L v I U y i C R X I 5 d u E B o 1 O E k W U 8 X 4 Y v Y z D 8 K V W X w 1 u y Y y e O 3 K c M 1 w P O i H j 4 o W h m w 3 / 4 H S m h D 2 L i X v L O X X E P D 0 y D m i j F x E W P 4 X R r B M G y Y z J Y F z L 1 n J X K + d C E F v 4 f I m u u o 6 L u I g i T t / 4 2 k V a T C 4 M o t + i 8 L f Y l j 3 4 O f E D z 2 f P 9 u i v k E G w 6 y 9 Q + I R e x Y Z B 7 L 7 3 U 2 B X j L d b D b m D F H x k P o e s A s K Y E O G B k 2 g T F Z J R 7 s + o 8 c Y X n / n x F L y y r l c r P r N q q m d P a J O Q I N 4 n g f n Q 9 8 l h n 9 I X d J v M x j S y 5 V c Q Q U D c d X 3 D 5 8 L z B J t O E v N w V v A R a M a k V m L s I u e q O + p f i w d K J l M 0 0 K g N P w 4 0 M k N D Z m M Z X e Z X M S I e e X 7 M 9 1 G 6 G P 0 + Y v + z + d K M i W 3 I y u m S Z Q x N 3 7 8 + w G o Y S 5 V U c N M O H 9 r h l h 0 + s s N t O 3 x s h 0 / s 8 K k V x g d 2 2 L 5 L 3 L R J g g + t a M u K H l n R t h U 9 t q I n V v T U h j Y P y q W 1 0 + k i C y V Y j u 6 F z W y 2 z 4 x 6 S 2 N O v a + h z 2 r y m 2 C c 2 M K c g k H h f 0 t Q r w 4 X y W m u f e Y 1 b u g T v 0 s 4 j Y p D 4 P J t T p h n V G N R L l k w f c 7 P h L x W S g u U K w c U C 6 y N c i k o 8 y u 3 K 3 s r P y s D K 8 c q i y p P K h M q 1 y m b K V 8 p J y n v K L c o f y h H K A + o r G d 5 T j N e b L l R 2 q 4 W A T u 3 x A o R t G B Z D z 2 U S 2 N C T Q g d Q q g F o S M I t S F 0 D K E T C J 0 C K F P f h C B 7 D N l j y B 5 D 9 h i y x 5 A 9 h u w x Z I 8 h e 5 n r o j i + 0 1 m 4 k B + v 1 P x x U R h Z I I d r 9 i p y Y Z N V 7 q t A K 6 W 6 p 1 L D t E s 9 v a M 7 N Y U e 2 d x f h N y m U R 6 6 4 1 M a F U q V J b U c H l n P k r W A 8 i y 7 4 D z y x + L Y k u g P E i T U 0 V P E h H T W F M l A s T B k m n 7 x 9 b n l y e z 8 X Y d U X j 6 f J V j m n V f W K Y n n 4 a d B S n 2 4 1 V 1 4 u 7 0 M H s J X m Q i G U e c B m Y h 3 s o g 2 U Y q n K B R f l K W e Y / H L c f M R k R r a E / 2 P u 8 q l q e / T X g F 2 U n d D J L 0 V 2 K I + 3 q 1 B V R J t 7 V C H W 5 2 D t 1 v H J C L p b 9 b J W + L S t x 9 M X f 7 + 7 3 W 3 S A f + v 2 Y 3 T S m 4 q B G + u b 3 J z n X X p i Y 9 P L x R f u v Y q a 8 p + i C 5 c K 6 j q y 5 f B r a 5 V u 3 Y y 6 j X d 2 l k i q n B Q W T e r 8 w r V U F O 3 b X i 8 r m r Y O s 0 6 d v a d A r N p z V U B / s 6 + w N Q S w E C L Q A U A A I A C A A P Z B J T f u 9 F R q Q A A A D 2 A A A A E g A A A A A A A A A A A A A A A A A A A A A A Q 2 9 u Z m l n L 1 B h Y 2 t h Z 2 U u e G 1 s U E s B A i 0 A F A A C A A g A D 2 Q S U 1 N y O C y b A A A A 4 Q A A A B M A A A A A A A A A A A A A A A A A 8 A A A A F t D b 2 5 0 Z W 5 0 X 1 R 5 c G V z X S 5 4 b W x Q S w E C L Q A U A A I A C A A P Z B J T 2 B C i U K s D A A B 8 E A A A E w A A A A A A A A A A A A A A A A D Y A Q A A R m 9 y b X V s Y X M v U 2 V j d G l v b j E u b V B L B Q Y A A A A A A w A D A M I A A A D 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S w A A A A A A A I J L 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k Y X R h P C 9 J d G V t U G F 0 a D 4 8 L 0 l 0 Z W 1 M b 2 N h d G l v b j 4 8 U 3 R h Y m x l R W 5 0 c m l l c z 4 8 R W 5 0 c n k g V H l w Z T 0 i R m l s b E N v d W 5 0 I i B W Y W x 1 Z T 0 i b D E w 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x L T A 4 L T E 4 V D E w O j M y O j I 5 L j U 4 O T M 2 N T h a I i A v P j x F b n R y e S B U e X B l P S J G a W x s Q 2 9 s d W 1 u V H l w Z X M i I F Z h b H V l P S J z Q m d Z R 0 J n W U d B d 1 l I Q n c 9 P S I g L z 4 8 R W 5 0 c n k g V H l w Z T 0 i R m l s b E N v b H V t b k 5 h b W V z I i B W Y W x 1 Z T 0 i c 1 s m c X V v d D t B Y 3 R p d m l 0 e S B J R C Z x d W 9 0 O y w m c X V v d D t B Y 3 R p d m l 0 e S B O Y W 1 l J n F 1 b 3 Q 7 L C Z x d W 9 0 O 1 B y b 2 p l Y 3 Q g T m F t Z S Z x d W 9 0 O y w m c X V v d D t C d W l s Z G l u Z y B O Y W 1 l J n F 1 b 3 Q 7 L C Z x d W 9 0 O 1 p v b m U m c X V v d D s s J n F 1 b 3 Q 7 R G l 2 I G 9 m I H d v c m s m c X V v d D s s J n F 1 b 3 Q 7 U V R Z J n F 1 b 3 Q 7 L C Z x d W 9 0 O 1 V u a X Q m c X V v d D s s J n F 1 b 3 Q 7 U G x h b m 5 l Z C B T d G F y d C Z x d W 9 0 O y w m c X V v d D t Q b G F u b m V k I E Z p b m l z a 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2 N W E 2 Z j Q 5 O C 0 x O T M 1 L T Q w N 2 U t Y j E 5 Y S 0 4 O T k 2 M D l h N j R l Y z Y i I C 8 + P E V u d H J 5 I F R 5 c G U 9 I l J l b G F 0 a W 9 u c 2 h p c E l u Z m 9 D b 2 5 0 Y W l u Z X I i I F Z h b H V l P S J z e y Z x d W 9 0 O 2 N v b H V t b k N v d W 5 0 J n F 1 b 3 Q 7 O j E w L C Z x d W 9 0 O 2 t l e U N v b H V t b k 5 h b W V z J n F 1 b 3 Q 7 O l t d L C Z x d W 9 0 O 3 F 1 Z X J 5 U m V s Y X R p b 2 5 z a G l w c y Z x d W 9 0 O z p b X S w m c X V v d D t j b 2 x 1 b W 5 J Z G V u d G l 0 a W V z J n F 1 b 3 Q 7 O l s m c X V v d D t T Z W N 0 a W 9 u M S 9 k Y X R h L 0 N o Y W 5 n Z W Q g V H l w Z S 5 7 Q W N 0 a X Z p d H k g S U Q s M H 0 m c X V v d D s s J n F 1 b 3 Q 7 U 2 V j d G l v b j E v Z G F 0 Y S 9 D a G F u Z 2 V k I F R 5 c G U u e 0 F j d G l 2 a X R 5 I E 5 h b W U s M X 0 m c X V v d D s s J n F 1 b 3 Q 7 U 2 V j d G l v b j E v Z G F 0 Y S 9 D a G F u Z 2 V k I F R 5 c G U u e 1 B y b 2 p l Y 3 Q g T m F t Z S w y f S Z x d W 9 0 O y w m c X V v d D t T Z W N 0 a W 9 u M S 9 k Y X R h L 0 N o Y W 5 n Z W Q g V H l w Z S 5 7 Q n V p b G R p b m c g T m F t Z S w z f S Z x d W 9 0 O y w m c X V v d D t T Z W N 0 a W 9 u M S 9 k Y X R h L 0 N o Y W 5 n Z W Q g V H l w Z S 5 7 W m 9 u Z S w 0 f S Z x d W 9 0 O y w m c X V v d D t T Z W N 0 a W 9 u M S 9 k Y X R h L 0 N o Y W 5 n Z W Q g V H l w Z S 5 7 R G l 2 I G 9 m I H d v c m s s N X 0 m c X V v d D s s J n F 1 b 3 Q 7 U 2 V j d G l v b j E v Z G F 0 Y S 9 D a G F u Z 2 V k I F R 5 c G U u e 1 F U W S w 2 f S Z x d W 9 0 O y w m c X V v d D t T Z W N 0 a W 9 u M S 9 k Y X R h L 0 N o Y W 5 n Z W Q g V H l w Z S 5 7 V W 5 p d C w 3 f S Z x d W 9 0 O y w m c X V v d D t T Z W N 0 a W 9 u M S 9 k Y X R h L 0 N o Y W 5 n Z W Q g V H l w Z S 5 7 U G x h b m 5 l Z C B T d G F y d C w 4 f S Z x d W 9 0 O y w m c X V v d D t T Z W N 0 a W 9 u M S 9 k Y X R h L 0 N o Y W 5 n Z W Q g V H l w Z S 5 7 U G x h b m 5 l Z C B G a W 5 p c 2 g s O X 0 m c X V v d D t d L C Z x d W 9 0 O 0 N v b H V t b k N v d W 5 0 J n F 1 b 3 Q 7 O j E w L C Z x d W 9 0 O 0 t l e U N v b H V t b k 5 h b W V z J n F 1 b 3 Q 7 O l t d L C Z x d W 9 0 O 0 N v b H V t b k l k Z W 5 0 a X R p Z X M m c X V v d D s 6 W y Z x d W 9 0 O 1 N l Y 3 R p b 2 4 x L 2 R h d G E v Q 2 h h b m d l Z C B U e X B l L n t B Y 3 R p d m l 0 e S B J R C w w f S Z x d W 9 0 O y w m c X V v d D t T Z W N 0 a W 9 u M S 9 k Y X R h L 0 N o Y W 5 n Z W Q g V H l w Z S 5 7 Q W N 0 a X Z p d H k g T m F t Z S w x f S Z x d W 9 0 O y w m c X V v d D t T Z W N 0 a W 9 u M S 9 k Y X R h L 0 N o Y W 5 n Z W Q g V H l w Z S 5 7 U H J v a m V j d C B O Y W 1 l L D J 9 J n F 1 b 3 Q 7 L C Z x d W 9 0 O 1 N l Y 3 R p b 2 4 x L 2 R h d G E v Q 2 h h b m d l Z C B U e X B l L n t C d W l s Z G l u Z y B O Y W 1 l L D N 9 J n F 1 b 3 Q 7 L C Z x d W 9 0 O 1 N l Y 3 R p b 2 4 x L 2 R h d G E v Q 2 h h b m d l Z C B U e X B l L n t a b 2 5 l L D R 9 J n F 1 b 3 Q 7 L C Z x d W 9 0 O 1 N l Y 3 R p b 2 4 x L 2 R h d G E v Q 2 h h b m d l Z C B U e X B l L n t E a X Y g b 2 Y g d 2 9 y a y w 1 f S Z x d W 9 0 O y w m c X V v d D t T Z W N 0 a W 9 u M S 9 k Y X R h L 0 N o Y W 5 n Z W Q g V H l w Z S 5 7 U V R Z L D Z 9 J n F 1 b 3 Q 7 L C Z x d W 9 0 O 1 N l Y 3 R p b 2 4 x L 2 R h d G E v Q 2 h h b m d l Z C B U e X B l L n t V b m l 0 L D d 9 J n F 1 b 3 Q 7 L C Z x d W 9 0 O 1 N l Y 3 R p b 2 4 x L 2 R h d G E v Q 2 h h b m d l Z C B U e X B l L n t Q b G F u b m V k I F N 0 Y X J 0 L D h 9 J n F 1 b 3 Q 7 L C Z x d W 9 0 O 1 N l Y 3 R p b 2 4 x L 2 R h d G E v Q 2 h h b m d l Z C B U e X B l L n t Q b G F u b m V k I E Z p b m l z a C w 5 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Q W R k Z W R U b 0 R h d G F N b 2 R l b C I g V m F s d W U 9 I m w x I i A v P j w v U 3 R h Y m x l R W 5 0 c m l l c z 4 8 L 0 l 0 Z W 0 + P E l 0 Z W 0 + P E l 0 Z W 1 M b 2 N h d G l v b j 4 8 S X R l b V R 5 c G U + R m 9 y b X V s Y T w v S X R l b V R 5 c G U + P E l 0 Z W 1 Q Y X R o P l N l Y 3 R p b 2 4 x L 0 F j d H V h b H M 8 L 0 l 0 Z W 1 Q Y X R o P j w v S X R l b U x v Y 2 F 0 a W 9 u P j x T d G F i b G V F b n R y a W V z P j x F b n R y e S B U e X B l P S J G a W x s U 3 R h d H V z I i B W Y W x 1 Z T 0 i c 0 N v b X B s Z X R l I i A v P j x F b n R y e S B U e X B l P S J O Y X Z p Z 2 F 0 a W 9 u U 3 R l c E 5 h b W U i I F Z h b H V l P S J z T m F 2 a W d h d G l v b i I g L z 4 8 R W 5 0 c n k g V H l w Z T 0 i R m l s b E N v b H V t b k 5 h b W V z I i B W Y W x 1 Z T 0 i c 1 s m c X V v d D t B Y 3 R p d m l 0 e S B J R C Z x d W 9 0 O y w m c X V v d D t X Z W V r I E 5 1 b W J l c i Z x d W 9 0 O y w m c X V v d D t B Y 3 R 1 Y W w g U V R Z J n F 1 b 3 Q 7 L C Z x d W 9 0 O 0 l E X 1 d L J n F 1 b 3 Q 7 X S I g L z 4 8 R W 5 0 c n k g V H l w Z T 0 i R m l s b E V u Y W J s Z W Q i I F Z h b H V l P S J s M C I g L z 4 8 R W 5 0 c n k g V H l w Z T 0 i R m l s b E N v b H V t b l R 5 c G V z I i B W Y W x 1 Z T 0 i c 0 J n W U R B Q T 0 9 I i A v P j x F b n R y e S B U e X B l P S J G a W x s T G F z d F V w Z G F 0 Z W Q i I F Z h b H V l P S J k M j A y M S 0 w O C 0 x O F Q x M D o z M j o y O S 4 1 O T Q z N j c 2 W i I g L z 4 8 R W 5 0 c n k g V H l w Z T 0 i R m l s b E V y c m 9 y Q 2 9 1 b n Q i I F Z h b H V l P S J s M C I g L z 4 8 R W 5 0 c n k g V H l w Z T 0 i R m l s b E V y c m 9 y Q 2 9 k Z S I g V m F s d W U 9 I n N V b m t u b 3 d u I i A v P j x F b n R y e S B U e X B l P S J G a W x s Z W R D b 2 1 w b G V 0 Z V J l c 3 V s d F R v V 2 9 y a 3 N o Z W V 0 I i B W Y W x 1 Z T 0 i b D A i I C 8 + P E V u d H J 5 I F R 5 c G U 9 I k Z p b G x D b 3 V u d C I g V m F s d W U 9 I m w 0 I i A v P j x F b n R y e S B U e X B l P S J G a W x s V G 9 E Y X R h T W 9 k Z W x F b m F i b G V k I i B W Y W x 1 Z T 0 i b D E i I C 8 + P E V u d H J 5 I F R 5 c G U 9 I k l z U H J p d m F 0 Z S I g V m F s d W U 9 I m w w I i A v P j x F b n R y e S B U e X B l P S J R d W V y e U l E I i B W Y W x 1 Z T 0 i c z N m Z W Y 2 N m N m L W F m Z G I t N G J m M S 0 4 Y W F m L W Q 0 N T Y w N W Q 2 Y m Q w N C I g L z 4 8 R W 5 0 c n k g V H l w Z T 0 i Q W R k Z W R U b 0 R h d G F N b 2 R l b C I g V m F s d W U 9 I m w x I i A v P j x F b n R y e S B U e X B l P S J O Y W 1 l V X B k Y X R l Z E F m d G V y R m l s b C I g V m F s d W U 9 I m w w I i A v P j x F b n R y e S B U e X B l P S J C d W Z m Z X J O Z X h 0 U m V m c m V z a C I g V m F s d W U 9 I m w x I i A v P j x F b n R y e S B U e X B l P S J G a W x s T 2 J q Z W N 0 V H l w Z S I g V m F s d W U 9 I n N D b 2 5 u Z W N 0 a W 9 u T 2 5 s e S I g L z 4 8 R W 5 0 c n k g V H l w Z T 0 i U m V z d W x 0 V H l w Z S I g V m F s d W U 9 I n N U Y W J s Z S I g L z 4 8 R W 5 0 c n k g V H l w Z T 0 i U m V s Y X R p b 2 5 z a G l w S W 5 m b 0 N v b n R h a W 5 l c i I g V m F s d W U 9 I n N 7 J n F 1 b 3 Q 7 Y 2 9 s d W 1 u Q 2 9 1 b n Q m c X V v d D s 6 N C w m c X V v d D t r Z X l D b 2 x 1 b W 5 O Y W 1 l c y Z x d W 9 0 O z p b X S w m c X V v d D t x d W V y e V J l b G F 0 a W 9 u c 2 h p c H M m c X V v d D s 6 W 1 0 s J n F 1 b 3 Q 7 Y 2 9 s d W 1 u S W R l b n R p d G l l c y Z x d W 9 0 O z p b J n F 1 b 3 Q 7 U 2 V j d G l v b j E v Q W N 0 d W F s c y 9 D a G F u Z 2 V k I F R 5 c G U u e 0 F j d G l 2 a X R 5 I E l E L D B 9 J n F 1 b 3 Q 7 L C Z x d W 9 0 O 1 N l Y 3 R p b 2 4 x L 0 F j d H V h b H M v Q 2 h h b m d l Z C B U e X B l L n t X Z W V r I E 5 1 b W J l c i w x f S Z x d W 9 0 O y w m c X V v d D t T Z W N 0 a W 9 u M S 9 B Y 3 R 1 Y W x z L 0 N o Y W 5 n Z W Q g V H l w Z S 5 7 Q W N 0 d W F s I F F U W S w y f S Z x d W 9 0 O y w m c X V v d D t T Z W N 0 a W 9 u M S 9 B Y 3 R 1 Y W x z L 0 F k Z G V k I E N 1 c 3 R v b S 5 7 S U R f V 0 s s M 3 0 m c X V v d D t d L C Z x d W 9 0 O 0 N v b H V t b k N v d W 5 0 J n F 1 b 3 Q 7 O j Q s J n F 1 b 3 Q 7 S 2 V 5 Q 2 9 s d W 1 u T m F t Z X M m c X V v d D s 6 W 1 0 s J n F 1 b 3 Q 7 Q 2 9 s d W 1 u S W R l b n R p d G l l c y Z x d W 9 0 O z p b J n F 1 b 3 Q 7 U 2 V j d G l v b j E v Q W N 0 d W F s c y 9 D a G F u Z 2 V k I F R 5 c G U u e 0 F j d G l 2 a X R 5 I E l E L D B 9 J n F 1 b 3 Q 7 L C Z x d W 9 0 O 1 N l Y 3 R p b 2 4 x L 0 F j d H V h b H M v Q 2 h h b m d l Z C B U e X B l L n t X Z W V r I E 5 1 b W J l c i w x f S Z x d W 9 0 O y w m c X V v d D t T Z W N 0 a W 9 u M S 9 B Y 3 R 1 Y W x z L 0 N o Y W 5 n Z W Q g V H l w Z S 5 7 Q W N 0 d W F s I F F U W S w y f S Z x d W 9 0 O y w m c X V v d D t T Z W N 0 a W 9 u M S 9 B Y 3 R 1 Y W x z L 0 F k Z G V k I E N 1 c 3 R v b S 5 7 S U R f V 0 s s M 3 0 m c X V v d D t d L C Z x d W 9 0 O 1 J l b G F 0 a W 9 u c 2 h p c E l u Z m 8 m c X V v d D s 6 W 1 1 9 I i A v P j w v U 3 R h Y m x l R W 5 0 c m l l c z 4 8 L 0 l 0 Z W 0 + P E l 0 Z W 0 + P E l 0 Z W 1 M b 2 N h d G l v b j 4 8 S X R l b V R 5 c G U + R m 9 y b X V s Y T w v S X R l b V R 5 c G U + P E l 0 Z W 1 Q Y X R o P l N l Y 3 R p b 2 4 x L 3 d l Z W t z X 2 R p c 3 Q 8 L 0 l 0 Z W 1 Q Y X R o P j w v S X R l b U x v Y 2 F 0 a W 9 u P j x T d G F i b G V F b n R y a W V z P j x F b n R y e S B U e X B l P S J G a W x s Q 2 9 1 b n Q i I F Z h b H V l P S J s M T A 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E t M D g t M T h U M T A 6 M z I 6 M j k u N j A 0 M z Y 5 N 1 o i I C 8 + P E V u d H J 5 I F R 5 c G U 9 I k Z p b G x D b 2 x 1 b W 5 U e X B l c y I g V m F s d W U 9 I n N C Z 2 N I Q X d V R k J R V U Z C U V V G Q l F V R k F 3 T U R B d 0 1 E Q X d N R C I g L z 4 8 R W 5 0 c n k g V H l w Z T 0 i R m l s b E N v b H V t b k 5 h b W V z I i B W Y W x 1 Z T 0 i c 1 s m c X V v d D t B Y 3 R p d m l 0 e S B J R C Z x d W 9 0 O y w m c X V v d D t Q b G F u b m V k I F N 0 Y X J 0 J n F 1 b 3 Q 7 L C Z x d W 9 0 O 1 B s Y W 5 u Z W Q g R m l u a X N o J n F 1 b 3 Q 7 L C Z x d W 9 0 O 1 d v c m t p b m c g R G F 5 c y Z x d W 9 0 O y w m c X V v d D t X S z A x J n F 1 b 3 Q 7 L C Z x d W 9 0 O 1 d L M D I m c X V v d D s s J n F 1 b 3 Q 7 V 0 s w M y Z x d W 9 0 O y w m c X V v d D t X S z A 0 J n F 1 b 3 Q 7 L C Z x d W 9 0 O 1 d L M D U m c X V v d D s s J n F 1 b 3 Q 7 V 0 s w N i Z x d W 9 0 O y w m c X V v d D t X S z A 3 J n F 1 b 3 Q 7 L C Z x d W 9 0 O 1 d L M D g m c X V v d D s s J n F 1 b 3 Q 7 V 0 s w O S Z x d W 9 0 O y w m c X V v d D t X S z E w J n F 1 b 3 Q 7 L C Z x d W 9 0 O 1 d L M T E m c X V v d D s s J n F 1 b 3 Q 7 V 0 s x M i Z x d W 9 0 O y w m c X V v d D t X S z E z J n F 1 b 3 Q 7 L C Z x d W 9 0 O 1 d L M T Q m c X V v d D s s J n F 1 b 3 Q 7 V 0 s x N S Z x d W 9 0 O y w m c X V v d D t X S z E 2 J n F 1 b 3 Q 7 L C Z x d W 9 0 O 1 d L M T c m c X V v d D s s J n F 1 b 3 Q 7 V 0 s x O C Z x d W 9 0 O y w m c X V v d D t X S z E 5 J n F 1 b 3 Q 7 L C Z x d W 9 0 O 1 d L M j A 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2 Y 0 O T B i M m I t Z G R k M i 0 0 M m N j L W E w M 2 U t Y T N k Y 2 U 1 Y j R m Z m U 5 I i A v P j x F b n R y e S B U e X B l P S J S Z W x h d G l v b n N o a X B J b m Z v Q 2 9 u d G F p b m V y I i B W Y W x 1 Z T 0 i c 3 s m c X V v d D t j b 2 x 1 b W 5 D b 3 V u d C Z x d W 9 0 O z o y N C w m c X V v d D t r Z X l D b 2 x 1 b W 5 O Y W 1 l c y Z x d W 9 0 O z p b X S w m c X V v d D t x d W V y e V J l b G F 0 a W 9 u c 2 h p c H M m c X V v d D s 6 W 1 0 s J n F 1 b 3 Q 7 Y 2 9 s d W 1 u S W R l b n R p d G l l c y Z x d W 9 0 O z p b J n F 1 b 3 Q 7 U 2 V j d G l v b j E v d 2 V l a 3 N f Z G l z d C 9 D a G F u Z 2 V k I F R 5 c G U u e 0 F j d G l 2 a X R 5 I E l E L D B 9 J n F 1 b 3 Q 7 L C Z x d W 9 0 O 1 N l Y 3 R p b 2 4 x L 3 d l Z W t z X 2 R p c 3 Q v Q 2 h h b m d l Z C B U e X B l L n t Q b G F u b m V k I F N 0 Y X J 0 L D F 9 J n F 1 b 3 Q 7 L C Z x d W 9 0 O 1 N l Y 3 R p b 2 4 x L 3 d l Z W t z X 2 R p c 3 Q v Q 2 h h b m d l Z C B U e X B l L n t Q b G F u b m V k I E Z p b m l z a C w y f S Z x d W 9 0 O y w m c X V v d D t T Z W N 0 a W 9 u M S 9 3 Z W V r c 1 9 k a X N 0 L 0 N o Y W 5 n Z W Q g V H l w Z S 5 7 V 2 9 y a 2 l u Z y B E Y X l z L D N 9 J n F 1 b 3 Q 7 L C Z x d W 9 0 O 1 N l Y 3 R p b 2 4 x L 3 d l Z W t z X 2 R p c 3 Q v Q 2 h h b m d l Z C B U e X B l L n t X S z A x L D R 9 J n F 1 b 3 Q 7 L C Z x d W 9 0 O 1 N l Y 3 R p b 2 4 x L 3 d l Z W t z X 2 R p c 3 Q v Q 2 h h b m d l Z C B U e X B l L n t X S z A y L D V 9 J n F 1 b 3 Q 7 L C Z x d W 9 0 O 1 N l Y 3 R p b 2 4 x L 3 d l Z W t z X 2 R p c 3 Q v Q 2 h h b m d l Z C B U e X B l L n t X S z A z L D Z 9 J n F 1 b 3 Q 7 L C Z x d W 9 0 O 1 N l Y 3 R p b 2 4 x L 3 d l Z W t z X 2 R p c 3 Q v Q 2 h h b m d l Z C B U e X B l L n t X S z A 0 L D d 9 J n F 1 b 3 Q 7 L C Z x d W 9 0 O 1 N l Y 3 R p b 2 4 x L 3 d l Z W t z X 2 R p c 3 Q v Q 2 h h b m d l Z C B U e X B l L n t X S z A 1 L D h 9 J n F 1 b 3 Q 7 L C Z x d W 9 0 O 1 N l Y 3 R p b 2 4 x L 3 d l Z W t z X 2 R p c 3 Q v Q 2 h h b m d l Z C B U e X B l L n t X S z A 2 L D l 9 J n F 1 b 3 Q 7 L C Z x d W 9 0 O 1 N l Y 3 R p b 2 4 x L 3 d l Z W t z X 2 R p c 3 Q v Q 2 h h b m d l Z C B U e X B l L n t X S z A 3 L D E w f S Z x d W 9 0 O y w m c X V v d D t T Z W N 0 a W 9 u M S 9 3 Z W V r c 1 9 k a X N 0 L 0 N o Y W 5 n Z W Q g V H l w Z S 5 7 V 0 s w O C w x M X 0 m c X V v d D s s J n F 1 b 3 Q 7 U 2 V j d G l v b j E v d 2 V l a 3 N f Z G l z d C 9 D a G F u Z 2 V k I F R 5 c G U u e 1 d L M D k s M T J 9 J n F 1 b 3 Q 7 L C Z x d W 9 0 O 1 N l Y 3 R p b 2 4 x L 3 d l Z W t z X 2 R p c 3 Q v Q 2 h h b m d l Z C B U e X B l L n t X S z E w L D E z f S Z x d W 9 0 O y w m c X V v d D t T Z W N 0 a W 9 u M S 9 3 Z W V r c 1 9 k a X N 0 L 0 N o Y W 5 n Z W Q g V H l w Z S 5 7 V 0 s x M S w x N H 0 m c X V v d D s s J n F 1 b 3 Q 7 U 2 V j d G l v b j E v d 2 V l a 3 N f Z G l z d C 9 D a G F u Z 2 V k I F R 5 c G U u e 1 d L M T I s M T V 9 J n F 1 b 3 Q 7 L C Z x d W 9 0 O 1 N l Y 3 R p b 2 4 x L 3 d l Z W t z X 2 R p c 3 Q v Q 2 h h b m d l Z C B U e X B l L n t X S z E z L D E 2 f S Z x d W 9 0 O y w m c X V v d D t T Z W N 0 a W 9 u M S 9 3 Z W V r c 1 9 k a X N 0 L 0 N o Y W 5 n Z W Q g V H l w Z S 5 7 V 0 s x N C w x N 3 0 m c X V v d D s s J n F 1 b 3 Q 7 U 2 V j d G l v b j E v d 2 V l a 3 N f Z G l z d C 9 D a G F u Z 2 V k I F R 5 c G U u e 1 d L M T U s M T h 9 J n F 1 b 3 Q 7 L C Z x d W 9 0 O 1 N l Y 3 R p b 2 4 x L 3 d l Z W t z X 2 R p c 3 Q v Q 2 h h b m d l Z C B U e X B l L n t X S z E 2 L D E 5 f S Z x d W 9 0 O y w m c X V v d D t T Z W N 0 a W 9 u M S 9 3 Z W V r c 1 9 k a X N 0 L 0 N o Y W 5 n Z W Q g V H l w Z S 5 7 V 0 s x N y w y M H 0 m c X V v d D s s J n F 1 b 3 Q 7 U 2 V j d G l v b j E v d 2 V l a 3 N f Z G l z d C 9 D a G F u Z 2 V k I F R 5 c G U u e 1 d L M T g s M j F 9 J n F 1 b 3 Q 7 L C Z x d W 9 0 O 1 N l Y 3 R p b 2 4 x L 3 d l Z W t z X 2 R p c 3 Q v Q 2 h h b m d l Z C B U e X B l L n t X S z E 5 L D I y f S Z x d W 9 0 O y w m c X V v d D t T Z W N 0 a W 9 u M S 9 3 Z W V r c 1 9 k a X N 0 L 0 N o Y W 5 n Z W Q g V H l w Z S 5 7 V 0 s y M C w y M 3 0 m c X V v d D t d L C Z x d W 9 0 O 0 N v b H V t b k N v d W 5 0 J n F 1 b 3 Q 7 O j I 0 L C Z x d W 9 0 O 0 t l e U N v b H V t b k 5 h b W V z J n F 1 b 3 Q 7 O l t d L C Z x d W 9 0 O 0 N v b H V t b k l k Z W 5 0 a X R p Z X M m c X V v d D s 6 W y Z x d W 9 0 O 1 N l Y 3 R p b 2 4 x L 3 d l Z W t z X 2 R p c 3 Q v Q 2 h h b m d l Z C B U e X B l L n t B Y 3 R p d m l 0 e S B J R C w w f S Z x d W 9 0 O y w m c X V v d D t T Z W N 0 a W 9 u M S 9 3 Z W V r c 1 9 k a X N 0 L 0 N o Y W 5 n Z W Q g V H l w Z S 5 7 U G x h b m 5 l Z C B T d G F y d C w x f S Z x d W 9 0 O y w m c X V v d D t T Z W N 0 a W 9 u M S 9 3 Z W V r c 1 9 k a X N 0 L 0 N o Y W 5 n Z W Q g V H l w Z S 5 7 U G x h b m 5 l Z C B G a W 5 p c 2 g s M n 0 m c X V v d D s s J n F 1 b 3 Q 7 U 2 V j d G l v b j E v d 2 V l a 3 N f Z G l z d C 9 D a G F u Z 2 V k I F R 5 c G U u e 1 d v c m t p b m c g R G F 5 c y w z f S Z x d W 9 0 O y w m c X V v d D t T Z W N 0 a W 9 u M S 9 3 Z W V r c 1 9 k a X N 0 L 0 N o Y W 5 n Z W Q g V H l w Z S 5 7 V 0 s w M S w 0 f S Z x d W 9 0 O y w m c X V v d D t T Z W N 0 a W 9 u M S 9 3 Z W V r c 1 9 k a X N 0 L 0 N o Y W 5 n Z W Q g V H l w Z S 5 7 V 0 s w M i w 1 f S Z x d W 9 0 O y w m c X V v d D t T Z W N 0 a W 9 u M S 9 3 Z W V r c 1 9 k a X N 0 L 0 N o Y W 5 n Z W Q g V H l w Z S 5 7 V 0 s w M y w 2 f S Z x d W 9 0 O y w m c X V v d D t T Z W N 0 a W 9 u M S 9 3 Z W V r c 1 9 k a X N 0 L 0 N o Y W 5 n Z W Q g V H l w Z S 5 7 V 0 s w N C w 3 f S Z x d W 9 0 O y w m c X V v d D t T Z W N 0 a W 9 u M S 9 3 Z W V r c 1 9 k a X N 0 L 0 N o Y W 5 n Z W Q g V H l w Z S 5 7 V 0 s w N S w 4 f S Z x d W 9 0 O y w m c X V v d D t T Z W N 0 a W 9 u M S 9 3 Z W V r c 1 9 k a X N 0 L 0 N o Y W 5 n Z W Q g V H l w Z S 5 7 V 0 s w N i w 5 f S Z x d W 9 0 O y w m c X V v d D t T Z W N 0 a W 9 u M S 9 3 Z W V r c 1 9 k a X N 0 L 0 N o Y W 5 n Z W Q g V H l w Z S 5 7 V 0 s w N y w x M H 0 m c X V v d D s s J n F 1 b 3 Q 7 U 2 V j d G l v b j E v d 2 V l a 3 N f Z G l z d C 9 D a G F u Z 2 V k I F R 5 c G U u e 1 d L M D g s M T F 9 J n F 1 b 3 Q 7 L C Z x d W 9 0 O 1 N l Y 3 R p b 2 4 x L 3 d l Z W t z X 2 R p c 3 Q v Q 2 h h b m d l Z C B U e X B l L n t X S z A 5 L D E y f S Z x d W 9 0 O y w m c X V v d D t T Z W N 0 a W 9 u M S 9 3 Z W V r c 1 9 k a X N 0 L 0 N o Y W 5 n Z W Q g V H l w Z S 5 7 V 0 s x M C w x M 3 0 m c X V v d D s s J n F 1 b 3 Q 7 U 2 V j d G l v b j E v d 2 V l a 3 N f Z G l z d C 9 D a G F u Z 2 V k I F R 5 c G U u e 1 d L M T E s M T R 9 J n F 1 b 3 Q 7 L C Z x d W 9 0 O 1 N l Y 3 R p b 2 4 x L 3 d l Z W t z X 2 R p c 3 Q v Q 2 h h b m d l Z C B U e X B l L n t X S z E y L D E 1 f S Z x d W 9 0 O y w m c X V v d D t T Z W N 0 a W 9 u M S 9 3 Z W V r c 1 9 k a X N 0 L 0 N o Y W 5 n Z W Q g V H l w Z S 5 7 V 0 s x M y w x N n 0 m c X V v d D s s J n F 1 b 3 Q 7 U 2 V j d G l v b j E v d 2 V l a 3 N f Z G l z d C 9 D a G F u Z 2 V k I F R 5 c G U u e 1 d L M T Q s M T d 9 J n F 1 b 3 Q 7 L C Z x d W 9 0 O 1 N l Y 3 R p b 2 4 x L 3 d l Z W t z X 2 R p c 3 Q v Q 2 h h b m d l Z C B U e X B l L n t X S z E 1 L D E 4 f S Z x d W 9 0 O y w m c X V v d D t T Z W N 0 a W 9 u M S 9 3 Z W V r c 1 9 k a X N 0 L 0 N o Y W 5 n Z W Q g V H l w Z S 5 7 V 0 s x N i w x O X 0 m c X V v d D s s J n F 1 b 3 Q 7 U 2 V j d G l v b j E v d 2 V l a 3 N f Z G l z d C 9 D a G F u Z 2 V k I F R 5 c G U u e 1 d L M T c s M j B 9 J n F 1 b 3 Q 7 L C Z x d W 9 0 O 1 N l Y 3 R p b 2 4 x L 3 d l Z W t z X 2 R p c 3 Q v Q 2 h h b m d l Z C B U e X B l L n t X S z E 4 L D I x f S Z x d W 9 0 O y w m c X V v d D t T Z W N 0 a W 9 u M S 9 3 Z W V r c 1 9 k a X N 0 L 0 N o Y W 5 n Z W Q g V H l w Z S 5 7 V 0 s x O S w y M n 0 m c X V v d D s s J n F 1 b 3 Q 7 U 2 V j d G l v b j E v d 2 V l a 3 N f Z G l z d C 9 D a G F u Z 2 V k I F R 5 c G U u e 1 d L M j A s M j N 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B Z G R l Z F R v R G F 0 Y U 1 v Z G V s I i B W Y W x 1 Z T 0 i b D E i I C 8 + P C 9 T d G F i b G V F b n R y a W V z P j w v S X R l b T 4 8 S X R l b T 4 8 S X R l b U x v Y 2 F 0 a W 9 u P j x J d G V t V H l w Z T 5 G b 3 J t d W x h P C 9 J d G V t V H l w Z T 4 8 S X R l b V B h d G g + U 2 V j d G l v b j E v V 2 V l a 2 x 5 X 1 F 0 e T w v S X R l b V B h d G g + P C 9 J d G V t T G 9 j Y X R p b 2 4 + P F N 0 Y W J s Z U V u d H J p Z X M + P E V u d H J 5 I F R 5 c G U 9 I k Z p b G x D b 3 V u d C I g V m F s d W U 9 I m w y M D A 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E t M D g t M T h U M T A 6 M z I 6 M j k u N j E 3 M z c x N F o i I C 8 + P E V u d H J 5 I F R 5 c G U 9 I k Z p b G x D b 2 x 1 b W 5 U e X B l c y I g V m F s d W U 9 I n N C Z 0 1 H Q m d V Q S I g L z 4 8 R W 5 0 c n k g V H l w Z T 0 i R m l s b E N v b H V t b k 5 h b W V z I i B W Y W x 1 Z T 0 i c 1 s m c X V v d D t B Y 3 R p d m l 0 e S B J R C Z x d W 9 0 O y w m c X V v d D t R V F k m c X V v d D s s J n F 1 b 3 Q 7 V W 5 p d C Z x d W 9 0 O y w m c X V v d D t X Z W V r J n F 1 b 3 Q 7 L C Z x d W 9 0 O 1 d l Z W t s e S B R V F k m c X V v d D s s J n F 1 b 3 Q 7 S U R f V 0 s 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W Z k Y j c 1 Z j U t M T M 5 M S 0 0 O G Z k L W F j Y m U t N m Y 5 N T A 5 Y 2 Q w N W E 2 I i A v P j x F b n R y e S B U e X B l P S J S Z W N v d m V y e V R h c m d l d E N v b H V t b i I g V m F s d W U 9 I m w x I i A v P j x F b n R y e S B U e X B l P S J S Z W N v d m V y e V R h c m d l d F J v d y I g V m F s d W U 9 I m w x I i A v P j x F b n R y e S B U e X B l P S J S Z W N v d m V y e V R h c m d l d F N o Z W V 0 I i B W Y W x 1 Z T 0 i c 1 d l Z W t s e V 9 R d H k i I C 8 + P E V u d H J 5 I F R 5 c G U 9 I l J l b G F 0 a W 9 u c 2 h p c E l u Z m 9 D b 2 5 0 Y W l u Z X I i I F Z h b H V l P S J z e y Z x d W 9 0 O 2 N v b H V t b k N v d W 5 0 J n F 1 b 3 Q 7 O j Y s J n F 1 b 3 Q 7 a 2 V 5 Q 2 9 s d W 1 u T m F t Z X M m c X V v d D s 6 W 1 0 s J n F 1 b 3 Q 7 c X V l c n l S Z W x h d G l v b n N o a X B z J n F 1 b 3 Q 7 O l t d L C Z x d W 9 0 O 2 N v b H V t b k l k Z W 5 0 a X R p Z X M m c X V v d D s 6 W y Z x d W 9 0 O 1 N l Y 3 R p b 2 4 x L 1 d l Z W t s e V 9 R d H k v V W 5 w a X Z v d G V k I E N v b H V t b n M u e 0 F j d G l 2 a X R 5 I E l E L D B 9 J n F 1 b 3 Q 7 L C Z x d W 9 0 O 1 N l Y 3 R p b 2 4 x L 1 d l Z W t s e V 9 R d H k v V W 5 w a X Z v d G V k I E N v b H V t b n M u e 1 F U W S w x f S Z x d W 9 0 O y w m c X V v d D t T Z W N 0 a W 9 u M S 9 X Z W V r b H l f U X R 5 L 1 V u c G l 2 b 3 R l Z C B D b 2 x 1 b W 5 z L n t V b m l 0 L D J 9 J n F 1 b 3 Q 7 L C Z x d W 9 0 O 1 N l Y 3 R p b 2 4 x L 1 d l Z W t s e V 9 R d H k v U m V w b G F j Z W Q g V m F s d W U u e 1 d l Z W s s M 3 0 m c X V v d D s s J n F 1 b 3 Q 7 U 2 V j d G l v b j E v V 2 V l a 2 x 5 X 1 F 0 e S 9 D a G F u Z 2 V k I F R 5 c G U u e 1 d l Z W t s e S B R V F k s N H 0 m c X V v d D s s J n F 1 b 3 Q 7 U 2 V j d G l v b j E v V 2 V l a 2 x 5 X 1 F 0 e S 9 B Z G R l Z C B D d X N 0 b 2 0 x L n t D d X N 0 b 2 0 s N X 0 m c X V v d D t d L C Z x d W 9 0 O 0 N v b H V t b k N v d W 5 0 J n F 1 b 3 Q 7 O j Y s J n F 1 b 3 Q 7 S 2 V 5 Q 2 9 s d W 1 u T m F t Z X M m c X V v d D s 6 W 1 0 s J n F 1 b 3 Q 7 Q 2 9 s d W 1 u S W R l b n R p d G l l c y Z x d W 9 0 O z p b J n F 1 b 3 Q 7 U 2 V j d G l v b j E v V 2 V l a 2 x 5 X 1 F 0 e S 9 V b n B p d m 9 0 Z W Q g Q 2 9 s d W 1 u c y 5 7 Q W N 0 a X Z p d H k g S U Q s M H 0 m c X V v d D s s J n F 1 b 3 Q 7 U 2 V j d G l v b j E v V 2 V l a 2 x 5 X 1 F 0 e S 9 V b n B p d m 9 0 Z W Q g Q 2 9 s d W 1 u c y 5 7 U V R Z L D F 9 J n F 1 b 3 Q 7 L C Z x d W 9 0 O 1 N l Y 3 R p b 2 4 x L 1 d l Z W t s e V 9 R d H k v V W 5 w a X Z v d G V k I E N v b H V t b n M u e 1 V u a X Q s M n 0 m c X V v d D s s J n F 1 b 3 Q 7 U 2 V j d G l v b j E v V 2 V l a 2 x 5 X 1 F 0 e S 9 S Z X B s Y W N l Z C B W Y W x 1 Z S 5 7 V 2 V l a y w z f S Z x d W 9 0 O y w m c X V v d D t T Z W N 0 a W 9 u M S 9 X Z W V r b H l f U X R 5 L 0 N o Y W 5 n Z W Q g V H l w Z S 5 7 V 2 V l a 2 x 5 I F F U W S w 0 f S Z x d W 9 0 O y w m c X V v d D t T Z W N 0 a W 9 u M S 9 X Z W V r b H l f U X R 5 L 0 F k Z G V k I E N 1 c 3 R v b T E u e 0 N 1 c 3 R v b S w 1 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Q W R k Z W R U b 0 R h d G F N b 2 R l b C I g V m F s d W U 9 I m w x I i A v P j w v U 3 R h Y m x l R W 5 0 c m l l c z 4 8 L 0 l 0 Z W 0 + P E l 0 Z W 0 + P E l 0 Z W 1 M b 2 N h d G l v b j 4 8 S X R l b V R 5 c G U + R m 9 y b X V s Y T w v S X R l b V R 5 c G U + P E l 0 Z W 1 Q Y X R o P l N l Y 3 R p b 2 4 x L 1 d l Z W t z P C 9 J d G V t U G F 0 a D 4 8 L 0 l 0 Z W 1 M b 2 N h d G l v b j 4 8 U 3 R h Y m x l R W 5 0 c m l l c z 4 8 R W 5 0 c n k g V H l w Z T 0 i R m l s b E N v d W 5 0 I i B W Y W x 1 Z T 0 i b D I w 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x L T A 4 L T E 4 V D E w O j M y O j I 5 L j Y y M z M 3 M T R a I i A v P j x F b n R y e S B U e X B l P S J G a W x s Q 2 9 s d W 1 u V H l w Z X M i I F Z h b H V l P S J z Q m d r P S I g L z 4 8 R W 5 0 c n k g V H l w Z T 0 i R m l s b E N v b H V t b k 5 h b W V z I i B W Y W x 1 Z T 0 i c 1 s m c X V v d D t X Z W V r J n F 1 b 3 Q 7 L C Z x d W 9 0 O 0 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G M z Y 2 Y 5 Y 2 M t Y z c 3 N y 0 0 N D A z L T k 2 M 2 Q t O D g x N z R m M D Y 1 N G I 2 I i A v P j x F b n R y e S B U e X B l P S J S Z W x h d G l v b n N o a X B J b m Z v Q 2 9 u d G F p b m V y I i B W Y W x 1 Z T 0 i c 3 s m c X V v d D t j b 2 x 1 b W 5 D b 3 V u d C Z x d W 9 0 O z o y L C Z x d W 9 0 O 2 t l e U N v b H V t b k 5 h b W V z J n F 1 b 3 Q 7 O l t d L C Z x d W 9 0 O 3 F 1 Z X J 5 U m V s Y X R p b 2 5 z a G l w c y Z x d W 9 0 O z p b X S w m c X V v d D t j b 2 x 1 b W 5 J Z G V u d G l 0 a W V z J n F 1 b 3 Q 7 O l s m c X V v d D t T Z W N 0 a W 9 u M S 9 X Z W V r c y 9 D a G F u Z 2 V k I F R 5 c G U u e 1 d l Z W s s M H 0 m c X V v d D s s J n F 1 b 3 Q 7 U 2 V j d G l v b j E v V 2 V l a 3 M v Q 2 h h b m d l Z C B U e X B l L n t E Y X R l L D F 9 J n F 1 b 3 Q 7 X S w m c X V v d D t D b 2 x 1 b W 5 D b 3 V u d C Z x d W 9 0 O z o y L C Z x d W 9 0 O 0 t l e U N v b H V t b k 5 h b W V z J n F 1 b 3 Q 7 O l t d L C Z x d W 9 0 O 0 N v b H V t b k l k Z W 5 0 a X R p Z X M m c X V v d D s 6 W y Z x d W 9 0 O 1 N l Y 3 R p b 2 4 x L 1 d l Z W t z L 0 N o Y W 5 n Z W Q g V H l w Z S 5 7 V 2 V l a y w w f S Z x d W 9 0 O y w m c X V v d D t T Z W N 0 a W 9 u M S 9 X Z W V r c y 9 D a G F u Z 2 V k I F R 5 c G U u e 0 R h d G U s M 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F k Z G V k V G 9 E Y X R h T W 9 k Z W w i I F Z h b H V l P S J s M 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B Y 3 R 1 Y W x z L 1 N v d X J j Z T w v S X R l b V B h d G g + P C 9 J d G V t T G 9 j Y X R p b 2 4 + P F N 0 Y W J s Z U V u d H J p Z X M g L z 4 8 L 0 l 0 Z W 0 + P E l 0 Z W 0 + P E l 0 Z W 1 M b 2 N h d G l v b j 4 8 S X R l b V R 5 c G U + R m 9 y b X V s Y T w v S X R l b V R 5 c G U + P E l 0 Z W 1 Q Y X R o P l N l Y 3 R p b 2 4 x L 0 F j d H V h b H M v Q 2 h h b m d l Z C U y M F R 5 c G U 8 L 0 l 0 Z W 1 Q Y X R o P j w v S X R l b U x v Y 2 F 0 a W 9 u P j x T d G F i b G V F b n R y a W V z I C 8 + P C 9 J d G V t P j x J d G V t P j x J d G V t T G 9 j Y X R p b 2 4 + P E l 0 Z W 1 U e X B l P k Z v c m 1 1 b G E 8 L 0 l 0 Z W 1 U e X B l P j x J d G V t U G F 0 a D 5 T Z W N 0 a W 9 u M S 9 3 Z W V r c 1 9 k a X N 0 L 1 N v d X J j Z T w v S X R l b V B h d G g + P C 9 J d G V t T G 9 j Y X R p b 2 4 + P F N 0 Y W J s Z U V u d H J p Z X M g L z 4 8 L 0 l 0 Z W 0 + P E l 0 Z W 0 + P E l 0 Z W 1 M b 2 N h d G l v b j 4 8 S X R l b V R 5 c G U + R m 9 y b X V s Y T w v S X R l b V R 5 c G U + P E l 0 Z W 1 Q Y X R o P l N l Y 3 R p b 2 4 x L 3 d l Z W t z X 2 R p c 3 Q v Q 2 h h b m d l Z C U y M F R 5 c G U 8 L 0 l 0 Z W 1 Q Y X R o P j w v S X R l b U x v Y 2 F 0 a W 9 u P j x T d G F i b G V F b n R y a W V z I C 8 + P C 9 J d G V t P j x J d G V t P j x J d G V t T G 9 j Y X R p b 2 4 + P E l 0 Z W 1 U e X B l P k Z v c m 1 1 b G E 8 L 0 l 0 Z W 1 U e X B l P j x J d G V t U G F 0 a D 5 T Z W N 0 a W 9 u M S 9 X Z W V r b H l f U X R 5 L 1 N v d X J j Z T w v S X R l b V B h d G g + P C 9 J d G V t T G 9 j Y X R p b 2 4 + P F N 0 Y W J s Z U V u d H J p Z X M g L z 4 8 L 0 l 0 Z W 0 + P E l 0 Z W 0 + P E l 0 Z W 1 M b 2 N h d G l v b j 4 8 S X R l b V R 5 c G U + R m 9 y b X V s Y T w v S X R l b V R 5 c G U + P E l 0 Z W 1 Q Y X R o P l N l Y 3 R p b 2 4 x L 1 d l Z W t s e V 9 R d H k v R X h w Y W 5 k Z W Q l M j B 3 Z W V r c 1 9 k a X N 0 P C 9 J d G V t U G F 0 a D 4 8 L 0 l 0 Z W 1 M b 2 N h d G l v b j 4 8 U 3 R h Y m x l R W 5 0 c m l l c y A v P j w v S X R l b T 4 8 S X R l b T 4 8 S X R l b U x v Y 2 F 0 a W 9 u P j x J d G V t V H l w Z T 5 G b 3 J t d W x h P C 9 J d G V t V H l w Z T 4 8 S X R l b V B h d G g + U 2 V j d G l v b j E v V 2 V l a 2 x 5 X 1 F 0 e S 9 S Z W 1 v d m V k J T I w Q 2 9 s d W 1 u c z w v S X R l b V B h d G g + P C 9 J d G V t T G 9 j Y X R p b 2 4 + P F N 0 Y W J s Z U V u d H J p Z X M g L z 4 8 L 0 l 0 Z W 0 + P E l 0 Z W 0 + P E l 0 Z W 1 M b 2 N h d G l v b j 4 8 S X R l b V R 5 c G U + R m 9 y b X V s Y T w v S X R l b V R 5 c G U + P E l 0 Z W 1 Q Y X R o P l N l Y 3 R p b 2 4 x L 1 d l Z W t s e V 9 R d H k v V W 5 w a X Z v d G V k J T I w Q 2 9 s d W 1 u c z w v S X R l b V B h d G g + P C 9 J d G V t T G 9 j Y X R p b 2 4 + P F N 0 Y W J s Z U V u d H J p Z X M g L z 4 8 L 0 l 0 Z W 0 + P E l 0 Z W 0 + P E l 0 Z W 1 M b 2 N h d G l v b j 4 8 S X R l b V R 5 c G U + R m 9 y b X V s Y T w v S X R l b V R 5 c G U + P E l 0 Z W 1 Q Y X R o P l N l Y 3 R p b 2 4 x L 1 d l Z W t s e V 9 R d H k v U m V u Y W 1 l Z C U y M E N v b H V t b n M 8 L 0 l 0 Z W 1 Q Y X R o P j w v S X R l b U x v Y 2 F 0 a W 9 u P j x T d G F i b G V F b n R y a W V z I C 8 + P C 9 J d G V t P j x J d G V t P j x J d G V t T G 9 j Y X R p b 2 4 + P E l 0 Z W 1 U e X B l P k Z v c m 1 1 b G E 8 L 0 l 0 Z W 1 U e X B l P j x J d G V t U G F 0 a D 5 T Z W N 0 a W 9 u M S 9 X Z W V r b H l f U X R 5 L 0 F k Z G V k J T I w Q 3 V z d G 9 t P C 9 J d G V t U G F 0 a D 4 8 L 0 l 0 Z W 1 M b 2 N h d G l v b j 4 8 U 3 R h Y m x l R W 5 0 c m l l c y A v P j w v S X R l b T 4 8 S X R l b T 4 8 S X R l b U x v Y 2 F 0 a W 9 u P j x J d G V t V H l w Z T 5 G b 3 J t d W x h P C 9 J d G V t V H l w Z T 4 8 S X R l b V B h d G g + U 2 V j d G l v b j E v V 2 V l a 2 x 5 X 1 F 0 e S 9 S Z W 1 v d m V k J T I w Q 2 9 s d W 1 u c z E 8 L 0 l 0 Z W 1 Q Y X R o P j w v S X R l b U x v Y 2 F 0 a W 9 u P j x T d G F i b G V F b n R y a W V z I C 8 + P C 9 J d G V t P j x J d G V t P j x J d G V t T G 9 j Y X R p b 2 4 + P E l 0 Z W 1 U e X B l P k Z v c m 1 1 b G E 8 L 0 l 0 Z W 1 U e X B l P j x J d G V t U G F 0 a D 5 T Z W N 0 a W 9 u M S 9 X Z W V r b H l f U X R 5 L 1 J l c G x h Y 2 V k J T I w V m F s d W U 8 L 0 l 0 Z W 1 Q Y X R o P j w v S X R l b U x v Y 2 F 0 a W 9 u P j x T d G F i b G V F b n R y a W V z I C 8 + P C 9 J d G V t P j x J d G V t P j x J d G V t T G 9 j Y X R p b 2 4 + P E l 0 Z W 1 U e X B l P k Z v c m 1 1 b G E 8 L 0 l 0 Z W 1 U e X B l P j x J d G V t U G F 0 a D 5 T Z W N 0 a W 9 u M S 9 X Z W V r c y 9 T b 3 V y Y 2 U 8 L 0 l 0 Z W 1 Q Y X R o P j w v S X R l b U x v Y 2 F 0 a W 9 u P j x T d G F i b G V F b n R y a W V z I C 8 + P C 9 J d G V t P j x J d G V t P j x J d G V t T G 9 j Y X R p b 2 4 + P E l 0 Z W 1 U e X B l P k Z v c m 1 1 b G E 8 L 0 l 0 Z W 1 U e X B l P j x J d G V t U G F 0 a D 5 T Z W N 0 a W 9 u M S 9 X Z W V r c y 9 D a G F u Z 2 V k J T I w V H l w Z T w v S X R l b V B h d G g + P C 9 J d G V t T G 9 j Y X R p b 2 4 + P F N 0 Y W J s Z U V u d H J p Z X M g L z 4 8 L 0 l 0 Z W 0 + P E l 0 Z W 0 + P E l 0 Z W 1 M b 2 N h d G l v b j 4 8 S X R l b V R 5 c G U + R m 9 y b X V s Y T w v S X R l b V R 5 c G U + P E l 0 Z W 1 Q Y X R o P l N l Y 3 R p b 2 4 x L 1 d l Z W t s e V 9 R d H k v Q 2 h h b m d l Z C U y M F R 5 c G U 8 L 0 l 0 Z W 1 Q Y X R o P j w v S X R l b U x v Y 2 F 0 a W 9 u P j x T d G F i b G V F b n R y a W V z I C 8 + P C 9 J d G V t P j x J d G V t P j x J d G V t T G 9 j Y X R p b 2 4 + P E l 0 Z W 1 U e X B l P k Z v c m 1 1 b G E 8 L 0 l 0 Z W 1 U e X B l P j x J d G V t U G F 0 a D 5 T Z W N 0 a W 9 u M S 9 X Z W V r b H l f U X R 5 L 0 F k Z G V k J T I w Q 3 V z d G 9 t 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X Z W V r b H l f U X R 5 L 1 J l b m F t Z W Q l M j B D b 2 x 1 b W 5 z M T w v S X R l b V B h d G g + P C 9 J d G V t T G 9 j Y X R p b 2 4 + P F N 0 Y W J s Z U V u d H J p Z X M g L z 4 8 L 0 l 0 Z W 0 + P E l 0 Z W 0 + P E l 0 Z W 1 M b 2 N h d G l v b j 4 8 S X R l b V R 5 c G U + R m 9 y b X V s Y T w v S X R l b V R 5 c G U + P E l 0 Z W 1 Q Y X R o P l N l Y 3 R p b 2 4 x L 0 F j d H V h b H M v Q W R k Z W Q l M j B D d X N 0 b 2 0 8 L 0 l 0 Z W 1 Q Y X R o P j w v S X R l b U x v Y 2 F 0 a W 9 u P j x T d G F i b G V F b n R y a W V z I C 8 + P C 9 J d G V t P j x J d G V t P j x J d G V t T G 9 j Y X R p b 2 4 + P E l 0 Z W 1 U e X B l P k Z v c m 1 1 b G E 8 L 0 l 0 Z W 1 U e X B l P j x J d G V t U G F 0 a D 5 T Z W N 0 a W 9 u M S 9 Q b G F u b m R f Q W N 0 d W F 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w L C Z x d W 9 0 O 2 t l e U N v b H V t b k 5 h b W V z J n F 1 b 3 Q 7 O l t d L C Z x d W 9 0 O 3 F 1 Z X J 5 U m V s Y X R p b 2 5 z a G l w c y Z x d W 9 0 O z p b e y Z x d W 9 0 O 2 t l e U N v b H V t b k N v d W 5 0 J n F 1 b 3 Q 7 O j E s J n F 1 b 3 Q 7 a 2 V 5 Q 2 9 s d W 1 u J n F 1 b 3 Q 7 O j U s J n F 1 b 3 Q 7 b 3 R o Z X J L Z X l D b 2 x 1 b W 5 J Z G V u d G l 0 e S Z x d W 9 0 O z o m c X V v d D t T Z W N 0 a W 9 u M S 9 B Y 3 R 1 Y W x z L 0 F k Z G V k I E N 1 c 3 R v b S 5 7 S U R f V 0 s s M 3 0 m c X V v d D s s J n F 1 b 3 Q 7 S 2 V 5 Q 2 9 s d W 1 u Q 2 9 1 b n Q m c X V v d D s 6 M X 1 d L C Z x d W 9 0 O 2 N v b H V t b k l k Z W 5 0 a X R p Z X M m c X V v d D s 6 W y Z x d W 9 0 O 1 N l Y 3 R p b 2 4 x L 1 d l Z W t s e V 9 R d H k v V W 5 w a X Z v d G V k I E N v b H V t b n M u e 0 F j d G l 2 a X R 5 I E l E L D B 9 J n F 1 b 3 Q 7 L C Z x d W 9 0 O 1 N l Y 3 R p b 2 4 x L 1 d l Z W t s e V 9 R d H k v V W 5 w a X Z v d G V k I E N v b H V t b n M u e 1 F U W S w x f S Z x d W 9 0 O y w m c X V v d D t T Z W N 0 a W 9 u M S 9 X Z W V r b H l f U X R 5 L 1 V u c G l 2 b 3 R l Z C B D b 2 x 1 b W 5 z L n t V b m l 0 L D J 9 J n F 1 b 3 Q 7 L C Z x d W 9 0 O 1 N l Y 3 R p b 2 4 x L 1 d l Z W t s e V 9 R d H k v U m V w b G F j Z W Q g V m F s d W U u e 1 d l Z W s s M 3 0 m c X V v d D s s J n F 1 b 3 Q 7 U 2 V j d G l v b j E v V 2 V l a 2 x 5 X 1 F 0 e S 9 D a G F u Z 2 V k I F R 5 c G U u e 1 d l Z W t s e S B R V F k s N H 0 m c X V v d D s s J n F 1 b 3 Q 7 U 2 V j d G l v b j E v V 2 V l a 2 x 5 X 1 F 0 e S 9 B Z G R l Z C B D d X N 0 b 2 0 x L n t D d X N 0 b 2 0 s N X 0 m c X V v d D s s J n F 1 b 3 Q 7 U 2 V j d G l v b j E v Q W N 0 d W F s c y 9 D a G F u Z 2 V k I F R 5 c G U u e 0 F j d G l 2 a X R 5 I E l E L D B 9 J n F 1 b 3 Q 7 L C Z x d W 9 0 O 1 N l Y 3 R p b 2 4 x L 0 F j d H V h b H M v Q 2 h h b m d l Z C B U e X B l L n t X Z W V r I E 5 1 b W J l c i w x f S Z x d W 9 0 O y w m c X V v d D t T Z W N 0 a W 9 u M S 9 B Y 3 R 1 Y W x z L 0 N o Y W 5 n Z W Q g V H l w Z S 5 7 Q W N 0 d W F s I F F U W S w y f S Z x d W 9 0 O y w m c X V v d D t T Z W N 0 a W 9 u M S 9 B Y 3 R 1 Y W x z L 0 F k Z G V k I E N 1 c 3 R v b S 5 7 S U R f V 0 s s M 3 0 m c X V v d D t d L C Z x d W 9 0 O 0 N v b H V t b k N v d W 5 0 J n F 1 b 3 Q 7 O j E w L C Z x d W 9 0 O 0 t l e U N v b H V t b k 5 h b W V z J n F 1 b 3 Q 7 O l t d L C Z x d W 9 0 O 0 N v b H V t b k l k Z W 5 0 a X R p Z X M m c X V v d D s 6 W y Z x d W 9 0 O 1 N l Y 3 R p b 2 4 x L 1 d l Z W t s e V 9 R d H k v V W 5 w a X Z v d G V k I E N v b H V t b n M u e 0 F j d G l 2 a X R 5 I E l E L D B 9 J n F 1 b 3 Q 7 L C Z x d W 9 0 O 1 N l Y 3 R p b 2 4 x L 1 d l Z W t s e V 9 R d H k v V W 5 w a X Z v d G V k I E N v b H V t b n M u e 1 F U W S w x f S Z x d W 9 0 O y w m c X V v d D t T Z W N 0 a W 9 u M S 9 X Z W V r b H l f U X R 5 L 1 V u c G l 2 b 3 R l Z C B D b 2 x 1 b W 5 z L n t V b m l 0 L D J 9 J n F 1 b 3 Q 7 L C Z x d W 9 0 O 1 N l Y 3 R p b 2 4 x L 1 d l Z W t s e V 9 R d H k v U m V w b G F j Z W Q g V m F s d W U u e 1 d l Z W s s M 3 0 m c X V v d D s s J n F 1 b 3 Q 7 U 2 V j d G l v b j E v V 2 V l a 2 x 5 X 1 F 0 e S 9 D a G F u Z 2 V k I F R 5 c G U u e 1 d l Z W t s e S B R V F k s N H 0 m c X V v d D s s J n F 1 b 3 Q 7 U 2 V j d G l v b j E v V 2 V l a 2 x 5 X 1 F 0 e S 9 B Z G R l Z C B D d X N 0 b 2 0 x L n t D d X N 0 b 2 0 s N X 0 m c X V v d D s s J n F 1 b 3 Q 7 U 2 V j d G l v b j E v Q W N 0 d W F s c y 9 D a G F u Z 2 V k I F R 5 c G U u e 0 F j d G l 2 a X R 5 I E l E L D B 9 J n F 1 b 3 Q 7 L C Z x d W 9 0 O 1 N l Y 3 R p b 2 4 x L 0 F j d H V h b H M v Q 2 h h b m d l Z C B U e X B l L n t X Z W V r I E 5 1 b W J l c i w x f S Z x d W 9 0 O y w m c X V v d D t T Z W N 0 a W 9 u M S 9 B Y 3 R 1 Y W x z L 0 N o Y W 5 n Z W Q g V H l w Z S 5 7 Q W N 0 d W F s I F F U W S w y f S Z x d W 9 0 O y w m c X V v d D t T Z W N 0 a W 9 u M S 9 B Y 3 R 1 Y W x z L 0 F k Z G V k I E N 1 c 3 R v b S 5 7 S U R f V 0 s s M 3 0 m c X V v d D t d L C Z x d W 9 0 O 1 J l b G F 0 a W 9 u c 2 h p c E l u Z m 8 m c X V v d D s 6 W 3 s m c X V v d D t r Z X l D b 2 x 1 b W 5 D b 3 V u d C Z x d W 9 0 O z o x L C Z x d W 9 0 O 2 t l e U N v b H V t b i Z x d W 9 0 O z o 1 L C Z x d W 9 0 O 2 9 0 a G V y S 2 V 5 Q 2 9 s d W 1 u S W R l b n R p d H k m c X V v d D s 6 J n F 1 b 3 Q 7 U 2 V j d G l v b j E v Q W N 0 d W F s c y 9 B Z G R l Z C B D d X N 0 b 2 0 u e 0 l E X 1 d L L D N 9 J n F 1 b 3 Q 7 L C Z x d W 9 0 O 0 t l e U N v b H V t b k N v d W 5 0 J n F 1 b 3 Q 7 O j F 9 X X 0 i I C 8 + P E V u d H J 5 I F R 5 c G U 9 I k Z p b G x T d G F 0 d X M i I F Z h b H V l P S J z Q 2 9 t c G x l d G U i I C 8 + P E V u d H J 5 I F R 5 c G U 9 I k Z p b G x D b 2 x 1 b W 5 O Y W 1 l c y I g V m F s d W U 9 I n N b J n F 1 b 3 Q 7 Q W N 0 a X Z p d H k g S U Q m c X V v d D s s J n F 1 b 3 Q 7 U V R Z J n F 1 b 3 Q 7 L C Z x d W 9 0 O 1 V u a X Q m c X V v d D s s J n F 1 b 3 Q 7 V 2 V l a y Z x d W 9 0 O y w m c X V v d D t X Z W V r b H k g U V R Z J n F 1 b 3 Q 7 L C Z x d W 9 0 O 0 l E X 1 d L J n F 1 b 3 Q 7 L C Z x d W 9 0 O 0 F j d H V h b H M u Q W N 0 a X Z p d H k g S U Q m c X V v d D s s J n F 1 b 3 Q 7 Q W N 0 d W F s c y 5 X Z W V r I E 5 1 b W J l c i Z x d W 9 0 O y w m c X V v d D t B Y 3 R 1 Y W x z L k F j d H V h b C B R V F k m c X V v d D s s J n F 1 b 3 Q 7 Q W N 0 d W F s c y 5 J R F 9 X S y Z x d W 9 0 O 1 0 i I C 8 + P E V u d H J 5 I F R 5 c G U 9 I k Z p b G x D b 2 x 1 b W 5 U e X B l c y I g V m F s d W U 9 I n N C Z 0 1 H Q m d V Q U J n W U R B Q T 0 9 I i A v P j x F b n R y e S B U e X B l P S J G a W x s T G F z d F V w Z G F 0 Z W Q i I F Z h b H V l P S J k M j A y M S 0 w O C 0 x O F Q x M D o z M j o y O S 4 2 M j c z N z M x W i I g L z 4 8 R W 5 0 c n k g V H l w Z T 0 i R m l s b E V y c m 9 y Q 2 9 1 b n Q i I F Z h b H V l P S J s M C I g L z 4 8 R W 5 0 c n k g V H l w Z T 0 i R m l s b E V y c m 9 y Q 2 9 k Z S I g V m F s d W U 9 I n N V b m t u b 3 d u I i A v P j x F b n R y e S B U e X B l P S J G a W x s Q 2 9 1 b n Q i I F Z h b H V l P S J s M j A w I i A v P j x F b n R y e S B U e X B l P S J B Z G R l Z F R v R G F 0 Y U 1 v Z G V s I i B W Y W x 1 Z T 0 i b D E i I C 8 + P E V u d H J 5 I F R 5 c G U 9 I l F 1 Z X J 5 S U Q i I F Z h b H V l P S J z N m N j Z T U 0 N G I t Z W R i N S 0 0 Y j J j L T g 5 N m U t N j U 5 Y W U y M 2 Y 1 Y j Q 3 I i A v P j w v U 3 R h Y m x l R W 5 0 c m l l c z 4 8 L 0 l 0 Z W 0 + P E l 0 Z W 0 + P E l 0 Z W 1 M b 2 N h d G l v b j 4 8 S X R l b V R 5 c G U + R m 9 y b X V s Y T w v S X R l b V R 5 c G U + P E l 0 Z W 1 Q Y X R o P l N l Y 3 R p b 2 4 x L 1 B s Y W 5 u Z F 9 B Y 3 R 1 Y W w v U 2 9 1 c m N l P C 9 J d G V t U G F 0 a D 4 8 L 0 l 0 Z W 1 M b 2 N h d G l v b j 4 8 U 3 R h Y m x l R W 5 0 c m l l c y A v P j w v S X R l b T 4 8 S X R l b T 4 8 S X R l b U x v Y 2 F 0 a W 9 u P j x J d G V t V H l w Z T 5 G b 3 J t d W x h P C 9 J d G V t V H l w Z T 4 8 S X R l b V B h d G g + U 2 V j d G l v b j E v U G x h b m 5 k X 0 F j d H V h b C 9 F e H B h b m R l Z C U y M E F j d H V h b H M 8 L 0 l 0 Z W 1 Q Y X R o P j w v S X R l b U x v Y 2 F 0 a W 9 u P j x T d G F i b G V F b n R y a W V z I C 8 + P C 9 J d G V t P j w v S X R l b X M + P C 9 M b 2 N h b F B h Y 2 t h Z 2 V N Z X R h Z G F 0 Y U Z p b G U + F g A A A F B L B Q Y A A A A A A A A A A A A A A A A A A A A A A A A m A Q A A A Q A A A N C M n d 8 B F d E R j H o A w E / C l + s B A A A A E 0 L w K v k K z k y N d / r 9 u O t 2 C g A A A A A C A A A A A A A Q Z g A A A A E A A C A A A A C v H 3 R e 8 l M 8 l I J O c / E 7 S C I T t s i f 8 X n C e a u A t H l r n 2 w R a Q A A A A A O g A A A A A I A A C A A A A D O p C u O I 4 Z f P k w l z P X W 1 1 6 I X 9 i m W n q z b T t Z Q f n l b B j q f l A A A A D A E Q 1 5 P T u i U n E g P K J j a X q 0 7 p r H h C R e I i 4 / i l v 1 0 8 f G C 5 e 8 f R c 3 D C V G K B 6 c O R 8 g 6 2 Q 6 m x I n f I E o / 2 e l A B y p a Q / o F A f u E H 5 0 m a o U x T i u g c y N f U A A A A A D K e 4 1 M A 3 b h K / 2 2 C o U M m T h E M X O U 4 B 7 z G r j w E r S 9 F / 6 2 8 Q J 3 y l P + U 3 Q 5 N W g U r t z e W + m S y s R K d J z U L X d C f D N 1 E d E < / D a t a M a s h u p > 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 C o l u m n s \ A c t i v i t y   I D < / K e y > < / D i a g r a m O b j e c t K e y > < D i a g r a m O b j e c t K e y > < K e y > C o l u m n s \ A c t i v i t y   N a m e < / K e y > < / D i a g r a m O b j e c t K e y > < D i a g r a m O b j e c t K e y > < K e y > C o l u m n s \ P r o j e c t   N a m e < / K e y > < / D i a g r a m O b j e c t K e y > < D i a g r a m O b j e c t K e y > < K e y > C o l u m n s \ B u i l d i n g   N a m e < / K e y > < / D i a g r a m O b j e c t K e y > < D i a g r a m O b j e c t K e y > < K e y > C o l u m n s \ Z o n e < / K e y > < / D i a g r a m O b j e c t K e y > < D i a g r a m O b j e c t K e y > < K e y > C o l u m n s \ D i v   o f   w o r k < / K e y > < / D i a g r a m O b j e c t K e y > < D i a g r a m O b j e c t K e y > < K e y > C o l u m n s \ Q T Y < / K e y > < / D i a g r a m O b j e c t K e y > < D i a g r a m O b j e c t K e y > < K e y > C o l u m n s \ U n i t < / K e y > < / D i a g r a m O b j e c t K e y > < D i a g r a m O b j e c t K e y > < K e y > C o l u m n s \ P l a n n e d   S t a r t < / K e y > < / D i a g r a m O b j e c t K e y > < D i a g r a m O b j e c t K e y > < K e y > C o l u m n s \ P l a n n e d   F i n i s h 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 C o l u m n s \ A c t i v i t y   I D < / K e y > < / a : K e y > < a : V a l u e   i : t y p e = " M e a s u r e G r i d N o d e V i e w S t a t e " > < L a y e d O u t > t r u e < / L a y e d O u t > < / a : V a l u e > < / a : K e y V a l u e O f D i a g r a m O b j e c t K e y a n y T y p e z b w N T n L X > < a : K e y V a l u e O f D i a g r a m O b j e c t K e y a n y T y p e z b w N T n L X > < a : K e y > < K e y > C o l u m n s \ A c t i v i t y   N a m e < / K e y > < / a : K e y > < a : V a l u e   i : t y p e = " M e a s u r e G r i d N o d e V i e w S t a t e " > < C o l u m n > 1 < / C o l u m n > < L a y e d O u t > t r u e < / L a y e d O u t > < / a : V a l u e > < / a : K e y V a l u e O f D i a g r a m O b j e c t K e y a n y T y p e z b w N T n L X > < a : K e y V a l u e O f D i a g r a m O b j e c t K e y a n y T y p e z b w N T n L X > < a : K e y > < K e y > C o l u m n s \ P r o j e c t   N a m e < / K e y > < / a : K e y > < a : V a l u e   i : t y p e = " M e a s u r e G r i d N o d e V i e w S t a t e " > < C o l u m n > 2 < / C o l u m n > < L a y e d O u t > t r u e < / L a y e d O u t > < / a : V a l u e > < / a : K e y V a l u e O f D i a g r a m O b j e c t K e y a n y T y p e z b w N T n L X > < a : K e y V a l u e O f D i a g r a m O b j e c t K e y a n y T y p e z b w N T n L X > < a : K e y > < K e y > C o l u m n s \ B u i l d i n g   N a m e < / K e y > < / a : K e y > < a : V a l u e   i : t y p e = " M e a s u r e G r i d N o d e V i e w S t a t e " > < C o l u m n > 3 < / C o l u m n > < L a y e d O u t > t r u e < / L a y e d O u t > < / a : V a l u e > < / a : K e y V a l u e O f D i a g r a m O b j e c t K e y a n y T y p e z b w N T n L X > < a : K e y V a l u e O f D i a g r a m O b j e c t K e y a n y T y p e z b w N T n L X > < a : K e y > < K e y > C o l u m n s \ Z o n e < / K e y > < / a : K e y > < a : V a l u e   i : t y p e = " M e a s u r e G r i d N o d e V i e w S t a t e " > < C o l u m n > 4 < / C o l u m n > < L a y e d O u t > t r u e < / L a y e d O u t > < / a : V a l u e > < / a : K e y V a l u e O f D i a g r a m O b j e c t K e y a n y T y p e z b w N T n L X > < a : K e y V a l u e O f D i a g r a m O b j e c t K e y a n y T y p e z b w N T n L X > < a : K e y > < K e y > C o l u m n s \ D i v   o f   w o r k < / K e y > < / a : K e y > < a : V a l u e   i : t y p e = " M e a s u r e G r i d N o d e V i e w S t a t e " > < C o l u m n > 5 < / C o l u m n > < L a y e d O u t > t r u e < / L a y e d O u t > < / a : V a l u e > < / a : K e y V a l u e O f D i a g r a m O b j e c t K e y a n y T y p e z b w N T n L X > < a : K e y V a l u e O f D i a g r a m O b j e c t K e y a n y T y p e z b w N T n L X > < a : K e y > < K e y > C o l u m n s \ Q T Y < / K e y > < / a : K e y > < a : V a l u e   i : t y p e = " M e a s u r e G r i d N o d e V i e w S t a t e " > < C o l u m n > 6 < / C o l u m n > < L a y e d O u t > t r u e < / L a y e d O u t > < / a : V a l u e > < / a : K e y V a l u e O f D i a g r a m O b j e c t K e y a n y T y p e z b w N T n L X > < a : K e y V a l u e O f D i a g r a m O b j e c t K e y a n y T y p e z b w N T n L X > < a : K e y > < K e y > C o l u m n s \ U n i t < / K e y > < / a : K e y > < a : V a l u e   i : t y p e = " M e a s u r e G r i d N o d e V i e w S t a t e " > < C o l u m n > 7 < / C o l u m n > < L a y e d O u t > t r u e < / L a y e d O u t > < / a : V a l u e > < / a : K e y V a l u e O f D i a g r a m O b j e c t K e y a n y T y p e z b w N T n L X > < a : K e y V a l u e O f D i a g r a m O b j e c t K e y a n y T y p e z b w N T n L X > < a : K e y > < K e y > C o l u m n s \ P l a n n e d   S t a r t < / K e y > < / a : K e y > < a : V a l u e   i : t y p e = " M e a s u r e G r i d N o d e V i e w S t a t e " > < C o l u m n > 8 < / C o l u m n > < L a y e d O u t > t r u e < / L a y e d O u t > < / a : V a l u e > < / a : K e y V a l u e O f D i a g r a m O b j e c t K e y a n y T y p e z b w N T n L X > < a : K e y V a l u e O f D i a g r a m O b j e c t K e y a n y T y p e z b w N T n L X > < a : K e y > < K e y > C o l u m n s \ P l a n n e d   F i n i s h < / K e y > < / a : K e y > < a : V a l u e   i : t y p e = " M e a s u r e G r i d N o d e V i e w S t a t e " > < C o l u m n > 9 < / C o l u m n > < L a y e d O u t > t r u e < / L a y e d O u t > < / a : V a l u e > < / a : K e y V a l u e O f D i a g r a m O b j e c t K e y a n y T y p e z b w N T n L X > < / V i e w S t a t e s > < / D i a g r a m M a n a g e r . S e r i a l i z a b l e D i a g r a m > < D i a g r a m M a n a g e r . S e r i a l i z a b l e D i a g r a m > < A d a p t e r   i : t y p e = " M e a s u r e D i a g r a m S a n d b o x A d a p t e r " > < T a b l e N a m e > P l a n n d _ A c t u a l 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 P l a n n d _ A c t u a l 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 W e e k l y   Q T Y   2 < / K e y > < / D i a g r a m O b j e c t K e y > < D i a g r a m O b j e c t K e y > < K e y > M e a s u r e s \ S u m   o f   W e e k l y   Q T Y   2 \ T a g I n f o \ F o r m u l a < / K e y > < / D i a g r a m O b j e c t K e y > < D i a g r a m O b j e c t K e y > < K e y > M e a s u r e s \ S u m   o f   W e e k l y   Q T Y   2 \ T a g I n f o \ V a l u e < / K e y > < / D i a g r a m O b j e c t K e y > < D i a g r a m O b j e c t K e y > < K e y > M e a s u r e s \ S u m   o f   A c t u a l s . A c t u a l   Q T Y < / K e y > < / D i a g r a m O b j e c t K e y > < D i a g r a m O b j e c t K e y > < K e y > M e a s u r e s \ S u m   o f   A c t u a l s . A c t u a l   Q T Y \ T a g I n f o \ F o r m u l a < / K e y > < / D i a g r a m O b j e c t K e y > < D i a g r a m O b j e c t K e y > < K e y > M e a s u r e s \ S u m   o f   A c t u a l s . A c t u a l   Q T Y \ T a g I n f o \ V a l u e < / K e y > < / D i a g r a m O b j e c t K e y > < D i a g r a m O b j e c t K e y > < K e y > C o l u m n s \ A c t i v i t y   I D < / K e y > < / D i a g r a m O b j e c t K e y > < D i a g r a m O b j e c t K e y > < K e y > C o l u m n s \ Q T Y < / K e y > < / D i a g r a m O b j e c t K e y > < D i a g r a m O b j e c t K e y > < K e y > C o l u m n s \ U n i t < / K e y > < / D i a g r a m O b j e c t K e y > < D i a g r a m O b j e c t K e y > < K e y > C o l u m n s \ W e e k < / K e y > < / D i a g r a m O b j e c t K e y > < D i a g r a m O b j e c t K e y > < K e y > C o l u m n s \ W e e k l y   Q T Y < / K e y > < / D i a g r a m O b j e c t K e y > < D i a g r a m O b j e c t K e y > < K e y > C o l u m n s \ I D _ W K < / K e y > < / D i a g r a m O b j e c t K e y > < D i a g r a m O b j e c t K e y > < K e y > C o l u m n s \ A c t u a l s . A c t i v i t y   I D < / K e y > < / D i a g r a m O b j e c t K e y > < D i a g r a m O b j e c t K e y > < K e y > C o l u m n s \ A c t u a l s . W e e k   N u m b e r < / K e y > < / D i a g r a m O b j e c t K e y > < D i a g r a m O b j e c t K e y > < K e y > C o l u m n s \ A c t u a l s . A c t u a l   Q T Y < / K e y > < / D i a g r a m O b j e c t K e y > < D i a g r a m O b j e c t K e y > < K e y > C o l u m n s \ A c t u a l s . I D _ W K < / K e y > < / D i a g r a m O b j e c t K e y > < D i a g r a m O b j e c t K e y > < K e y > L i n k s \ & l t ; C o l u m n s \ S u m   o f   W e e k l y   Q T Y   2 & g t ; - & l t ; M e a s u r e s \ W e e k l y   Q T Y & g t ; < / K e y > < / D i a g r a m O b j e c t K e y > < D i a g r a m O b j e c t K e y > < K e y > L i n k s \ & l t ; C o l u m n s \ S u m   o f   W e e k l y   Q T Y   2 & g t ; - & l t ; M e a s u r e s \ W e e k l y   Q T Y & g t ; \ C O L U M N < / K e y > < / D i a g r a m O b j e c t K e y > < D i a g r a m O b j e c t K e y > < K e y > L i n k s \ & l t ; C o l u m n s \ S u m   o f   W e e k l y   Q T Y   2 & g t ; - & l t ; M e a s u r e s \ W e e k l y   Q T Y & g t ; \ M E A S U R E < / K e y > < / D i a g r a m O b j e c t K e y > < D i a g r a m O b j e c t K e y > < K e y > L i n k s \ & l t ; C o l u m n s \ S u m   o f   A c t u a l s . A c t u a l   Q T Y & g t ; - & l t ; M e a s u r e s \ A c t u a l s . A c t u a l   Q T Y & g t ; < / K e y > < / D i a g r a m O b j e c t K e y > < D i a g r a m O b j e c t K e y > < K e y > L i n k s \ & l t ; C o l u m n s \ S u m   o f   A c t u a l s . A c t u a l   Q T Y & g t ; - & l t ; M e a s u r e s \ A c t u a l s . A c t u a l   Q T Y & g t ; \ C O L U M N < / K e y > < / D i a g r a m O b j e c t K e y > < D i a g r a m O b j e c t K e y > < K e y > L i n k s \ & l t ; C o l u m n s \ S u m   o f   A c t u a l s . A c t u a l   Q T Y & g t ; - & l t ; M e a s u r e s \ A c t u a l s . A c t u a l   Q T Y & g t ; \ M E A S U R E 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 W e e k l y   Q T Y   2 < / K e y > < / a : K e y > < a : V a l u e   i : t y p e = " M e a s u r e G r i d N o d e V i e w S t a t e " > < C o l u m n > 4 < / C o l u m n > < L a y e d O u t > t r u e < / L a y e d O u t > < W a s U I I n v i s i b l e > t r u e < / W a s U I I n v i s i b l e > < / a : V a l u e > < / a : K e y V a l u e O f D i a g r a m O b j e c t K e y a n y T y p e z b w N T n L X > < a : K e y V a l u e O f D i a g r a m O b j e c t K e y a n y T y p e z b w N T n L X > < a : K e y > < K e y > M e a s u r e s \ S u m   o f   W e e k l y   Q T Y   2 \ T a g I n f o \ F o r m u l a < / K e y > < / a : K e y > < a : V a l u e   i : t y p e = " M e a s u r e G r i d V i e w S t a t e I D i a g r a m T a g A d d i t i o n a l I n f o " / > < / a : K e y V a l u e O f D i a g r a m O b j e c t K e y a n y T y p e z b w N T n L X > < a : K e y V a l u e O f D i a g r a m O b j e c t K e y a n y T y p e z b w N T n L X > < a : K e y > < K e y > M e a s u r e s \ S u m   o f   W e e k l y   Q T Y   2 \ T a g I n f o \ V a l u e < / K e y > < / a : K e y > < a : V a l u e   i : t y p e = " M e a s u r e G r i d V i e w S t a t e I D i a g r a m T a g A d d i t i o n a l I n f o " / > < / a : K e y V a l u e O f D i a g r a m O b j e c t K e y a n y T y p e z b w N T n L X > < a : K e y V a l u e O f D i a g r a m O b j e c t K e y a n y T y p e z b w N T n L X > < a : K e y > < K e y > M e a s u r e s \ S u m   o f   A c t u a l s . A c t u a l   Q T Y < / K e y > < / a : K e y > < a : V a l u e   i : t y p e = " M e a s u r e G r i d N o d e V i e w S t a t e " > < C o l u m n > 8 < / C o l u m n > < L a y e d O u t > t r u e < / L a y e d O u t > < W a s U I I n v i s i b l e > t r u e < / W a s U I I n v i s i b l e > < / a : V a l u e > < / a : K e y V a l u e O f D i a g r a m O b j e c t K e y a n y T y p e z b w N T n L X > < a : K e y V a l u e O f D i a g r a m O b j e c t K e y a n y T y p e z b w N T n L X > < a : K e y > < K e y > M e a s u r e s \ S u m   o f   A c t u a l s . A c t u a l   Q T Y \ T a g I n f o \ F o r m u l a < / K e y > < / a : K e y > < a : V a l u e   i : t y p e = " M e a s u r e G r i d V i e w S t a t e I D i a g r a m T a g A d d i t i o n a l I n f o " / > < / a : K e y V a l u e O f D i a g r a m O b j e c t K e y a n y T y p e z b w N T n L X > < a : K e y V a l u e O f D i a g r a m O b j e c t K e y a n y T y p e z b w N T n L X > < a : K e y > < K e y > M e a s u r e s \ S u m   o f   A c t u a l s . A c t u a l   Q T Y \ T a g I n f o \ V a l u e < / K e y > < / a : K e y > < a : V a l u e   i : t y p e = " M e a s u r e G r i d V i e w S t a t e I D i a g r a m T a g A d d i t i o n a l I n f o " / > < / a : K e y V a l u e O f D i a g r a m O b j e c t K e y a n y T y p e z b w N T n L X > < a : K e y V a l u e O f D i a g r a m O b j e c t K e y a n y T y p e z b w N T n L X > < a : K e y > < K e y > C o l u m n s \ A c t i v i t y   I D < / K e y > < / a : K e y > < a : V a l u e   i : t y p e = " M e a s u r e G r i d N o d e V i e w S t a t e " > < L a y e d O u t > t r u e < / L a y e d O u t > < / a : V a l u e > < / a : K e y V a l u e O f D i a g r a m O b j e c t K e y a n y T y p e z b w N T n L X > < a : K e y V a l u e O f D i a g r a m O b j e c t K e y a n y T y p e z b w N T n L X > < a : K e y > < K e y > C o l u m n s \ Q T Y < / K e y > < / a : K e y > < a : V a l u e   i : t y p e = " M e a s u r e G r i d N o d e V i e w S t a t e " > < C o l u m n > 1 < / C o l u m n > < L a y e d O u t > t r u e < / L a y e d O u t > < / a : V a l u e > < / a : K e y V a l u e O f D i a g r a m O b j e c t K e y a n y T y p e z b w N T n L X > < a : K e y V a l u e O f D i a g r a m O b j e c t K e y a n y T y p e z b w N T n L X > < a : K e y > < K e y > C o l u m n s \ U n i t < / K e y > < / a : K e y > < a : V a l u e   i : t y p e = " M e a s u r e G r i d N o d e V i e w S t a t e " > < C o l u m n > 2 < / C o l u m n > < L a y e d O u t > t r u e < / L a y e d O u t > < / a : V a l u e > < / a : K e y V a l u e O f D i a g r a m O b j e c t K e y a n y T y p e z b w N T n L X > < a : K e y V a l u e O f D i a g r a m O b j e c t K e y a n y T y p e z b w N T n L X > < a : K e y > < K e y > C o l u m n s \ W e e k < / K e y > < / a : K e y > < a : V a l u e   i : t y p e = " M e a s u r e G r i d N o d e V i e w S t a t e " > < C o l u m n > 3 < / C o l u m n > < L a y e d O u t > t r u e < / L a y e d O u t > < / a : V a l u e > < / a : K e y V a l u e O f D i a g r a m O b j e c t K e y a n y T y p e z b w N T n L X > < a : K e y V a l u e O f D i a g r a m O b j e c t K e y a n y T y p e z b w N T n L X > < a : K e y > < K e y > C o l u m n s \ W e e k l y   Q T Y < / K e y > < / a : K e y > < a : V a l u e   i : t y p e = " M e a s u r e G r i d N o d e V i e w S t a t e " > < C o l u m n > 4 < / C o l u m n > < L a y e d O u t > t r u e < / L a y e d O u t > < / a : V a l u e > < / a : K e y V a l u e O f D i a g r a m O b j e c t K e y a n y T y p e z b w N T n L X > < a : K e y V a l u e O f D i a g r a m O b j e c t K e y a n y T y p e z b w N T n L X > < a : K e y > < K e y > C o l u m n s \ I D _ W K < / K e y > < / a : K e y > < a : V a l u e   i : t y p e = " M e a s u r e G r i d N o d e V i e w S t a t e " > < C o l u m n > 5 < / C o l u m n > < L a y e d O u t > t r u e < / L a y e d O u t > < / a : V a l u e > < / a : K e y V a l u e O f D i a g r a m O b j e c t K e y a n y T y p e z b w N T n L X > < a : K e y V a l u e O f D i a g r a m O b j e c t K e y a n y T y p e z b w N T n L X > < a : K e y > < K e y > C o l u m n s \ A c t u a l s . A c t i v i t y   I D < / K e y > < / a : K e y > < a : V a l u e   i : t y p e = " M e a s u r e G r i d N o d e V i e w S t a t e " > < C o l u m n > 6 < / C o l u m n > < L a y e d O u t > t r u e < / L a y e d O u t > < / a : V a l u e > < / a : K e y V a l u e O f D i a g r a m O b j e c t K e y a n y T y p e z b w N T n L X > < a : K e y V a l u e O f D i a g r a m O b j e c t K e y a n y T y p e z b w N T n L X > < a : K e y > < K e y > C o l u m n s \ A c t u a l s . W e e k   N u m b e r < / K e y > < / a : K e y > < a : V a l u e   i : t y p e = " M e a s u r e G r i d N o d e V i e w S t a t e " > < C o l u m n > 7 < / C o l u m n > < L a y e d O u t > t r u e < / L a y e d O u t > < / a : V a l u e > < / a : K e y V a l u e O f D i a g r a m O b j e c t K e y a n y T y p e z b w N T n L X > < a : K e y V a l u e O f D i a g r a m O b j e c t K e y a n y T y p e z b w N T n L X > < a : K e y > < K e y > C o l u m n s \ A c t u a l s . A c t u a l   Q T Y < / K e y > < / a : K e y > < a : V a l u e   i : t y p e = " M e a s u r e G r i d N o d e V i e w S t a t e " > < C o l u m n > 8 < / C o l u m n > < L a y e d O u t > t r u e < / L a y e d O u t > < / a : V a l u e > < / a : K e y V a l u e O f D i a g r a m O b j e c t K e y a n y T y p e z b w N T n L X > < a : K e y V a l u e O f D i a g r a m O b j e c t K e y a n y T y p e z b w N T n L X > < a : K e y > < K e y > C o l u m n s \ A c t u a l s . I D _ W K < / K e y > < / a : K e y > < a : V a l u e   i : t y p e = " M e a s u r e G r i d N o d e V i e w S t a t e " > < C o l u m n > 9 < / C o l u m n > < L a y e d O u t > t r u e < / L a y e d O u t > < / a : V a l u e > < / a : K e y V a l u e O f D i a g r a m O b j e c t K e y a n y T y p e z b w N T n L X > < a : K e y V a l u e O f D i a g r a m O b j e c t K e y a n y T y p e z b w N T n L X > < a : K e y > < K e y > L i n k s \ & l t ; C o l u m n s \ S u m   o f   W e e k l y   Q T Y   2 & g t ; - & l t ; M e a s u r e s \ W e e k l y   Q T Y & g t ; < / K e y > < / a : K e y > < a : V a l u e   i : t y p e = " M e a s u r e G r i d V i e w S t a t e I D i a g r a m L i n k " / > < / a : K e y V a l u e O f D i a g r a m O b j e c t K e y a n y T y p e z b w N T n L X > < a : K e y V a l u e O f D i a g r a m O b j e c t K e y a n y T y p e z b w N T n L X > < a : K e y > < K e y > L i n k s \ & l t ; C o l u m n s \ S u m   o f   W e e k l y   Q T Y   2 & g t ; - & l t ; M e a s u r e s \ W e e k l y   Q T Y & g t ; \ C O L U M N < / K e y > < / a : K e y > < a : V a l u e   i : t y p e = " M e a s u r e G r i d V i e w S t a t e I D i a g r a m L i n k E n d p o i n t " / > < / a : K e y V a l u e O f D i a g r a m O b j e c t K e y a n y T y p e z b w N T n L X > < a : K e y V a l u e O f D i a g r a m O b j e c t K e y a n y T y p e z b w N T n L X > < a : K e y > < K e y > L i n k s \ & l t ; C o l u m n s \ S u m   o f   W e e k l y   Q T Y   2 & g t ; - & l t ; M e a s u r e s \ W e e k l y   Q T Y & g t ; \ M E A S U R E < / K e y > < / a : K e y > < a : V a l u e   i : t y p e = " M e a s u r e G r i d V i e w S t a t e I D i a g r a m L i n k E n d p o i n t " / > < / a : K e y V a l u e O f D i a g r a m O b j e c t K e y a n y T y p e z b w N T n L X > < a : K e y V a l u e O f D i a g r a m O b j e c t K e y a n y T y p e z b w N T n L X > < a : K e y > < K e y > L i n k s \ & l t ; C o l u m n s \ S u m   o f   A c t u a l s . A c t u a l   Q T Y & g t ; - & l t ; M e a s u r e s \ A c t u a l s . A c t u a l   Q T Y & g t ; < / K e y > < / a : K e y > < a : V a l u e   i : t y p e = " M e a s u r e G r i d V i e w S t a t e I D i a g r a m L i n k " / > < / a : K e y V a l u e O f D i a g r a m O b j e c t K e y a n y T y p e z b w N T n L X > < a : K e y V a l u e O f D i a g r a m O b j e c t K e y a n y T y p e z b w N T n L X > < a : K e y > < K e y > L i n k s \ & l t ; C o l u m n s \ S u m   o f   A c t u a l s . A c t u a l   Q T Y & g t ; - & l t ; M e a s u r e s \ A c t u a l s . A c t u a l   Q T Y & g t ; \ C O L U M N < / K e y > < / a : K e y > < a : V a l u e   i : t y p e = " M e a s u r e G r i d V i e w S t a t e I D i a g r a m L i n k E n d p o i n t " / > < / a : K e y V a l u e O f D i a g r a m O b j e c t K e y a n y T y p e z b w N T n L X > < a : K e y V a l u e O f D i a g r a m O b j e c t K e y a n y T y p e z b w N T n L X > < a : K e y > < K e y > L i n k s \ & l t ; C o l u m n s \ S u m   o f   A c t u a l s . A c t u a l   Q T Y & g t ; - & l t ; M e a s u r e s \ A c t u a l s . A c t u a l   Q T Y & g t ; \ M E A S U R E 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 T a g s \ T a b l e s \ & l t ; T a b l e s \ A c t u a l s & g t ; < / K e y > < / D i a g r a m O b j e c t K e y > < D i a g r a m O b j e c t K e y > < K e y > D y n a m i c   T a g s \ T a b l e s \ & l t ; T a b l e s \ w e e k s _ d i s t & g t ; < / K e y > < / D i a g r a m O b j e c t K e y > < D i a g r a m O b j e c t K e y > < K e y > D y n a m i c   T a g s \ T a b l e s \ & l t ; T a b l e s \ W e e k l y _ Q t y & g t ; < / K e y > < / D i a g r a m O b j e c t K e y > < D i a g r a m O b j e c t K e y > < K e y > D y n a m i c   T a g s \ T a b l e s \ & l t ; T a b l e s \ W e e k s & g t ; < / K e y > < / D i a g r a m O b j e c t K e y > < D i a g r a m O b j e c t K e y > < K e y > D y n a m i c   T a g s \ T a b l e s \ & l t ; T a b l e s \ P l a n n d _ A c t u a l & g t ; < / K e y > < / D i a g r a m O b j e c t K e y > < D i a g r a m O b j e c t K e y > < K e y > T a b l e s \ d a t a < / K e y > < / D i a g r a m O b j e c t K e y > < D i a g r a m O b j e c t K e y > < K e y > T a b l e s \ d a t a \ C o l u m n s \ A c t i v i t y   I D < / K e y > < / D i a g r a m O b j e c t K e y > < D i a g r a m O b j e c t K e y > < K e y > T a b l e s \ d a t a \ C o l u m n s \ A c t i v i t y   N a m e < / K e y > < / D i a g r a m O b j e c t K e y > < D i a g r a m O b j e c t K e y > < K e y > T a b l e s \ d a t a \ C o l u m n s \ P r o j e c t   N a m e < / K e y > < / D i a g r a m O b j e c t K e y > < D i a g r a m O b j e c t K e y > < K e y > T a b l e s \ d a t a \ C o l u m n s \ B u i l d i n g   N a m e < / K e y > < / D i a g r a m O b j e c t K e y > < D i a g r a m O b j e c t K e y > < K e y > T a b l e s \ d a t a \ C o l u m n s \ Z o n e < / K e y > < / D i a g r a m O b j e c t K e y > < D i a g r a m O b j e c t K e y > < K e y > T a b l e s \ d a t a \ C o l u m n s \ D i v   o f   w o r k < / K e y > < / D i a g r a m O b j e c t K e y > < D i a g r a m O b j e c t K e y > < K e y > T a b l e s \ d a t a \ C o l u m n s \ Q T Y < / K e y > < / D i a g r a m O b j e c t K e y > < D i a g r a m O b j e c t K e y > < K e y > T a b l e s \ d a t a \ C o l u m n s \ U n i t < / K e y > < / D i a g r a m O b j e c t K e y > < D i a g r a m O b j e c t K e y > < K e y > T a b l e s \ d a t a \ C o l u m n s \ P l a n n e d   S t a r t < / K e y > < / D i a g r a m O b j e c t K e y > < D i a g r a m O b j e c t K e y > < K e y > T a b l e s \ d a t a \ C o l u m n s \ P l a n n e d   F i n i s h < / K e y > < / D i a g r a m O b j e c t K e y > < D i a g r a m O b j e c t K e y > < K e y > T a b l e s \ A c t u a l s < / K e y > < / D i a g r a m O b j e c t K e y > < D i a g r a m O b j e c t K e y > < K e y > T a b l e s \ A c t u a l s \ C o l u m n s \ A c t i v i t y   I D < / K e y > < / D i a g r a m O b j e c t K e y > < D i a g r a m O b j e c t K e y > < K e y > T a b l e s \ A c t u a l s \ C o l u m n s \ W e e k   N u m b e r < / K e y > < / D i a g r a m O b j e c t K e y > < D i a g r a m O b j e c t K e y > < K e y > T a b l e s \ A c t u a l s \ C o l u m n s \ A c t u a l   Q T Y < / K e y > < / D i a g r a m O b j e c t K e y > < D i a g r a m O b j e c t K e y > < K e y > T a b l e s \ A c t u a l s \ C o l u m n s \ I D _ W K < / K e y > < / D i a g r a m O b j e c t K e y > < D i a g r a m O b j e c t K e y > < K e y > T a b l e s \ A c t u a l s \ M e a s u r e s \ S u m   o f   A c t u a l   Q T Y < / K e y > < / D i a g r a m O b j e c t K e y > < D i a g r a m O b j e c t K e y > < K e y > T a b l e s \ A c t u a l s \ S u m   o f   A c t u a l   Q T Y \ A d d i t i o n a l   I n f o \ I m p l i c i t   M e a s u r e < / K e y > < / D i a g r a m O b j e c t K e y > < D i a g r a m O b j e c t K e y > < K e y > T a b l e s \ w e e k s _ d i s t < / K e y > < / D i a g r a m O b j e c t K e y > < D i a g r a m O b j e c t K e y > < K e y > T a b l e s \ w e e k s _ d i s t \ C o l u m n s \ A c t i v i t y   I D < / K e y > < / D i a g r a m O b j e c t K e y > < D i a g r a m O b j e c t K e y > < K e y > T a b l e s \ w e e k s _ d i s t \ C o l u m n s \ P l a n n e d   S t a r t < / K e y > < / D i a g r a m O b j e c t K e y > < D i a g r a m O b j e c t K e y > < K e y > T a b l e s \ w e e k s _ d i s t \ C o l u m n s \ P l a n n e d   F i n i s h < / K e y > < / D i a g r a m O b j e c t K e y > < D i a g r a m O b j e c t K e y > < K e y > T a b l e s \ w e e k s _ d i s t \ C o l u m n s \ W o r k i n g   D a y s < / K e y > < / D i a g r a m O b j e c t K e y > < D i a g r a m O b j e c t K e y > < K e y > T a b l e s \ w e e k s _ d i s t \ C o l u m n s \ W K 0 1 < / K e y > < / D i a g r a m O b j e c t K e y > < D i a g r a m O b j e c t K e y > < K e y > T a b l e s \ w e e k s _ d i s t \ C o l u m n s \ W K 0 2 < / K e y > < / D i a g r a m O b j e c t K e y > < D i a g r a m O b j e c t K e y > < K e y > T a b l e s \ w e e k s _ d i s t \ C o l u m n s \ W K 0 3 < / K e y > < / D i a g r a m O b j e c t K e y > < D i a g r a m O b j e c t K e y > < K e y > T a b l e s \ w e e k s _ d i s t \ C o l u m n s \ W K 0 4 < / K e y > < / D i a g r a m O b j e c t K e y > < D i a g r a m O b j e c t K e y > < K e y > T a b l e s \ w e e k s _ d i s t \ C o l u m n s \ W K 0 5 < / K e y > < / D i a g r a m O b j e c t K e y > < D i a g r a m O b j e c t K e y > < K e y > T a b l e s \ w e e k s _ d i s t \ C o l u m n s \ W K 0 6 < / K e y > < / D i a g r a m O b j e c t K e y > < D i a g r a m O b j e c t K e y > < K e y > T a b l e s \ w e e k s _ d i s t \ C o l u m n s \ W K 0 7 < / K e y > < / D i a g r a m O b j e c t K e y > < D i a g r a m O b j e c t K e y > < K e y > T a b l e s \ w e e k s _ d i s t \ C o l u m n s \ W K 0 8 < / K e y > < / D i a g r a m O b j e c t K e y > < D i a g r a m O b j e c t K e y > < K e y > T a b l e s \ w e e k s _ d i s t \ C o l u m n s \ W K 0 9 < / K e y > < / D i a g r a m O b j e c t K e y > < D i a g r a m O b j e c t K e y > < K e y > T a b l e s \ w e e k s _ d i s t \ C o l u m n s \ W K 1 0 < / K e y > < / D i a g r a m O b j e c t K e y > < D i a g r a m O b j e c t K e y > < K e y > T a b l e s \ w e e k s _ d i s t \ C o l u m n s \ W K 1 1 < / K e y > < / D i a g r a m O b j e c t K e y > < D i a g r a m O b j e c t K e y > < K e y > T a b l e s \ w e e k s _ d i s t \ C o l u m n s \ W K 1 2 < / K e y > < / D i a g r a m O b j e c t K e y > < D i a g r a m O b j e c t K e y > < K e y > T a b l e s \ w e e k s _ d i s t \ C o l u m n s \ W K 1 3 < / K e y > < / D i a g r a m O b j e c t K e y > < D i a g r a m O b j e c t K e y > < K e y > T a b l e s \ w e e k s _ d i s t \ C o l u m n s \ W K 1 4 < / K e y > < / D i a g r a m O b j e c t K e y > < D i a g r a m O b j e c t K e y > < K e y > T a b l e s \ w e e k s _ d i s t \ C o l u m n s \ W K 1 5 < / K e y > < / D i a g r a m O b j e c t K e y > < D i a g r a m O b j e c t K e y > < K e y > T a b l e s \ w e e k s _ d i s t \ C o l u m n s \ W K 1 6 < / K e y > < / D i a g r a m O b j e c t K e y > < D i a g r a m O b j e c t K e y > < K e y > T a b l e s \ w e e k s _ d i s t \ C o l u m n s \ W K 1 7 < / K e y > < / D i a g r a m O b j e c t K e y > < D i a g r a m O b j e c t K e y > < K e y > T a b l e s \ w e e k s _ d i s t \ C o l u m n s \ W K 1 8 < / K e y > < / D i a g r a m O b j e c t K e y > < D i a g r a m O b j e c t K e y > < K e y > T a b l e s \ w e e k s _ d i s t \ C o l u m n s \ W K 1 9 < / K e y > < / D i a g r a m O b j e c t K e y > < D i a g r a m O b j e c t K e y > < K e y > T a b l e s \ w e e k s _ d i s t \ C o l u m n s \ W K 2 0 < / K e y > < / D i a g r a m O b j e c t K e y > < D i a g r a m O b j e c t K e y > < K e y > T a b l e s \ W e e k l y _ Q t y < / K e y > < / D i a g r a m O b j e c t K e y > < D i a g r a m O b j e c t K e y > < K e y > T a b l e s \ W e e k l y _ Q t y \ C o l u m n s \ A c t i v i t y   I D < / K e y > < / D i a g r a m O b j e c t K e y > < D i a g r a m O b j e c t K e y > < K e y > T a b l e s \ W e e k l y _ Q t y \ C o l u m n s \ Q T Y < / K e y > < / D i a g r a m O b j e c t K e y > < D i a g r a m O b j e c t K e y > < K e y > T a b l e s \ W e e k l y _ Q t y \ C o l u m n s \ U n i t < / K e y > < / D i a g r a m O b j e c t K e y > < D i a g r a m O b j e c t K e y > < K e y > T a b l e s \ W e e k l y _ Q t y \ C o l u m n s \ W e e k < / K e y > < / D i a g r a m O b j e c t K e y > < D i a g r a m O b j e c t K e y > < K e y > T a b l e s \ W e e k l y _ Q t y \ C o l u m n s \ W e e k l y   Q T Y < / K e y > < / D i a g r a m O b j e c t K e y > < D i a g r a m O b j e c t K e y > < K e y > T a b l e s \ W e e k l y _ Q t y \ C o l u m n s \ I D _ W K < / K e y > < / D i a g r a m O b j e c t K e y > < D i a g r a m O b j e c t K e y > < K e y > T a b l e s \ W e e k l y _ Q t y \ M e a s u r e s \ C o u n t   o f   W e e k l y   Q T Y < / K e y > < / D i a g r a m O b j e c t K e y > < D i a g r a m O b j e c t K e y > < K e y > T a b l e s \ W e e k l y _ Q t y \ C o u n t   o f   W e e k l y   Q T Y \ A d d i t i o n a l   I n f o \ I m p l i c i t   M e a s u r e < / K e y > < / D i a g r a m O b j e c t K e y > < D i a g r a m O b j e c t K e y > < K e y > T a b l e s \ W e e k l y _ Q t y \ M e a s u r e s \ S u m   o f   W e e k l y   Q T Y < / K e y > < / D i a g r a m O b j e c t K e y > < D i a g r a m O b j e c t K e y > < K e y > T a b l e s \ W e e k l y _ Q t y \ S u m   o f   W e e k l y   Q T Y \ A d d i t i o n a l   I n f o \ I m p l i c i t   M e a s u r e < / K e y > < / D i a g r a m O b j e c t K e y > < D i a g r a m O b j e c t K e y > < K e y > T a b l e s \ W e e k s < / K e y > < / D i a g r a m O b j e c t K e y > < D i a g r a m O b j e c t K e y > < K e y > T a b l e s \ W e e k s \ C o l u m n s \ W e e k < / K e y > < / D i a g r a m O b j e c t K e y > < D i a g r a m O b j e c t K e y > < K e y > T a b l e s \ W e e k s \ C o l u m n s \ D a t e < / K e y > < / D i a g r a m O b j e c t K e y > < D i a g r a m O b j e c t K e y > < K e y > T a b l e s \ P l a n n d _ A c t u a l < / K e y > < / D i a g r a m O b j e c t K e y > < D i a g r a m O b j e c t K e y > < K e y > T a b l e s \ P l a n n d _ A c t u a l \ C o l u m n s \ A c t i v i t y   I D < / K e y > < / D i a g r a m O b j e c t K e y > < D i a g r a m O b j e c t K e y > < K e y > T a b l e s \ P l a n n d _ A c t u a l \ C o l u m n s \ Q T Y < / K e y > < / D i a g r a m O b j e c t K e y > < D i a g r a m O b j e c t K e y > < K e y > T a b l e s \ P l a n n d _ A c t u a l \ C o l u m n s \ U n i t < / K e y > < / D i a g r a m O b j e c t K e y > < D i a g r a m O b j e c t K e y > < K e y > T a b l e s \ P l a n n d _ A c t u a l \ C o l u m n s \ W e e k < / K e y > < / D i a g r a m O b j e c t K e y > < D i a g r a m O b j e c t K e y > < K e y > T a b l e s \ P l a n n d _ A c t u a l \ C o l u m n s \ W e e k l y   Q T Y < / K e y > < / D i a g r a m O b j e c t K e y > < D i a g r a m O b j e c t K e y > < K e y > T a b l e s \ P l a n n d _ A c t u a l \ C o l u m n s \ I D _ W K < / K e y > < / D i a g r a m O b j e c t K e y > < D i a g r a m O b j e c t K e y > < K e y > T a b l e s \ P l a n n d _ A c t u a l \ C o l u m n s \ A c t u a l s . A c t i v i t y   I D < / K e y > < / D i a g r a m O b j e c t K e y > < D i a g r a m O b j e c t K e y > < K e y > T a b l e s \ P l a n n d _ A c t u a l \ C o l u m n s \ A c t u a l s . W e e k   N u m b e r < / K e y > < / D i a g r a m O b j e c t K e y > < D i a g r a m O b j e c t K e y > < K e y > T a b l e s \ P l a n n d _ A c t u a l \ C o l u m n s \ A c t u a l s . A c t u a l   Q T Y < / K e y > < / D i a g r a m O b j e c t K e y > < D i a g r a m O b j e c t K e y > < K e y > T a b l e s \ P l a n n d _ A c t u a l \ C o l u m n s \ A c t u a l s . I D _ W K < / K e y > < / D i a g r a m O b j e c t K e y > < D i a g r a m O b j e c t K e y > < K e y > T a b l e s \ P l a n n d _ A c t u a l \ M e a s u r e s \ S u m   o f   W e e k l y   Q T Y   2 < / K e y > < / D i a g r a m O b j e c t K e y > < D i a g r a m O b j e c t K e y > < K e y > T a b l e s \ P l a n n d _ A c t u a l \ S u m   o f   W e e k l y   Q T Y   2 \ A d d i t i o n a l   I n f o \ I m p l i c i t   M e a s u r e < / K e y > < / D i a g r a m O b j e c t K e y > < D i a g r a m O b j e c t K e y > < K e y > T a b l e s \ P l a n n d _ A c t u a l \ M e a s u r e s \ S u m   o f   A c t u a l s . A c t u a l   Q T Y < / K e y > < / D i a g r a m O b j e c t K e y > < D i a g r a m O b j e c t K e y > < K e y > T a b l e s \ P l a n n d _ A c t u a l \ S u m   o f   A c t u a l s . A c t u a l   Q T Y \ A d d i t i o n a l   I n f o \ I m p l i c i t   M e a s u r e < / K e y > < / D i a g r a m O b j e c t K e y > < D i a g r a m O b j e c t K e y > < K e y > R e l a t i o n s h i p s \ & l t ; T a b l e s \ d a t a \ C o l u m n s \ A c t i v i t y   I D & g t ; - & l t ; T a b l e s \ w e e k s _ d i s t \ C o l u m n s \ A c t i v i t y   I D & g t ; < / K e y > < / D i a g r a m O b j e c t K e y > < D i a g r a m O b j e c t K e y > < K e y > R e l a t i o n s h i p s \ & l t ; T a b l e s \ d a t a \ C o l u m n s \ A c t i v i t y   I D & g t ; - & l t ; T a b l e s \ w e e k s _ d i s t \ C o l u m n s \ A c t i v i t y   I D & g t ; \ F K < / K e y > < / D i a g r a m O b j e c t K e y > < D i a g r a m O b j e c t K e y > < K e y > R e l a t i o n s h i p s \ & l t ; T a b l e s \ d a t a \ C o l u m n s \ A c t i v i t y   I D & g t ; - & l t ; T a b l e s \ w e e k s _ d i s t \ C o l u m n s \ A c t i v i t y   I D & g t ; \ P K < / K e y > < / D i a g r a m O b j e c t K e y > < D i a g r a m O b j e c t K e y > < K e y > R e l a t i o n s h i p s \ & l t ; T a b l e s \ d a t a \ C o l u m n s \ A c t i v i t y   I D & g t ; - & l t ; T a b l e s \ w e e k s _ d i s t \ C o l u m n s \ A c t i v i t y   I D & g t ; \ C r o s s F i l t e r < / K e y > < / D i a g r a m O b j e c t K e y > < D i a g r a m O b j e c t K e y > < K e y > R e l a t i o n s h i p s \ & l t ; T a b l e s \ W e e k l y _ Q t y \ C o l u m n s \ A c t i v i t y   I D & g t ; - & l t ; T a b l e s \ d a t a \ C o l u m n s \ A c t i v i t y   I D & g t ; < / K e y > < / D i a g r a m O b j e c t K e y > < D i a g r a m O b j e c t K e y > < K e y > R e l a t i o n s h i p s \ & l t ; T a b l e s \ W e e k l y _ Q t y \ C o l u m n s \ A c t i v i t y   I D & g t ; - & l t ; T a b l e s \ d a t a \ C o l u m n s \ A c t i v i t y   I D & g t ; \ F K < / K e y > < / D i a g r a m O b j e c t K e y > < D i a g r a m O b j e c t K e y > < K e y > R e l a t i o n s h i p s \ & l t ; T a b l e s \ W e e k l y _ Q t y \ C o l u m n s \ A c t i v i t y   I D & g t ; - & l t ; T a b l e s \ d a t a \ C o l u m n s \ A c t i v i t y   I D & g t ; \ P K < / K e y > < / D i a g r a m O b j e c t K e y > < D i a g r a m O b j e c t K e y > < K e y > R e l a t i o n s h i p s \ & l t ; T a b l e s \ W e e k l y _ Q t y \ C o l u m n s \ A c t i v i t y   I D & g t ; - & l t ; T a b l e s \ d a t a \ C o l u m n s \ A c t i v i t y   I D & g t ; \ C r o s s F i l t e r < / K e y > < / D i a g r a m O b j e c t K e y > < D i a g r a m O b j e c t K e y > < K e y > R e l a t i o n s h i p s \ & l t ; T a b l e s \ W e e k l y _ Q t y \ C o l u m n s \ W e e k & g t ; - & l t ; T a b l e s \ W e e k s \ C o l u m n s \ W e e k & g t ; < / K e y > < / D i a g r a m O b j e c t K e y > < D i a g r a m O b j e c t K e y > < K e y > R e l a t i o n s h i p s \ & l t ; T a b l e s \ W e e k l y _ Q t y \ C o l u m n s \ W e e k & g t ; - & l t ; T a b l e s \ W e e k s \ C o l u m n s \ W e e k & g t ; \ F K < / K e y > < / D i a g r a m O b j e c t K e y > < D i a g r a m O b j e c t K e y > < K e y > R e l a t i o n s h i p s \ & l t ; T a b l e s \ W e e k l y _ Q t y \ C o l u m n s \ W e e k & g t ; - & l t ; T a b l e s \ W e e k s \ C o l u m n s \ W e e k & g t ; \ P K < / K e y > < / D i a g r a m O b j e c t K e y > < D i a g r a m O b j e c t K e y > < K e y > R e l a t i o n s h i p s \ & l t ; T a b l e s \ W e e k l y _ Q t y \ C o l u m n s \ W e e k & g t ; - & l t ; T a b l e s \ W e e k s \ C o l u m n s \ W e e k & g t ; \ C r o s s F i l t e r < / K e y > < / D i a g r a m O b j e c t K e y > < D i a g r a m O b j e c t K e y > < K e y > R e l a t i o n s h i p s \ & l t ; T a b l e s \ P l a n n d _ A c t u a l \ C o l u m n s \ A c t i v i t y   I D & g t ; - & l t ; T a b l e s \ d a t a \ C o l u m n s \ A c t i v i t y   I D & g t ; < / K e y > < / D i a g r a m O b j e c t K e y > < D i a g r a m O b j e c t K e y > < K e y > R e l a t i o n s h i p s \ & l t ; T a b l e s \ P l a n n d _ A c t u a l \ C o l u m n s \ A c t i v i t y   I D & g t ; - & l t ; T a b l e s \ d a t a \ C o l u m n s \ A c t i v i t y   I D & g t ; \ F K < / K e y > < / D i a g r a m O b j e c t K e y > < D i a g r a m O b j e c t K e y > < K e y > R e l a t i o n s h i p s \ & l t ; T a b l e s \ P l a n n d _ A c t u a l \ C o l u m n s \ A c t i v i t y   I D & g t ; - & l t ; T a b l e s \ d a t a \ C o l u m n s \ A c t i v i t y   I D & g t ; \ P K < / K e y > < / D i a g r a m O b j e c t K e y > < D i a g r a m O b j e c t K e y > < K e y > R e l a t i o n s h i p s \ & l t ; T a b l e s \ P l a n n d _ A c t u a l \ C o l u m n s \ A c t i v i t y   I D & g t ; - & l t ; T a b l e s \ d a t a \ C o l u m n s \ A c t i v i t y   I D & g t ; \ C r o s s F i l t e r < / K e y > < / D i a g r a m O b j e c t K e y > < D i a g r a m O b j e c t K e y > < K e y > R e l a t i o n s h i p s \ & l t ; T a b l e s \ P l a n n d _ A c t u a l \ C o l u m n s \ W e e k & g t ; - & l t ; T a b l e s \ W e e k s \ C o l u m n s \ W e e k & g t ; < / K e y > < / D i a g r a m O b j e c t K e y > < D i a g r a m O b j e c t K e y > < K e y > R e l a t i o n s h i p s \ & l t ; T a b l e s \ P l a n n d _ A c t u a l \ C o l u m n s \ W e e k & g t ; - & l t ; T a b l e s \ W e e k s \ C o l u m n s \ W e e k & g t ; \ F K < / K e y > < / D i a g r a m O b j e c t K e y > < D i a g r a m O b j e c t K e y > < K e y > R e l a t i o n s h i p s \ & l t ; T a b l e s \ P l a n n d _ A c t u a l \ C o l u m n s \ W e e k & g t ; - & l t ; T a b l e s \ W e e k s \ C o l u m n s \ W e e k & g t ; \ P K < / K e y > < / D i a g r a m O b j e c t K e y > < D i a g r a m O b j e c t K e y > < K e y > R e l a t i o n s h i p s \ & l t ; T a b l e s \ P l a n n d _ A c t u a l \ C o l u m n s \ W e e k & g t ; - & l t ; T a b l e s \ W e e k s \ C o l u m n s \ W e e k & g t ; \ C r o s s F i l t e r < / K e y > < / D i a g r a m O b j e c t K e y > < / A l l K e y s > < S e l e c t e d K e y s > < D i a g r a m O b j e c t K e y > < K e y > T a b l e s \ W e e k s 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 T a g s \ T a b l e s \ & l t ; T a b l e s \ A c t u a l s & g t ; < / K e y > < / a : K e y > < a : V a l u e   i : t y p e = " D i a g r a m D i s p l a y T a g V i e w S t a t e " > < I s N o t F i l t e r e d O u t > t r u e < / I s N o t F i l t e r e d O u t > < / a : V a l u e > < / a : K e y V a l u e O f D i a g r a m O b j e c t K e y a n y T y p e z b w N T n L X > < a : K e y V a l u e O f D i a g r a m O b j e c t K e y a n y T y p e z b w N T n L X > < a : K e y > < K e y > D y n a m i c   T a g s \ T a b l e s \ & l t ; T a b l e s \ w e e k s _ d i s t & g t ; < / K e y > < / a : K e y > < a : V a l u e   i : t y p e = " D i a g r a m D i s p l a y T a g V i e w S t a t e " > < I s N o t F i l t e r e d O u t > t r u e < / I s N o t F i l t e r e d O u t > < / a : V a l u e > < / a : K e y V a l u e O f D i a g r a m O b j e c t K e y a n y T y p e z b w N T n L X > < a : K e y V a l u e O f D i a g r a m O b j e c t K e y a n y T y p e z b w N T n L X > < a : K e y > < K e y > D y n a m i c   T a g s \ T a b l e s \ & l t ; T a b l e s \ W e e k l y _ Q t y & g t ; < / K e y > < / a : K e y > < a : V a l u e   i : t y p e = " D i a g r a m D i s p l a y T a g V i e w S t a t e " > < I s N o t F i l t e r e d O u t > t r u e < / I s N o t F i l t e r e d O u t > < / a : V a l u e > < / a : K e y V a l u e O f D i a g r a m O b j e c t K e y a n y T y p e z b w N T n L X > < a : K e y V a l u e O f D i a g r a m O b j e c t K e y a n y T y p e z b w N T n L X > < a : K e y > < K e y > D y n a m i c   T a g s \ T a b l e s \ & l t ; T a b l e s \ W e e k s & g t ; < / K e y > < / a : K e y > < a : V a l u e   i : t y p e = " D i a g r a m D i s p l a y T a g V i e w S t a t e " > < I s N o t F i l t e r e d O u t > t r u e < / I s N o t F i l t e r e d O u t > < / a : V a l u e > < / a : K e y V a l u e O f D i a g r a m O b j e c t K e y a n y T y p e z b w N T n L X > < a : K e y V a l u e O f D i a g r a m O b j e c t K e y a n y T y p e z b w N T n L X > < a : K e y > < K e y > D y n a m i c   T a g s \ T a b l e s \ & l t ; T a b l e s \ P l a n n d _ A c t u a l & g t ; < / K e y > < / a : K e y > < a : V a l u e   i : t y p e = " D i a g r a m D i s p l a y T a g V i e w S t a t e " > < I s N o t F i l t e r e d O u t > t r u e < / I s N o t F i l t e r e d O u t > < / a : V a l u e > < / a : K e y V a l u e O f D i a g r a m O b j e c t K e y a n y T y p e z b w N T n L X > < a : K e y V a l u e O f D i a g r a m O b j e c t K e y a n y T y p e z b w N T n L X > < a : K e y > < K e y > T a b l e s \ d a t a < / K e y > < / a : K e y > < a : V a l u e   i : t y p e = " D i a g r a m D i s p l a y N o d e V i e w S t a t e " > < H e i g h t > 3 5 0 < / H e i g h t > < I s E x p a n d e d > t r u e < / I s E x p a n d e d > < L a y e d O u t > t r u e < / L a y e d O u t > < W i d t h > 2 0 0 < / W i d t h > < / a : V a l u e > < / a : K e y V a l u e O f D i a g r a m O b j e c t K e y a n y T y p e z b w N T n L X > < a : K e y V a l u e O f D i a g r a m O b j e c t K e y a n y T y p e z b w N T n L X > < a : K e y > < K e y > T a b l e s \ d a t a \ C o l u m n s \ A c t i v i t y   I D < / K e y > < / a : K e y > < a : V a l u e   i : t y p e = " D i a g r a m D i s p l a y N o d e V i e w S t a t e " > < H e i g h t > 1 5 0 < / H e i g h t > < I s E x p a n d e d > t r u e < / I s E x p a n d e d > < W i d t h > 2 0 0 < / W i d t h > < / a : V a l u e > < / a : K e y V a l u e O f D i a g r a m O b j e c t K e y a n y T y p e z b w N T n L X > < a : K e y V a l u e O f D i a g r a m O b j e c t K e y a n y T y p e z b w N T n L X > < a : K e y > < K e y > T a b l e s \ d a t a \ C o l u m n s \ A c t i v i t y   N a m e < / K e y > < / a : K e y > < a : V a l u e   i : t y p e = " D i a g r a m D i s p l a y N o d e V i e w S t a t e " > < H e i g h t > 1 5 0 < / H e i g h t > < I s E x p a n d e d > t r u e < / I s E x p a n d e d > < W i d t h > 2 0 0 < / W i d t h > < / a : V a l u e > < / a : K e y V a l u e O f D i a g r a m O b j e c t K e y a n y T y p e z b w N T n L X > < a : K e y V a l u e O f D i a g r a m O b j e c t K e y a n y T y p e z b w N T n L X > < a : K e y > < K e y > T a b l e s \ d a t a \ C o l u m n s \ P r o j e c t   N a m e < / K e y > < / a : K e y > < a : V a l u e   i : t y p e = " D i a g r a m D i s p l a y N o d e V i e w S t a t e " > < H e i g h t > 1 5 0 < / H e i g h t > < I s E x p a n d e d > t r u e < / I s E x p a n d e d > < W i d t h > 2 0 0 < / W i d t h > < / a : V a l u e > < / a : K e y V a l u e O f D i a g r a m O b j e c t K e y a n y T y p e z b w N T n L X > < a : K e y V a l u e O f D i a g r a m O b j e c t K e y a n y T y p e z b w N T n L X > < a : K e y > < K e y > T a b l e s \ d a t a \ C o l u m n s \ B u i l d i n g   N a m e < / K e y > < / a : K e y > < a : V a l u e   i : t y p e = " D i a g r a m D i s p l a y N o d e V i e w S t a t e " > < H e i g h t > 1 5 0 < / H e i g h t > < I s E x p a n d e d > t r u e < / I s E x p a n d e d > < W i d t h > 2 0 0 < / W i d t h > < / a : V a l u e > < / a : K e y V a l u e O f D i a g r a m O b j e c t K e y a n y T y p e z b w N T n L X > < a : K e y V a l u e O f D i a g r a m O b j e c t K e y a n y T y p e z b w N T n L X > < a : K e y > < K e y > T a b l e s \ d a t a \ C o l u m n s \ Z o n e < / K e y > < / a : K e y > < a : V a l u e   i : t y p e = " D i a g r a m D i s p l a y N o d e V i e w S t a t e " > < H e i g h t > 1 5 0 < / H e i g h t > < I s E x p a n d e d > t r u e < / I s E x p a n d e d > < W i d t h > 2 0 0 < / W i d t h > < / a : V a l u e > < / a : K e y V a l u e O f D i a g r a m O b j e c t K e y a n y T y p e z b w N T n L X > < a : K e y V a l u e O f D i a g r a m O b j e c t K e y a n y T y p e z b w N T n L X > < a : K e y > < K e y > T a b l e s \ d a t a \ C o l u m n s \ D i v   o f   w o r k < / K e y > < / a : K e y > < a : V a l u e   i : t y p e = " D i a g r a m D i s p l a y N o d e V i e w S t a t e " > < H e i g h t > 1 5 0 < / H e i g h t > < I s E x p a n d e d > t r u e < / I s E x p a n d e d > < W i d t h > 2 0 0 < / W i d t h > < / a : V a l u e > < / a : K e y V a l u e O f D i a g r a m O b j e c t K e y a n y T y p e z b w N T n L X > < a : K e y V a l u e O f D i a g r a m O b j e c t K e y a n y T y p e z b w N T n L X > < a : K e y > < K e y > T a b l e s \ d a t a \ C o l u m n s \ Q T Y < / K e y > < / a : K e y > < a : V a l u e   i : t y p e = " D i a g r a m D i s p l a y N o d e V i e w S t a t e " > < H e i g h t > 1 5 0 < / H e i g h t > < I s E x p a n d e d > t r u e < / I s E x p a n d e d > < W i d t h > 2 0 0 < / W i d t h > < / a : V a l u e > < / a : K e y V a l u e O f D i a g r a m O b j e c t K e y a n y T y p e z b w N T n L X > < a : K e y V a l u e O f D i a g r a m O b j e c t K e y a n y T y p e z b w N T n L X > < a : K e y > < K e y > T a b l e s \ d a t a \ C o l u m n s \ U n i t < / K e y > < / a : K e y > < a : V a l u e   i : t y p e = " D i a g r a m D i s p l a y N o d e V i e w S t a t e " > < H e i g h t > 1 5 0 < / H e i g h t > < I s E x p a n d e d > t r u e < / I s E x p a n d e d > < W i d t h > 2 0 0 < / W i d t h > < / a : V a l u e > < / a : K e y V a l u e O f D i a g r a m O b j e c t K e y a n y T y p e z b w N T n L X > < a : K e y V a l u e O f D i a g r a m O b j e c t K e y a n y T y p e z b w N T n L X > < a : K e y > < K e y > T a b l e s \ d a t a \ C o l u m n s \ P l a n n e d   S t a r t < / K e y > < / a : K e y > < a : V a l u e   i : t y p e = " D i a g r a m D i s p l a y N o d e V i e w S t a t e " > < H e i g h t > 1 5 0 < / H e i g h t > < I s E x p a n d e d > t r u e < / I s E x p a n d e d > < W i d t h > 2 0 0 < / W i d t h > < / a : V a l u e > < / a : K e y V a l u e O f D i a g r a m O b j e c t K e y a n y T y p e z b w N T n L X > < a : K e y V a l u e O f D i a g r a m O b j e c t K e y a n y T y p e z b w N T n L X > < a : K e y > < K e y > T a b l e s \ d a t a \ C o l u m n s \ P l a n n e d   F i n i s h < / K e y > < / a : K e y > < a : V a l u e   i : t y p e = " D i a g r a m D i s p l a y N o d e V i e w S t a t e " > < H e i g h t > 1 5 0 < / H e i g h t > < I s E x p a n d e d > t r u e < / I s E x p a n d e d > < W i d t h > 2 0 0 < / W i d t h > < / a : V a l u e > < / a : K e y V a l u e O f D i a g r a m O b j e c t K e y a n y T y p e z b w N T n L X > < a : K e y V a l u e O f D i a g r a m O b j e c t K e y a n y T y p e z b w N T n L X > < a : K e y > < K e y > T a b l e s \ A c t u a l s < / K e y > < / a : K e y > < a : V a l u e   i : t y p e = " D i a g r a m D i s p l a y N o d e V i e w S t a t e " > < H e i g h t > 2 0 0 < / H e i g h t > < I s E x p a n d e d > t r u e < / I s E x p a n d e d > < L a y e d O u t > t r u e < / L a y e d O u t > < T a b I n d e x > 5 < / T a b I n d e x > < T o p > 4 5 4 < / T o p > < W i d t h > 2 0 0 < / W i d t h > < / a : V a l u e > < / a : K e y V a l u e O f D i a g r a m O b j e c t K e y a n y T y p e z b w N T n L X > < a : K e y V a l u e O f D i a g r a m O b j e c t K e y a n y T y p e z b w N T n L X > < a : K e y > < K e y > T a b l e s \ A c t u a l s \ C o l u m n s \ A c t i v i t y   I D < / K e y > < / a : K e y > < a : V a l u e   i : t y p e = " D i a g r a m D i s p l a y N o d e V i e w S t a t e " > < H e i g h t > 1 5 0 < / H e i g h t > < I s E x p a n d e d > t r u e < / I s E x p a n d e d > < W i d t h > 2 0 0 < / W i d t h > < / a : V a l u e > < / a : K e y V a l u e O f D i a g r a m O b j e c t K e y a n y T y p e z b w N T n L X > < a : K e y V a l u e O f D i a g r a m O b j e c t K e y a n y T y p e z b w N T n L X > < a : K e y > < K e y > T a b l e s \ A c t u a l s \ C o l u m n s \ W e e k   N u m b e r < / K e y > < / a : K e y > < a : V a l u e   i : t y p e = " D i a g r a m D i s p l a y N o d e V i e w S t a t e " > < H e i g h t > 1 5 0 < / H e i g h t > < I s E x p a n d e d > t r u e < / I s E x p a n d e d > < W i d t h > 2 0 0 < / W i d t h > < / a : V a l u e > < / a : K e y V a l u e O f D i a g r a m O b j e c t K e y a n y T y p e z b w N T n L X > < a : K e y V a l u e O f D i a g r a m O b j e c t K e y a n y T y p e z b w N T n L X > < a : K e y > < K e y > T a b l e s \ A c t u a l s \ C o l u m n s \ A c t u a l   Q T Y < / K e y > < / a : K e y > < a : V a l u e   i : t y p e = " D i a g r a m D i s p l a y N o d e V i e w S t a t e " > < H e i g h t > 1 5 0 < / H e i g h t > < I s E x p a n d e d > t r u e < / I s E x p a n d e d > < W i d t h > 2 0 0 < / W i d t h > < / a : V a l u e > < / a : K e y V a l u e O f D i a g r a m O b j e c t K e y a n y T y p e z b w N T n L X > < a : K e y V a l u e O f D i a g r a m O b j e c t K e y a n y T y p e z b w N T n L X > < a : K e y > < K e y > T a b l e s \ A c t u a l s \ C o l u m n s \ I D _ W K < / K e y > < / a : K e y > < a : V a l u e   i : t y p e = " D i a g r a m D i s p l a y N o d e V i e w S t a t e " > < H e i g h t > 1 5 0 < / H e i g h t > < I s E x p a n d e d > t r u e < / I s E x p a n d e d > < W i d t h > 2 0 0 < / W i d t h > < / a : V a l u e > < / a : K e y V a l u e O f D i a g r a m O b j e c t K e y a n y T y p e z b w N T n L X > < a : K e y V a l u e O f D i a g r a m O b j e c t K e y a n y T y p e z b w N T n L X > < a : K e y > < K e y > T a b l e s \ A c t u a l s \ M e a s u r e s \ S u m   o f   A c t u a l   Q T Y < / K e y > < / a : K e y > < a : V a l u e   i : t y p e = " D i a g r a m D i s p l a y N o d e V i e w S t a t e " > < H e i g h t > 1 5 0 < / H e i g h t > < I s E x p a n d e d > t r u e < / I s E x p a n d e d > < W i d t h > 2 0 0 < / W i d t h > < / a : V a l u e > < / a : K e y V a l u e O f D i a g r a m O b j e c t K e y a n y T y p e z b w N T n L X > < a : K e y V a l u e O f D i a g r a m O b j e c t K e y a n y T y p e z b w N T n L X > < a : K e y > < K e y > T a b l e s \ A c t u a l s \ S u m   o f   A c t u a l   Q T Y \ A d d i t i o n a l   I n f o \ I m p l i c i t   M e a s u r e < / K e y > < / a : K e y > < a : V a l u e   i : t y p e = " D i a g r a m D i s p l a y V i e w S t a t e I D i a g r a m T a g A d d i t i o n a l I n f o " / > < / a : K e y V a l u e O f D i a g r a m O b j e c t K e y a n y T y p e z b w N T n L X > < a : K e y V a l u e O f D i a g r a m O b j e c t K e y a n y T y p e z b w N T n L X > < a : K e y > < K e y > T a b l e s \ w e e k s _ d i s t < / K e y > < / a : K e y > < a : V a l u e   i : t y p e = " D i a g r a m D i s p l a y N o d e V i e w S t a t e " > < H e i g h t > 4 4 5 < / H e i g h t > < I s E x p a n d e d > t r u e < / I s E x p a n d e d > < L a y e d O u t > t r u e < / L a y e d O u t > < L e f t > 2 1 8 . 8 0 7 6 2 1 1 3 5 3 3 1 6 < / L e f t > < S c r o l l V e r t i c a l O f f s e t > 6 < / S c r o l l V e r t i c a l O f f s e t > < T a b I n d e x > 1 < / T a b I n d e x > < T o p > 1 < / T o p > < W i d t h > 2 0 0 < / W i d t h > < / a : V a l u e > < / a : K e y V a l u e O f D i a g r a m O b j e c t K e y a n y T y p e z b w N T n L X > < a : K e y V a l u e O f D i a g r a m O b j e c t K e y a n y T y p e z b w N T n L X > < a : K e y > < K e y > T a b l e s \ w e e k s _ d i s t \ C o l u m n s \ A c t i v i t y   I D < / K e y > < / a : K e y > < a : V a l u e   i : t y p e = " D i a g r a m D i s p l a y N o d e V i e w S t a t e " > < H e i g h t > 1 5 0 < / H e i g h t > < I s E x p a n d e d > t r u e < / I s E x p a n d e d > < W i d t h > 2 0 0 < / W i d t h > < / a : V a l u e > < / a : K e y V a l u e O f D i a g r a m O b j e c t K e y a n y T y p e z b w N T n L X > < a : K e y V a l u e O f D i a g r a m O b j e c t K e y a n y T y p e z b w N T n L X > < a : K e y > < K e y > T a b l e s \ w e e k s _ d i s t \ C o l u m n s \ P l a n n e d   S t a r t < / K e y > < / a : K e y > < a : V a l u e   i : t y p e = " D i a g r a m D i s p l a y N o d e V i e w S t a t e " > < H e i g h t > 1 5 0 < / H e i g h t > < I s E x p a n d e d > t r u e < / I s E x p a n d e d > < W i d t h > 2 0 0 < / W i d t h > < / a : V a l u e > < / a : K e y V a l u e O f D i a g r a m O b j e c t K e y a n y T y p e z b w N T n L X > < a : K e y V a l u e O f D i a g r a m O b j e c t K e y a n y T y p e z b w N T n L X > < a : K e y > < K e y > T a b l e s \ w e e k s _ d i s t \ C o l u m n s \ P l a n n e d   F i n i s h < / K e y > < / a : K e y > < a : V a l u e   i : t y p e = " D i a g r a m D i s p l a y N o d e V i e w S t a t e " > < H e i g h t > 1 5 0 < / H e i g h t > < I s E x p a n d e d > t r u e < / I s E x p a n d e d > < W i d t h > 2 0 0 < / W i d t h > < / a : V a l u e > < / a : K e y V a l u e O f D i a g r a m O b j e c t K e y a n y T y p e z b w N T n L X > < a : K e y V a l u e O f D i a g r a m O b j e c t K e y a n y T y p e z b w N T n L X > < a : K e y > < K e y > T a b l e s \ w e e k s _ d i s t \ C o l u m n s \ W o r k i n g   D a y s < / K e y > < / a : K e y > < a : V a l u e   i : t y p e = " D i a g r a m D i s p l a y N o d e V i e w S t a t e " > < H e i g h t > 1 5 0 < / H e i g h t > < I s E x p a n d e d > t r u e < / I s E x p a n d e d > < W i d t h > 2 0 0 < / W i d t h > < / a : V a l u e > < / a : K e y V a l u e O f D i a g r a m O b j e c t K e y a n y T y p e z b w N T n L X > < a : K e y V a l u e O f D i a g r a m O b j e c t K e y a n y T y p e z b w N T n L X > < a : K e y > < K e y > T a b l e s \ w e e k s _ d i s t \ C o l u m n s \ W K 0 1 < / K e y > < / a : K e y > < a : V a l u e   i : t y p e = " D i a g r a m D i s p l a y N o d e V i e w S t a t e " > < H e i g h t > 1 5 0 < / H e i g h t > < I s E x p a n d e d > t r u e < / I s E x p a n d e d > < W i d t h > 2 0 0 < / W i d t h > < / a : V a l u e > < / a : K e y V a l u e O f D i a g r a m O b j e c t K e y a n y T y p e z b w N T n L X > < a : K e y V a l u e O f D i a g r a m O b j e c t K e y a n y T y p e z b w N T n L X > < a : K e y > < K e y > T a b l e s \ w e e k s _ d i s t \ C o l u m n s \ W K 0 2 < / K e y > < / a : K e y > < a : V a l u e   i : t y p e = " D i a g r a m D i s p l a y N o d e V i e w S t a t e " > < H e i g h t > 1 5 0 < / H e i g h t > < I s E x p a n d e d > t r u e < / I s E x p a n d e d > < W i d t h > 2 0 0 < / W i d t h > < / a : V a l u e > < / a : K e y V a l u e O f D i a g r a m O b j e c t K e y a n y T y p e z b w N T n L X > < a : K e y V a l u e O f D i a g r a m O b j e c t K e y a n y T y p e z b w N T n L X > < a : K e y > < K e y > T a b l e s \ w e e k s _ d i s t \ C o l u m n s \ W K 0 3 < / K e y > < / a : K e y > < a : V a l u e   i : t y p e = " D i a g r a m D i s p l a y N o d e V i e w S t a t e " > < H e i g h t > 1 5 0 < / H e i g h t > < I s E x p a n d e d > t r u e < / I s E x p a n d e d > < W i d t h > 2 0 0 < / W i d t h > < / a : V a l u e > < / a : K e y V a l u e O f D i a g r a m O b j e c t K e y a n y T y p e z b w N T n L X > < a : K e y V a l u e O f D i a g r a m O b j e c t K e y a n y T y p e z b w N T n L X > < a : K e y > < K e y > T a b l e s \ w e e k s _ d i s t \ C o l u m n s \ W K 0 4 < / K e y > < / a : K e y > < a : V a l u e   i : t y p e = " D i a g r a m D i s p l a y N o d e V i e w S t a t e " > < H e i g h t > 1 5 0 < / H e i g h t > < I s E x p a n d e d > t r u e < / I s E x p a n d e d > < W i d t h > 2 0 0 < / W i d t h > < / a : V a l u e > < / a : K e y V a l u e O f D i a g r a m O b j e c t K e y a n y T y p e z b w N T n L X > < a : K e y V a l u e O f D i a g r a m O b j e c t K e y a n y T y p e z b w N T n L X > < a : K e y > < K e y > T a b l e s \ w e e k s _ d i s t \ C o l u m n s \ W K 0 5 < / K e y > < / a : K e y > < a : V a l u e   i : t y p e = " D i a g r a m D i s p l a y N o d e V i e w S t a t e " > < H e i g h t > 1 5 0 < / H e i g h t > < I s E x p a n d e d > t r u e < / I s E x p a n d e d > < W i d t h > 2 0 0 < / W i d t h > < / a : V a l u e > < / a : K e y V a l u e O f D i a g r a m O b j e c t K e y a n y T y p e z b w N T n L X > < a : K e y V a l u e O f D i a g r a m O b j e c t K e y a n y T y p e z b w N T n L X > < a : K e y > < K e y > T a b l e s \ w e e k s _ d i s t \ C o l u m n s \ W K 0 6 < / K e y > < / a : K e y > < a : V a l u e   i : t y p e = " D i a g r a m D i s p l a y N o d e V i e w S t a t e " > < H e i g h t > 1 5 0 < / H e i g h t > < I s E x p a n d e d > t r u e < / I s E x p a n d e d > < W i d t h > 2 0 0 < / W i d t h > < / a : V a l u e > < / a : K e y V a l u e O f D i a g r a m O b j e c t K e y a n y T y p e z b w N T n L X > < a : K e y V a l u e O f D i a g r a m O b j e c t K e y a n y T y p e z b w N T n L X > < a : K e y > < K e y > T a b l e s \ w e e k s _ d i s t \ C o l u m n s \ W K 0 7 < / K e y > < / a : K e y > < a : V a l u e   i : t y p e = " D i a g r a m D i s p l a y N o d e V i e w S t a t e " > < H e i g h t > 1 5 0 < / H e i g h t > < I s E x p a n d e d > t r u e < / I s E x p a n d e d > < W i d t h > 2 0 0 < / W i d t h > < / a : V a l u e > < / a : K e y V a l u e O f D i a g r a m O b j e c t K e y a n y T y p e z b w N T n L X > < a : K e y V a l u e O f D i a g r a m O b j e c t K e y a n y T y p e z b w N T n L X > < a : K e y > < K e y > T a b l e s \ w e e k s _ d i s t \ C o l u m n s \ W K 0 8 < / K e y > < / a : K e y > < a : V a l u e   i : t y p e = " D i a g r a m D i s p l a y N o d e V i e w S t a t e " > < H e i g h t > 1 5 0 < / H e i g h t > < I s E x p a n d e d > t r u e < / I s E x p a n d e d > < W i d t h > 2 0 0 < / W i d t h > < / a : V a l u e > < / a : K e y V a l u e O f D i a g r a m O b j e c t K e y a n y T y p e z b w N T n L X > < a : K e y V a l u e O f D i a g r a m O b j e c t K e y a n y T y p e z b w N T n L X > < a : K e y > < K e y > T a b l e s \ w e e k s _ d i s t \ C o l u m n s \ W K 0 9 < / K e y > < / a : K e y > < a : V a l u e   i : t y p e = " D i a g r a m D i s p l a y N o d e V i e w S t a t e " > < H e i g h t > 1 5 0 < / H e i g h t > < I s E x p a n d e d > t r u e < / I s E x p a n d e d > < W i d t h > 2 0 0 < / W i d t h > < / a : V a l u e > < / a : K e y V a l u e O f D i a g r a m O b j e c t K e y a n y T y p e z b w N T n L X > < a : K e y V a l u e O f D i a g r a m O b j e c t K e y a n y T y p e z b w N T n L X > < a : K e y > < K e y > T a b l e s \ w e e k s _ d i s t \ C o l u m n s \ W K 1 0 < / K e y > < / a : K e y > < a : V a l u e   i : t y p e = " D i a g r a m D i s p l a y N o d e V i e w S t a t e " > < H e i g h t > 1 5 0 < / H e i g h t > < I s E x p a n d e d > t r u e < / I s E x p a n d e d > < W i d t h > 2 0 0 < / W i d t h > < / a : V a l u e > < / a : K e y V a l u e O f D i a g r a m O b j e c t K e y a n y T y p e z b w N T n L X > < a : K e y V a l u e O f D i a g r a m O b j e c t K e y a n y T y p e z b w N T n L X > < a : K e y > < K e y > T a b l e s \ w e e k s _ d i s t \ C o l u m n s \ W K 1 1 < / K e y > < / a : K e y > < a : V a l u e   i : t y p e = " D i a g r a m D i s p l a y N o d e V i e w S t a t e " > < H e i g h t > 1 5 0 < / H e i g h t > < I s E x p a n d e d > t r u e < / I s E x p a n d e d > < W i d t h > 2 0 0 < / W i d t h > < / a : V a l u e > < / a : K e y V a l u e O f D i a g r a m O b j e c t K e y a n y T y p e z b w N T n L X > < a : K e y V a l u e O f D i a g r a m O b j e c t K e y a n y T y p e z b w N T n L X > < a : K e y > < K e y > T a b l e s \ w e e k s _ d i s t \ C o l u m n s \ W K 1 2 < / K e y > < / a : K e y > < a : V a l u e   i : t y p e = " D i a g r a m D i s p l a y N o d e V i e w S t a t e " > < H e i g h t > 1 5 0 < / H e i g h t > < I s E x p a n d e d > t r u e < / I s E x p a n d e d > < W i d t h > 2 0 0 < / W i d t h > < / a : V a l u e > < / a : K e y V a l u e O f D i a g r a m O b j e c t K e y a n y T y p e z b w N T n L X > < a : K e y V a l u e O f D i a g r a m O b j e c t K e y a n y T y p e z b w N T n L X > < a : K e y > < K e y > T a b l e s \ w e e k s _ d i s t \ C o l u m n s \ W K 1 3 < / K e y > < / a : K e y > < a : V a l u e   i : t y p e = " D i a g r a m D i s p l a y N o d e V i e w S t a t e " > < H e i g h t > 1 5 0 < / H e i g h t > < I s E x p a n d e d > t r u e < / I s E x p a n d e d > < W i d t h > 2 0 0 < / W i d t h > < / a : V a l u e > < / a : K e y V a l u e O f D i a g r a m O b j e c t K e y a n y T y p e z b w N T n L X > < a : K e y V a l u e O f D i a g r a m O b j e c t K e y a n y T y p e z b w N T n L X > < a : K e y > < K e y > T a b l e s \ w e e k s _ d i s t \ C o l u m n s \ W K 1 4 < / K e y > < / a : K e y > < a : V a l u e   i : t y p e = " D i a g r a m D i s p l a y N o d e V i e w S t a t e " > < H e i g h t > 1 5 0 < / H e i g h t > < I s E x p a n d e d > t r u e < / I s E x p a n d e d > < W i d t h > 2 0 0 < / W i d t h > < / a : V a l u e > < / a : K e y V a l u e O f D i a g r a m O b j e c t K e y a n y T y p e z b w N T n L X > < a : K e y V a l u e O f D i a g r a m O b j e c t K e y a n y T y p e z b w N T n L X > < a : K e y > < K e y > T a b l e s \ w e e k s _ d i s t \ C o l u m n s \ W K 1 5 < / K e y > < / a : K e y > < a : V a l u e   i : t y p e = " D i a g r a m D i s p l a y N o d e V i e w S t a t e " > < H e i g h t > 1 5 0 < / H e i g h t > < I s E x p a n d e d > t r u e < / I s E x p a n d e d > < W i d t h > 2 0 0 < / W i d t h > < / a : V a l u e > < / a : K e y V a l u e O f D i a g r a m O b j e c t K e y a n y T y p e z b w N T n L X > < a : K e y V a l u e O f D i a g r a m O b j e c t K e y a n y T y p e z b w N T n L X > < a : K e y > < K e y > T a b l e s \ w e e k s _ d i s t \ C o l u m n s \ W K 1 6 < / K e y > < / a : K e y > < a : V a l u e   i : t y p e = " D i a g r a m D i s p l a y N o d e V i e w S t a t e " > < H e i g h t > 1 5 0 < / H e i g h t > < I s E x p a n d e d > t r u e < / I s E x p a n d e d > < W i d t h > 2 0 0 < / W i d t h > < / a : V a l u e > < / a : K e y V a l u e O f D i a g r a m O b j e c t K e y a n y T y p e z b w N T n L X > < a : K e y V a l u e O f D i a g r a m O b j e c t K e y a n y T y p e z b w N T n L X > < a : K e y > < K e y > T a b l e s \ w e e k s _ d i s t \ C o l u m n s \ W K 1 7 < / K e y > < / a : K e y > < a : V a l u e   i : t y p e = " D i a g r a m D i s p l a y N o d e V i e w S t a t e " > < H e i g h t > 1 5 0 < / H e i g h t > < I s E x p a n d e d > t r u e < / I s E x p a n d e d > < W i d t h > 2 0 0 < / W i d t h > < / a : V a l u e > < / a : K e y V a l u e O f D i a g r a m O b j e c t K e y a n y T y p e z b w N T n L X > < a : K e y V a l u e O f D i a g r a m O b j e c t K e y a n y T y p e z b w N T n L X > < a : K e y > < K e y > T a b l e s \ w e e k s _ d i s t \ C o l u m n s \ W K 1 8 < / K e y > < / a : K e y > < a : V a l u e   i : t y p e = " D i a g r a m D i s p l a y N o d e V i e w S t a t e " > < H e i g h t > 1 5 0 < / H e i g h t > < I s E x p a n d e d > t r u e < / I s E x p a n d e d > < W i d t h > 2 0 0 < / W i d t h > < / a : V a l u e > < / a : K e y V a l u e O f D i a g r a m O b j e c t K e y a n y T y p e z b w N T n L X > < a : K e y V a l u e O f D i a g r a m O b j e c t K e y a n y T y p e z b w N T n L X > < a : K e y > < K e y > T a b l e s \ w e e k s _ d i s t \ C o l u m n s \ W K 1 9 < / K e y > < / a : K e y > < a : V a l u e   i : t y p e = " D i a g r a m D i s p l a y N o d e V i e w S t a t e " > < H e i g h t > 1 5 0 < / H e i g h t > < I s E x p a n d e d > t r u e < / I s E x p a n d e d > < W i d t h > 2 0 0 < / W i d t h > < / a : V a l u e > < / a : K e y V a l u e O f D i a g r a m O b j e c t K e y a n y T y p e z b w N T n L X > < a : K e y V a l u e O f D i a g r a m O b j e c t K e y a n y T y p e z b w N T n L X > < a : K e y > < K e y > T a b l e s \ w e e k s _ d i s t \ C o l u m n s \ W K 2 0 < / K e y > < / a : K e y > < a : V a l u e   i : t y p e = " D i a g r a m D i s p l a y N o d e V i e w S t a t e " > < H e i g h t > 1 5 0 < / H e i g h t > < I s E x p a n d e d > t r u e < / I s E x p a n d e d > < W i d t h > 2 0 0 < / W i d t h > < / a : V a l u e > < / a : K e y V a l u e O f D i a g r a m O b j e c t K e y a n y T y p e z b w N T n L X > < a : K e y V a l u e O f D i a g r a m O b j e c t K e y a n y T y p e z b w N T n L X > < a : K e y > < K e y > T a b l e s \ W e e k l y _ Q t y < / K e y > < / a : K e y > < a : V a l u e   i : t y p e = " D i a g r a m D i s p l a y N o d e V i e w S t a t e " > < H e i g h t > 4 4 7 . 5 < / H e i g h t > < I s E x p a n d e d > t r u e < / I s E x p a n d e d > < L a y e d O u t > t r u e < / L a y e d O u t > < L e f t > 4 4 7 . 8 0 7 6 2 1 1 3 5 3 3 1 6 < / L e f t > < T a b I n d e x > 2 < / T a b I n d e x > < W i d t h > 2 0 0 < / W i d t h > < / a : V a l u e > < / a : K e y V a l u e O f D i a g r a m O b j e c t K e y a n y T y p e z b w N T n L X > < a : K e y V a l u e O f D i a g r a m O b j e c t K e y a n y T y p e z b w N T n L X > < a : K e y > < K e y > T a b l e s \ W e e k l y _ Q t y \ C o l u m n s \ A c t i v i t y   I D < / K e y > < / a : K e y > < a : V a l u e   i : t y p e = " D i a g r a m D i s p l a y N o d e V i e w S t a t e " > < H e i g h t > 1 5 0 < / H e i g h t > < I s E x p a n d e d > t r u e < / I s E x p a n d e d > < W i d t h > 2 0 0 < / W i d t h > < / a : V a l u e > < / a : K e y V a l u e O f D i a g r a m O b j e c t K e y a n y T y p e z b w N T n L X > < a : K e y V a l u e O f D i a g r a m O b j e c t K e y a n y T y p e z b w N T n L X > < a : K e y > < K e y > T a b l e s \ W e e k l y _ Q t y \ C o l u m n s \ Q T Y < / K e y > < / a : K e y > < a : V a l u e   i : t y p e = " D i a g r a m D i s p l a y N o d e V i e w S t a t e " > < H e i g h t > 1 5 0 < / H e i g h t > < I s E x p a n d e d > t r u e < / I s E x p a n d e d > < W i d t h > 2 0 0 < / W i d t h > < / a : V a l u e > < / a : K e y V a l u e O f D i a g r a m O b j e c t K e y a n y T y p e z b w N T n L X > < a : K e y V a l u e O f D i a g r a m O b j e c t K e y a n y T y p e z b w N T n L X > < a : K e y > < K e y > T a b l e s \ W e e k l y _ Q t y \ C o l u m n s \ U n i t < / K e y > < / a : K e y > < a : V a l u e   i : t y p e = " D i a g r a m D i s p l a y N o d e V i e w S t a t e " > < H e i g h t > 1 5 0 < / H e i g h t > < I s E x p a n d e d > t r u e < / I s E x p a n d e d > < W i d t h > 2 0 0 < / W i d t h > < / a : V a l u e > < / a : K e y V a l u e O f D i a g r a m O b j e c t K e y a n y T y p e z b w N T n L X > < a : K e y V a l u e O f D i a g r a m O b j e c t K e y a n y T y p e z b w N T n L X > < a : K e y > < K e y > T a b l e s \ W e e k l y _ Q t y \ C o l u m n s \ W e e k < / K e y > < / a : K e y > < a : V a l u e   i : t y p e = " D i a g r a m D i s p l a y N o d e V i e w S t a t e " > < H e i g h t > 1 5 0 < / H e i g h t > < I s E x p a n d e d > t r u e < / I s E x p a n d e d > < W i d t h > 2 0 0 < / W i d t h > < / a : V a l u e > < / a : K e y V a l u e O f D i a g r a m O b j e c t K e y a n y T y p e z b w N T n L X > < a : K e y V a l u e O f D i a g r a m O b j e c t K e y a n y T y p e z b w N T n L X > < a : K e y > < K e y > T a b l e s \ W e e k l y _ Q t y \ C o l u m n s \ W e e k l y   Q T Y < / K e y > < / a : K e y > < a : V a l u e   i : t y p e = " D i a g r a m D i s p l a y N o d e V i e w S t a t e " > < H e i g h t > 1 5 0 < / H e i g h t > < I s E x p a n d e d > t r u e < / I s E x p a n d e d > < W i d t h > 2 0 0 < / W i d t h > < / a : V a l u e > < / a : K e y V a l u e O f D i a g r a m O b j e c t K e y a n y T y p e z b w N T n L X > < a : K e y V a l u e O f D i a g r a m O b j e c t K e y a n y T y p e z b w N T n L X > < a : K e y > < K e y > T a b l e s \ W e e k l y _ Q t y \ C o l u m n s \ I D _ W K < / K e y > < / a : K e y > < a : V a l u e   i : t y p e = " D i a g r a m D i s p l a y N o d e V i e w S t a t e " > < H e i g h t > 1 5 0 < / H e i g h t > < I s E x p a n d e d > t r u e < / I s E x p a n d e d > < W i d t h > 2 0 0 < / W i d t h > < / a : V a l u e > < / a : K e y V a l u e O f D i a g r a m O b j e c t K e y a n y T y p e z b w N T n L X > < a : K e y V a l u e O f D i a g r a m O b j e c t K e y a n y T y p e z b w N T n L X > < a : K e y > < K e y > T a b l e s \ W e e k l y _ Q t y \ M e a s u r e s \ C o u n t   o f   W e e k l y   Q T Y < / K e y > < / a : K e y > < a : V a l u e   i : t y p e = " D i a g r a m D i s p l a y N o d e V i e w S t a t e " > < H e i g h t > 1 5 0 < / H e i g h t > < I s E x p a n d e d > t r u e < / I s E x p a n d e d > < W i d t h > 2 0 0 < / W i d t h > < / a : V a l u e > < / a : K e y V a l u e O f D i a g r a m O b j e c t K e y a n y T y p e z b w N T n L X > < a : K e y V a l u e O f D i a g r a m O b j e c t K e y a n y T y p e z b w N T n L X > < a : K e y > < K e y > T a b l e s \ W e e k l y _ Q t y \ C o u n t   o f   W e e k l y   Q T Y \ A d d i t i o n a l   I n f o \ I m p l i c i t   M e a s u r e < / K e y > < / a : K e y > < a : V a l u e   i : t y p e = " D i a g r a m D i s p l a y V i e w S t a t e I D i a g r a m T a g A d d i t i o n a l I n f o " / > < / a : K e y V a l u e O f D i a g r a m O b j e c t K e y a n y T y p e z b w N T n L X > < a : K e y V a l u e O f D i a g r a m O b j e c t K e y a n y T y p e z b w N T n L X > < a : K e y > < K e y > T a b l e s \ W e e k l y _ Q t y \ M e a s u r e s \ S u m   o f   W e e k l y   Q T Y < / K e y > < / a : K e y > < a : V a l u e   i : t y p e = " D i a g r a m D i s p l a y N o d e V i e w S t a t e " > < H e i g h t > 1 5 0 < / H e i g h t > < I s E x p a n d e d > t r u e < / I s E x p a n d e d > < W i d t h > 2 0 0 < / W i d t h > < / a : V a l u e > < / a : K e y V a l u e O f D i a g r a m O b j e c t K e y a n y T y p e z b w N T n L X > < a : K e y V a l u e O f D i a g r a m O b j e c t K e y a n y T y p e z b w N T n L X > < a : K e y > < K e y > T a b l e s \ W e e k l y _ Q t y \ S u m   o f   W e e k l y   Q T Y \ A d d i t i o n a l   I n f o \ I m p l i c i t   M e a s u r e < / K e y > < / a : K e y > < a : V a l u e   i : t y p e = " D i a g r a m D i s p l a y V i e w S t a t e I D i a g r a m T a g A d d i t i o n a l I n f o " / > < / a : K e y V a l u e O f D i a g r a m O b j e c t K e y a n y T y p e z b w N T n L X > < a : K e y V a l u e O f D i a g r a m O b j e c t K e y a n y T y p e z b w N T n L X > < a : K e y > < K e y > T a b l e s \ W e e k s < / K e y > < / a : K e y > < a : V a l u e   i : t y p e = " D i a g r a m D i s p l a y N o d e V i e w S t a t e " > < H e i g h t > 4 5 3 < / H e i g h t > < I s E x p a n d e d > t r u e < / I s E x p a n d e d > < I s F o c u s e d > t r u e < / I s F o c u s e d > < L a y e d O u t > t r u e < / L a y e d O u t > < L e f t > 6 6 8 . 8 0 7 6 2 1 1 3 5 3 3 1 6 < / L e f t > < T a b I n d e x > 3 < / T a b I n d e x > < W i d t h > 2 0 0 < / W i d t h > < / a : V a l u e > < / a : K e y V a l u e O f D i a g r a m O b j e c t K e y a n y T y p e z b w N T n L X > < a : K e y V a l u e O f D i a g r a m O b j e c t K e y a n y T y p e z b w N T n L X > < a : K e y > < K e y > T a b l e s \ W e e k s \ C o l u m n s \ W e e k < / K e y > < / a : K e y > < a : V a l u e   i : t y p e = " D i a g r a m D i s p l a y N o d e V i e w S t a t e " > < H e i g h t > 1 5 0 < / H e i g h t > < I s E x p a n d e d > t r u e < / I s E x p a n d e d > < W i d t h > 2 0 0 < / W i d t h > < / a : V a l u e > < / a : K e y V a l u e O f D i a g r a m O b j e c t K e y a n y T y p e z b w N T n L X > < a : K e y V a l u e O f D i a g r a m O b j e c t K e y a n y T y p e z b w N T n L X > < a : K e y > < K e y > T a b l e s \ W e e k s \ C o l u m n s \ D a t e < / K e y > < / a : K e y > < a : V a l u e   i : t y p e = " D i a g r a m D i s p l a y N o d e V i e w S t a t e " > < H e i g h t > 1 5 0 < / H e i g h t > < I s E x p a n d e d > t r u e < / I s E x p a n d e d > < W i d t h > 2 0 0 < / W i d t h > < / a : V a l u e > < / a : K e y V a l u e O f D i a g r a m O b j e c t K e y a n y T y p e z b w N T n L X > < a : K e y V a l u e O f D i a g r a m O b j e c t K e y a n y T y p e z b w N T n L X > < a : K e y > < K e y > T a b l e s \ P l a n n d _ A c t u a l < / K e y > < / a : K e y > < a : V a l u e   i : t y p e = " D i a g r a m D i s p l a y N o d e V i e w S t a t e " > < H e i g h t > 4 5 2 < / H e i g h t > < I s E x p a n d e d > t r u e < / I s E x p a n d e d > < L a y e d O u t > t r u e < / L a y e d O u t > < L e f t > 8 9 6 . 8 0 7 6 2 1 1 3 5 3 3 1 6 < / L e f t > < T a b I n d e x > 4 < / T a b I n d e x > < W i d t h > 2 0 0 < / W i d t h > < / a : V a l u e > < / a : K e y V a l u e O f D i a g r a m O b j e c t K e y a n y T y p e z b w N T n L X > < a : K e y V a l u e O f D i a g r a m O b j e c t K e y a n y T y p e z b w N T n L X > < a : K e y > < K e y > T a b l e s \ P l a n n d _ A c t u a l \ C o l u m n s \ A c t i v i t y   I D < / K e y > < / a : K e y > < a : V a l u e   i : t y p e = " D i a g r a m D i s p l a y N o d e V i e w S t a t e " > < H e i g h t > 1 5 0 < / H e i g h t > < I s E x p a n d e d > t r u e < / I s E x p a n d e d > < W i d t h > 2 0 0 < / W i d t h > < / a : V a l u e > < / a : K e y V a l u e O f D i a g r a m O b j e c t K e y a n y T y p e z b w N T n L X > < a : K e y V a l u e O f D i a g r a m O b j e c t K e y a n y T y p e z b w N T n L X > < a : K e y > < K e y > T a b l e s \ P l a n n d _ A c t u a l \ C o l u m n s \ Q T Y < / K e y > < / a : K e y > < a : V a l u e   i : t y p e = " D i a g r a m D i s p l a y N o d e V i e w S t a t e " > < H e i g h t > 1 5 0 < / H e i g h t > < I s E x p a n d e d > t r u e < / I s E x p a n d e d > < W i d t h > 2 0 0 < / W i d t h > < / a : V a l u e > < / a : K e y V a l u e O f D i a g r a m O b j e c t K e y a n y T y p e z b w N T n L X > < a : K e y V a l u e O f D i a g r a m O b j e c t K e y a n y T y p e z b w N T n L X > < a : K e y > < K e y > T a b l e s \ P l a n n d _ A c t u a l \ C o l u m n s \ U n i t < / K e y > < / a : K e y > < a : V a l u e   i : t y p e = " D i a g r a m D i s p l a y N o d e V i e w S t a t e " > < H e i g h t > 1 5 0 < / H e i g h t > < I s E x p a n d e d > t r u e < / I s E x p a n d e d > < W i d t h > 2 0 0 < / W i d t h > < / a : V a l u e > < / a : K e y V a l u e O f D i a g r a m O b j e c t K e y a n y T y p e z b w N T n L X > < a : K e y V a l u e O f D i a g r a m O b j e c t K e y a n y T y p e z b w N T n L X > < a : K e y > < K e y > T a b l e s \ P l a n n d _ A c t u a l \ C o l u m n s \ W e e k < / K e y > < / a : K e y > < a : V a l u e   i : t y p e = " D i a g r a m D i s p l a y N o d e V i e w S t a t e " > < H e i g h t > 1 5 0 < / H e i g h t > < I s E x p a n d e d > t r u e < / I s E x p a n d e d > < W i d t h > 2 0 0 < / W i d t h > < / a : V a l u e > < / a : K e y V a l u e O f D i a g r a m O b j e c t K e y a n y T y p e z b w N T n L X > < a : K e y V a l u e O f D i a g r a m O b j e c t K e y a n y T y p e z b w N T n L X > < a : K e y > < K e y > T a b l e s \ P l a n n d _ A c t u a l \ C o l u m n s \ W e e k l y   Q T Y < / K e y > < / a : K e y > < a : V a l u e   i : t y p e = " D i a g r a m D i s p l a y N o d e V i e w S t a t e " > < H e i g h t > 1 5 0 < / H e i g h t > < I s E x p a n d e d > t r u e < / I s E x p a n d e d > < W i d t h > 2 0 0 < / W i d t h > < / a : V a l u e > < / a : K e y V a l u e O f D i a g r a m O b j e c t K e y a n y T y p e z b w N T n L X > < a : K e y V a l u e O f D i a g r a m O b j e c t K e y a n y T y p e z b w N T n L X > < a : K e y > < K e y > T a b l e s \ P l a n n d _ A c t u a l \ C o l u m n s \ I D _ W K < / K e y > < / a : K e y > < a : V a l u e   i : t y p e = " D i a g r a m D i s p l a y N o d e V i e w S t a t e " > < H e i g h t > 1 5 0 < / H e i g h t > < I s E x p a n d e d > t r u e < / I s E x p a n d e d > < W i d t h > 2 0 0 < / W i d t h > < / a : V a l u e > < / a : K e y V a l u e O f D i a g r a m O b j e c t K e y a n y T y p e z b w N T n L X > < a : K e y V a l u e O f D i a g r a m O b j e c t K e y a n y T y p e z b w N T n L X > < a : K e y > < K e y > T a b l e s \ P l a n n d _ A c t u a l \ C o l u m n s \ A c t u a l s . A c t i v i t y   I D < / K e y > < / a : K e y > < a : V a l u e   i : t y p e = " D i a g r a m D i s p l a y N o d e V i e w S t a t e " > < H e i g h t > 1 5 0 < / H e i g h t > < I s E x p a n d e d > t r u e < / I s E x p a n d e d > < W i d t h > 2 0 0 < / W i d t h > < / a : V a l u e > < / a : K e y V a l u e O f D i a g r a m O b j e c t K e y a n y T y p e z b w N T n L X > < a : K e y V a l u e O f D i a g r a m O b j e c t K e y a n y T y p e z b w N T n L X > < a : K e y > < K e y > T a b l e s \ P l a n n d _ A c t u a l \ C o l u m n s \ A c t u a l s . W e e k   N u m b e r < / K e y > < / a : K e y > < a : V a l u e   i : t y p e = " D i a g r a m D i s p l a y N o d e V i e w S t a t e " > < H e i g h t > 1 5 0 < / H e i g h t > < I s E x p a n d e d > t r u e < / I s E x p a n d e d > < W i d t h > 2 0 0 < / W i d t h > < / a : V a l u e > < / a : K e y V a l u e O f D i a g r a m O b j e c t K e y a n y T y p e z b w N T n L X > < a : K e y V a l u e O f D i a g r a m O b j e c t K e y a n y T y p e z b w N T n L X > < a : K e y > < K e y > T a b l e s \ P l a n n d _ A c t u a l \ C o l u m n s \ A c t u a l s . A c t u a l   Q T Y < / K e y > < / a : K e y > < a : V a l u e   i : t y p e = " D i a g r a m D i s p l a y N o d e V i e w S t a t e " > < H e i g h t > 1 5 0 < / H e i g h t > < I s E x p a n d e d > t r u e < / I s E x p a n d e d > < W i d t h > 2 0 0 < / W i d t h > < / a : V a l u e > < / a : K e y V a l u e O f D i a g r a m O b j e c t K e y a n y T y p e z b w N T n L X > < a : K e y V a l u e O f D i a g r a m O b j e c t K e y a n y T y p e z b w N T n L X > < a : K e y > < K e y > T a b l e s \ P l a n n d _ A c t u a l \ C o l u m n s \ A c t u a l s . I D _ W K < / K e y > < / a : K e y > < a : V a l u e   i : t y p e = " D i a g r a m D i s p l a y N o d e V i e w S t a t e " > < H e i g h t > 1 5 0 < / H e i g h t > < I s E x p a n d e d > t r u e < / I s E x p a n d e d > < W i d t h > 2 0 0 < / W i d t h > < / a : V a l u e > < / a : K e y V a l u e O f D i a g r a m O b j e c t K e y a n y T y p e z b w N T n L X > < a : K e y V a l u e O f D i a g r a m O b j e c t K e y a n y T y p e z b w N T n L X > < a : K e y > < K e y > T a b l e s \ P l a n n d _ A c t u a l \ M e a s u r e s \ S u m   o f   W e e k l y   Q T Y   2 < / K e y > < / a : K e y > < a : V a l u e   i : t y p e = " D i a g r a m D i s p l a y N o d e V i e w S t a t e " > < H e i g h t > 1 5 0 < / H e i g h t > < I s E x p a n d e d > t r u e < / I s E x p a n d e d > < W i d t h > 2 0 0 < / W i d t h > < / a : V a l u e > < / a : K e y V a l u e O f D i a g r a m O b j e c t K e y a n y T y p e z b w N T n L X > < a : K e y V a l u e O f D i a g r a m O b j e c t K e y a n y T y p e z b w N T n L X > < a : K e y > < K e y > T a b l e s \ P l a n n d _ A c t u a l \ S u m   o f   W e e k l y   Q T Y   2 \ A d d i t i o n a l   I n f o \ I m p l i c i t   M e a s u r e < / K e y > < / a : K e y > < a : V a l u e   i : t y p e = " D i a g r a m D i s p l a y V i e w S t a t e I D i a g r a m T a g A d d i t i o n a l I n f o " / > < / a : K e y V a l u e O f D i a g r a m O b j e c t K e y a n y T y p e z b w N T n L X > < a : K e y V a l u e O f D i a g r a m O b j e c t K e y a n y T y p e z b w N T n L X > < a : K e y > < K e y > T a b l e s \ P l a n n d _ A c t u a l \ M e a s u r e s \ S u m   o f   A c t u a l s . A c t u a l   Q T Y < / K e y > < / a : K e y > < a : V a l u e   i : t y p e = " D i a g r a m D i s p l a y N o d e V i e w S t a t e " > < H e i g h t > 1 5 0 < / H e i g h t > < I s E x p a n d e d > t r u e < / I s E x p a n d e d > < W i d t h > 2 0 0 < / W i d t h > < / a : V a l u e > < / a : K e y V a l u e O f D i a g r a m O b j e c t K e y a n y T y p e z b w N T n L X > < a : K e y V a l u e O f D i a g r a m O b j e c t K e y a n y T y p e z b w N T n L X > < a : K e y > < K e y > T a b l e s \ P l a n n d _ A c t u a l \ S u m   o f   A c t u a l s . A c t u a l   Q T Y \ A d d i t i o n a l   I n f o \ I m p l i c i t   M e a s u r e < / K e y > < / a : K e y > < a : V a l u e   i : t y p e = " D i a g r a m D i s p l a y V i e w S t a t e I D i a g r a m T a g A d d i t i o n a l I n f o " / > < / a : K e y V a l u e O f D i a g r a m O b j e c t K e y a n y T y p e z b w N T n L X > < a : K e y V a l u e O f D i a g r a m O b j e c t K e y a n y T y p e z b w N T n L X > < a : K e y > < K e y > R e l a t i o n s h i p s \ & l t ; T a b l e s \ d a t a \ C o l u m n s \ A c t i v i t y   I D & g t ; - & l t ; T a b l e s \ w e e k s _ d i s t \ C o l u m n s \ A c t i v i t y   I D & g t ; < / K e y > < / a : K e y > < a : V a l u e   i : t y p e = " D i a g r a m D i s p l a y L i n k V i e w S t a t e " > < A u t o m a t i o n P r o p e r t y H e l p e r T e x t > E n d   p o i n t   1 :   ( 1 2 0 , - 1 6 ) .   E n d   p o i n t   2 :   ( 3 1 8 . 8 0 7 6 2 1 , - 1 5 . 0 0 0 0 0 0 0 0 0 0 0 0 1 )   < / A u t o m a t i o n P r o p e r t y H e l p e r T e x t > < L a y e d O u t > t r u e < / L a y e d O u t > < P o i n t s   x m l n s : b = " h t t p : / / s c h e m a s . d a t a c o n t r a c t . o r g / 2 0 0 4 / 0 7 / S y s t e m . W i n d o w s " > < b : P o i n t > < b : _ x > 1 2 0 < / b : _ x > < b : _ y > - 1 5 . 9 9 9 9 9 9 9 9 9 9 9 9 9 9 3 < / b : _ y > < / b : P o i n t > < b : P o i n t > < b : _ x > 1 2 0 < / b : _ x > < b : _ y > - 1 7 . 5 < / b : _ y > < / b : P o i n t > < b : P o i n t > < b : _ x > 1 2 2 < / b : _ x > < b : _ y > - 1 9 . 5 < / b : _ y > < / b : P o i n t > < b : P o i n t > < b : _ x > 3 1 6 . 8 0 7 6 2 1 < / b : _ x > < b : _ y > - 1 9 . 5 < / b : _ y > < / b : P o i n t > < b : P o i n t > < b : _ x > 3 1 8 . 8 0 7 6 2 1 < / b : _ x > < b : _ y > - 1 7 . 5 < / b : _ y > < / b : P o i n t > < b : P o i n t > < b : _ x > 3 1 8 . 8 0 7 6 2 1 < / b : _ x > < b : _ y > - 1 5 . 0 0 0 0 0 0 0 0 0 0 0 0 0 7 5 < / b : _ y > < / b : P o i n t > < / P o i n t s > < / a : V a l u e > < / a : K e y V a l u e O f D i a g r a m O b j e c t K e y a n y T y p e z b w N T n L X > < a : K e y V a l u e O f D i a g r a m O b j e c t K e y a n y T y p e z b w N T n L X > < a : K e y > < K e y > R e l a t i o n s h i p s \ & l t ; T a b l e s \ d a t a \ C o l u m n s \ A c t i v i t y   I D & g t ; - & l t ; T a b l e s \ w e e k s _ d i s t \ C o l u m n s \ A c t i v i t y   I D & g t ; \ F K < / K e y > < / a : K e y > < a : V a l u e   i : t y p e = " D i a g r a m D i s p l a y L i n k E n d p o i n t V i e w S t a t e " > < H e i g h t > 1 6 < / H e i g h t > < L a b e l L o c a t i o n   x m l n s : b = " h t t p : / / s c h e m a s . d a t a c o n t r a c t . o r g / 2 0 0 4 / 0 7 / S y s t e m . W i n d o w s " > < b : _ x > 1 1 2 < / b : _ x > < b : _ y > - 1 5 . 9 9 9 9 9 9 9 9 9 9 9 9 9 9 3 < / b : _ y > < / L a b e l L o c a t i o n > < L o c a t i o n   x m l n s : b = " h t t p : / / s c h e m a s . d a t a c o n t r a c t . o r g / 2 0 0 4 / 0 7 / S y s t e m . W i n d o w s " > < b : _ x > 1 2 0 < / b : _ x > < b : _ y > 5 . 3 2 9 0 7 0 5 1 8 2 0 0 7 5 1 4 E - 1 5 < / b : _ y > < / L o c a t i o n > < S h a p e R o t a t e A n g l e > 2 7 0 < / S h a p e R o t a t e A n g l e > < W i d t h > 1 6 < / W i d t h > < / a : V a l u e > < / a : K e y V a l u e O f D i a g r a m O b j e c t K e y a n y T y p e z b w N T n L X > < a : K e y V a l u e O f D i a g r a m O b j e c t K e y a n y T y p e z b w N T n L X > < a : K e y > < K e y > R e l a t i o n s h i p s \ & l t ; T a b l e s \ d a t a \ C o l u m n s \ A c t i v i t y   I D & g t ; - & l t ; T a b l e s \ w e e k s _ d i s t \ C o l u m n s \ A c t i v i t y   I D & g t ; \ P K < / K e y > < / a : K e y > < a : V a l u e   i : t y p e = " D i a g r a m D i s p l a y L i n k E n d p o i n t V i e w S t a t e " > < H e i g h t > 1 6 < / H e i g h t > < L a b e l L o c a t i o n   x m l n s : b = " h t t p : / / s c h e m a s . d a t a c o n t r a c t . o r g / 2 0 0 4 / 0 7 / S y s t e m . W i n d o w s " > < b : _ x > 3 1 0 . 8 0 7 6 2 1 < / b : _ x > < b : _ y > - 1 5 . 0 0 0 0 0 0 0 0 0 0 0 0 0 7 5 < / b : _ y > < / L a b e l L o c a t i o n > < L o c a t i o n   x m l n s : b = " h t t p : / / s c h e m a s . d a t a c o n t r a c t . o r g / 2 0 0 4 / 0 7 / S y s t e m . W i n d o w s " > < b : _ x > 3 1 8 . 8 0 7 6 2 1 < / b : _ x > < b : _ y > 0 . 9 9 9 9 9 9 9 9 9 9 9 9 9 3 2 5 < / b : _ y > < / L o c a t i o n > < S h a p e R o t a t e A n g l e > 2 7 0 < / S h a p e R o t a t e A n g l e > < W i d t h > 1 6 < / W i d t h > < / a : V a l u e > < / a : K e y V a l u e O f D i a g r a m O b j e c t K e y a n y T y p e z b w N T n L X > < a : K e y V a l u e O f D i a g r a m O b j e c t K e y a n y T y p e z b w N T n L X > < a : K e y > < K e y > R e l a t i o n s h i p s \ & l t ; T a b l e s \ d a t a \ C o l u m n s \ A c t i v i t y   I D & g t ; - & l t ; T a b l e s \ w e e k s _ d i s t \ C o l u m n s \ A c t i v i t y   I D & g t ; \ C r o s s F i l t e r < / K e y > < / a : K e y > < a : V a l u e   i : t y p e = " D i a g r a m D i s p l a y L i n k C r o s s F i l t e r V i e w S t a t e " > < P o i n t s   x m l n s : b = " h t t p : / / s c h e m a s . d a t a c o n t r a c t . o r g / 2 0 0 4 / 0 7 / S y s t e m . W i n d o w s " > < b : P o i n t > < b : _ x > 1 2 0 < / b : _ x > < b : _ y > - 1 5 . 9 9 9 9 9 9 9 9 9 9 9 9 9 9 3 < / b : _ y > < / b : P o i n t > < b : P o i n t > < b : _ x > 1 2 0 < / b : _ x > < b : _ y > - 1 7 . 5 < / b : _ y > < / b : P o i n t > < b : P o i n t > < b : _ x > 1 2 2 < / b : _ x > < b : _ y > - 1 9 . 5 < / b : _ y > < / b : P o i n t > < b : P o i n t > < b : _ x > 3 1 6 . 8 0 7 6 2 1 < / b : _ x > < b : _ y > - 1 9 . 5 < / b : _ y > < / b : P o i n t > < b : P o i n t > < b : _ x > 3 1 8 . 8 0 7 6 2 1 < / b : _ x > < b : _ y > - 1 7 . 5 < / b : _ y > < / b : P o i n t > < b : P o i n t > < b : _ x > 3 1 8 . 8 0 7 6 2 1 < / b : _ x > < b : _ y > - 1 5 . 0 0 0 0 0 0 0 0 0 0 0 0 0 7 5 < / b : _ y > < / b : P o i n t > < / P o i n t s > < / a : V a l u e > < / a : K e y V a l u e O f D i a g r a m O b j e c t K e y a n y T y p e z b w N T n L X > < a : K e y V a l u e O f D i a g r a m O b j e c t K e y a n y T y p e z b w N T n L X > < a : K e y > < K e y > R e l a t i o n s h i p s \ & l t ; T a b l e s \ W e e k l y _ Q t y \ C o l u m n s \ A c t i v i t y   I D & g t ; - & l t ; T a b l e s \ d a t a \ C o l u m n s \ A c t i v i t y   I D & g t ; < / K e y > < / a : K e y > < a : V a l u e   i : t y p e = " D i a g r a m D i s p l a y L i n k V i e w S t a t e " > < A u t o m a t i o n P r o p e r t y H e l p e r T e x t > E n d   p o i n t   1 :   ( 5 3 7 . 8 0 7 6 2 1 , - 1 6 ) .   E n d   p o i n t   2 :   ( 1 0 0 , - 1 6 . 0 0 0 0 0 0 0 0 0 0 0 0 1 )   < / A u t o m a t i o n P r o p e r t y H e l p e r T e x t > < L a y e d O u t > t r u e < / L a y e d O u t > < P o i n t s   x m l n s : b = " h t t p : / / s c h e m a s . d a t a c o n t r a c t . o r g / 2 0 0 4 / 0 7 / S y s t e m . W i n d o w s " > < b : P o i n t > < b : _ x > 5 3 7 . 8 0 7 6 2 1 < / b : _ x > < b : _ y > - 1 5 . 9 9 9 9 9 9 9 9 9 9 9 9 9 8 8 < / b : _ y > < / b : P o i n t > < b : P o i n t > < b : _ x > 5 3 7 . 8 0 7 6 2 1 < / b : _ x > < b : _ y > - 2 2 . 5 < / b : _ y > < / b : P o i n t > < b : P o i n t > < b : _ x > 5 3 5 . 8 0 7 6 2 1 < / b : _ x > < b : _ y > - 2 4 . 5 < / b : _ y > < / b : P o i n t > < b : P o i n t > < b : _ x > 1 0 2 < / b : _ x > < b : _ y > - 2 4 . 5 < / b : _ y > < / b : P o i n t > < b : P o i n t > < b : _ x > 1 0 0 < / b : _ x > < b : _ y > - 2 2 . 5 < / b : _ y > < / b : P o i n t > < b : P o i n t > < b : _ x > 1 0 0 < / b : _ x > < b : _ y > - 1 6 . 0 0 0 0 0 0 0 0 0 0 0 0 0 5 7 < / b : _ y > < / b : P o i n t > < / P o i n t s > < / a : V a l u e > < / a : K e y V a l u e O f D i a g r a m O b j e c t K e y a n y T y p e z b w N T n L X > < a : K e y V a l u e O f D i a g r a m O b j e c t K e y a n y T y p e z b w N T n L X > < a : K e y > < K e y > R e l a t i o n s h i p s \ & l t ; T a b l e s \ W e e k l y _ Q t y \ C o l u m n s \ A c t i v i t y   I D & g t ; - & l t ; T a b l e s \ d a t a \ C o l u m n s \ A c t i v i t y   I D & g t ; \ F K < / K e y > < / a : K e y > < a : V a l u e   i : t y p e = " D i a g r a m D i s p l a y L i n k E n d p o i n t V i e w S t a t e " > < H e i g h t > 1 6 < / H e i g h t > < L a b e l L o c a t i o n   x m l n s : b = " h t t p : / / s c h e m a s . d a t a c o n t r a c t . o r g / 2 0 0 4 / 0 7 / S y s t e m . W i n d o w s " > < b : _ x > 5 2 9 . 8 0 7 6 2 1 < / b : _ x > < b : _ y > - 1 5 . 9 9 9 9 9 9 9 9 9 9 9 9 9 8 8 < / b : _ y > < / L a b e l L o c a t i o n > < L o c a t i o n   x m l n s : b = " h t t p : / / s c h e m a s . d a t a c o n t r a c t . o r g / 2 0 0 4 / 0 7 / S y s t e m . W i n d o w s " > < b : _ x > 5 3 7 . 8 0 7 6 2 1 < / b : _ x > < b : _ y > 1 . 4 2 1 0 8 5 4 7 1 5 2 0 2 0 0 4 E - 1 4 < / b : _ y > < / L o c a t i o n > < S h a p e R o t a t e A n g l e > 2 7 0 < / S h a p e R o t a t e A n g l e > < W i d t h > 1 6 < / W i d t h > < / a : V a l u e > < / a : K e y V a l u e O f D i a g r a m O b j e c t K e y a n y T y p e z b w N T n L X > < a : K e y V a l u e O f D i a g r a m O b j e c t K e y a n y T y p e z b w N T n L X > < a : K e y > < K e y > R e l a t i o n s h i p s \ & l t ; T a b l e s \ W e e k l y _ Q t y \ C o l u m n s \ A c t i v i t y   I D & g t ; - & l t ; T a b l e s \ d a t a \ C o l u m n s \ A c t i v i t y   I D & g t ; \ P K < / K e y > < / a : K e y > < a : V a l u e   i : t y p e = " D i a g r a m D i s p l a y L i n k E n d p o i n t V i e w S t a t e " > < H e i g h t > 1 6 < / H e i g h t > < L a b e l L o c a t i o n   x m l n s : b = " h t t p : / / s c h e m a s . d a t a c o n t r a c t . o r g / 2 0 0 4 / 0 7 / S y s t e m . W i n d o w s " > < b : _ x > 9 2 < / b : _ x > < b : _ y > - 1 6 . 0 0 0 0 0 0 0 0 0 0 0 0 0 5 7 < / b : _ y > < / L a b e l L o c a t i o n > < L o c a t i o n   x m l n s : b = " h t t p : / / s c h e m a s . d a t a c o n t r a c t . o r g / 2 0 0 4 / 0 7 / S y s t e m . W i n d o w s " > < b : _ x > 1 0 0 < / b : _ x > < b : _ y > - 5 . 3 2 9 0 7 0 5 1 8 2 0 0 7 5 1 4 E - 1 4 < / b : _ y > < / L o c a t i o n > < S h a p e R o t a t e A n g l e > 2 7 0 < / S h a p e R o t a t e A n g l e > < W i d t h > 1 6 < / W i d t h > < / a : V a l u e > < / a : K e y V a l u e O f D i a g r a m O b j e c t K e y a n y T y p e z b w N T n L X > < a : K e y V a l u e O f D i a g r a m O b j e c t K e y a n y T y p e z b w N T n L X > < a : K e y > < K e y > R e l a t i o n s h i p s \ & l t ; T a b l e s \ W e e k l y _ Q t y \ C o l u m n s \ A c t i v i t y   I D & g t ; - & l t ; T a b l e s \ d a t a \ C o l u m n s \ A c t i v i t y   I D & g t ; \ C r o s s F i l t e r < / K e y > < / a : K e y > < a : V a l u e   i : t y p e = " D i a g r a m D i s p l a y L i n k C r o s s F i l t e r V i e w S t a t e " > < P o i n t s   x m l n s : b = " h t t p : / / s c h e m a s . d a t a c o n t r a c t . o r g / 2 0 0 4 / 0 7 / S y s t e m . W i n d o w s " > < b : P o i n t > < b : _ x > 5 3 7 . 8 0 7 6 2 1 < / b : _ x > < b : _ y > - 1 5 . 9 9 9 9 9 9 9 9 9 9 9 9 9 8 8 < / b : _ y > < / b : P o i n t > < b : P o i n t > < b : _ x > 5 3 7 . 8 0 7 6 2 1 < / b : _ x > < b : _ y > - 2 2 . 5 < / b : _ y > < / b : P o i n t > < b : P o i n t > < b : _ x > 5 3 5 . 8 0 7 6 2 1 < / b : _ x > < b : _ y > - 2 4 . 5 < / b : _ y > < / b : P o i n t > < b : P o i n t > < b : _ x > 1 0 2 < / b : _ x > < b : _ y > - 2 4 . 5 < / b : _ y > < / b : P o i n t > < b : P o i n t > < b : _ x > 1 0 0 < / b : _ x > < b : _ y > - 2 2 . 5 < / b : _ y > < / b : P o i n t > < b : P o i n t > < b : _ x > 1 0 0 < / b : _ x > < b : _ y > - 1 6 . 0 0 0 0 0 0 0 0 0 0 0 0 0 5 7 < / b : _ y > < / b : P o i n t > < / P o i n t s > < / a : V a l u e > < / a : K e y V a l u e O f D i a g r a m O b j e c t K e y a n y T y p e z b w N T n L X > < a : K e y V a l u e O f D i a g r a m O b j e c t K e y a n y T y p e z b w N T n L X > < a : K e y > < K e y > R e l a t i o n s h i p s \ & l t ; T a b l e s \ W e e k l y _ Q t y \ C o l u m n s \ W e e k & g t ; - & l t ; T a b l e s \ W e e k s \ C o l u m n s \ W e e k & g t ; < / K e y > < / a : K e y > < a : V a l u e   i : t y p e = " D i a g r a m D i s p l a y L i n k V i e w S t a t e " > < A u t o m a t i o n P r o p e r t y H e l p e r T e x t > E n d   p o i n t   1 :   ( 5 5 7 . 8 0 7 6 2 1 , - 1 6 ) .   E n d   p o i n t   2 :   ( 7 5 8 . 8 0 7 6 2 1 , - 1 5 . 9 9 9 9 9 9 9 9 9 9 9 9 9 )   < / A u t o m a t i o n P r o p e r t y H e l p e r T e x t > < L a y e d O u t > t r u e < / L a y e d O u t > < P o i n t s   x m l n s : b = " h t t p : / / s c h e m a s . d a t a c o n t r a c t . o r g / 2 0 0 4 / 0 7 / S y s t e m . W i n d o w s " > < b : P o i n t > < b : _ x > 5 5 7 . 8 0 7 6 2 1 < / b : _ x > < b : _ y > - 1 5 . 9 9 9 9 9 9 9 9 9 9 9 9 9 8 8 < / b : _ y > < / b : P o i n t > < b : P o i n t > < b : _ x > 5 5 7 . 8 0 7 6 2 1 < / b : _ x > < b : _ y > - 1 7 . 5 < / b : _ y > < / b : P o i n t > < b : P o i n t > < b : _ x > 5 5 9 . 8 0 7 6 2 1 < / b : _ x > < b : _ y > - 1 9 . 5 < / b : _ y > < / b : P o i n t > < b : P o i n t > < b : _ x > 7 5 6 . 8 0 7 6 2 1 < / b : _ x > < b : _ y > - 1 9 . 5 < / b : _ y > < / b : P o i n t > < b : P o i n t > < b : _ x > 7 5 8 . 8 0 7 6 2 1 < / b : _ x > < b : _ y > - 1 7 . 5 < / b : _ y > < / b : P o i n t > < b : P o i n t > < b : _ x > 7 5 8 . 8 0 7 6 2 1 < / b : _ x > < b : _ y > - 1 5 . 9 9 9 9 9 9 9 9 9 9 9 9 9 3 8 < / b : _ y > < / b : P o i n t > < / P o i n t s > < / a : V a l u e > < / a : K e y V a l u e O f D i a g r a m O b j e c t K e y a n y T y p e z b w N T n L X > < a : K e y V a l u e O f D i a g r a m O b j e c t K e y a n y T y p e z b w N T n L X > < a : K e y > < K e y > R e l a t i o n s h i p s \ & l t ; T a b l e s \ W e e k l y _ Q t y \ C o l u m n s \ W e e k & g t ; - & l t ; T a b l e s \ W e e k s \ C o l u m n s \ W e e k & g t ; \ F K < / K e y > < / a : K e y > < a : V a l u e   i : t y p e = " D i a g r a m D i s p l a y L i n k E n d p o i n t V i e w S t a t e " > < H e i g h t > 1 6 < / H e i g h t > < L a b e l L o c a t i o n   x m l n s : b = " h t t p : / / s c h e m a s . d a t a c o n t r a c t . o r g / 2 0 0 4 / 0 7 / S y s t e m . W i n d o w s " > < b : _ x > 5 4 9 . 8 0 7 6 2 1 < / b : _ x > < b : _ y > - 1 5 . 9 9 9 9 9 9 9 9 9 9 9 9 9 8 8 < / b : _ y > < / L a b e l L o c a t i o n > < L o c a t i o n   x m l n s : b = " h t t p : / / s c h e m a s . d a t a c o n t r a c t . o r g / 2 0 0 4 / 0 7 / S y s t e m . W i n d o w s " > < b : _ x > 5 5 7 . 8 0 7 6 2 1 < / b : _ x > < b : _ y > 1 . 0 6 5 8 1 4 1 0 3 6 4 0 1 5 0 3 E - 1 4 < / b : _ y > < / L o c a t i o n > < S h a p e R o t a t e A n g l e > 2 7 0 < / S h a p e R o t a t e A n g l e > < W i d t h > 1 6 < / W i d t h > < / a : V a l u e > < / a : K e y V a l u e O f D i a g r a m O b j e c t K e y a n y T y p e z b w N T n L X > < a : K e y V a l u e O f D i a g r a m O b j e c t K e y a n y T y p e z b w N T n L X > < a : K e y > < K e y > R e l a t i o n s h i p s \ & l t ; T a b l e s \ W e e k l y _ Q t y \ C o l u m n s \ W e e k & g t ; - & l t ; T a b l e s \ W e e k s \ C o l u m n s \ W e e k & g t ; \ P K < / K e y > < / a : K e y > < a : V a l u e   i : t y p e = " D i a g r a m D i s p l a y L i n k E n d p o i n t V i e w S t a t e " > < H e i g h t > 1 6 < / H e i g h t > < L a b e l L o c a t i o n   x m l n s : b = " h t t p : / / s c h e m a s . d a t a c o n t r a c t . o r g / 2 0 0 4 / 0 7 / S y s t e m . W i n d o w s " > < b : _ x > 7 5 0 . 8 0 7 6 2 1 < / b : _ x > < b : _ y > - 1 5 . 9 9 9 9 9 9 9 9 9 9 9 9 9 3 8 < / b : _ y > < / L a b e l L o c a t i o n > < L o c a t i o n   x m l n s : b = " h t t p : / / s c h e m a s . d a t a c o n t r a c t . o r g / 2 0 0 4 / 0 7 / S y s t e m . W i n d o w s " > < b : _ x > 7 5 8 . 8 0 7 6 2 1 < / b : _ x > < b : _ y > 5 . 3 2 9 0 7 0 5 1 8 2 0 0 7 5 1 4 E - 1 4 < / b : _ y > < / L o c a t i o n > < S h a p e R o t a t e A n g l e > 2 7 0 < / S h a p e R o t a t e A n g l e > < W i d t h > 1 6 < / W i d t h > < / a : V a l u e > < / a : K e y V a l u e O f D i a g r a m O b j e c t K e y a n y T y p e z b w N T n L X > < a : K e y V a l u e O f D i a g r a m O b j e c t K e y a n y T y p e z b w N T n L X > < a : K e y > < K e y > R e l a t i o n s h i p s \ & l t ; T a b l e s \ W e e k l y _ Q t y \ C o l u m n s \ W e e k & g t ; - & l t ; T a b l e s \ W e e k s \ C o l u m n s \ W e e k & g t ; \ C r o s s F i l t e r < / K e y > < / a : K e y > < a : V a l u e   i : t y p e = " D i a g r a m D i s p l a y L i n k C r o s s F i l t e r V i e w S t a t e " > < P o i n t s   x m l n s : b = " h t t p : / / s c h e m a s . d a t a c o n t r a c t . o r g / 2 0 0 4 / 0 7 / S y s t e m . W i n d o w s " > < b : P o i n t > < b : _ x > 5 5 7 . 8 0 7 6 2 1 < / b : _ x > < b : _ y > - 1 5 . 9 9 9 9 9 9 9 9 9 9 9 9 9 8 8 < / b : _ y > < / b : P o i n t > < b : P o i n t > < b : _ x > 5 5 7 . 8 0 7 6 2 1 < / b : _ x > < b : _ y > - 1 7 . 5 < / b : _ y > < / b : P o i n t > < b : P o i n t > < b : _ x > 5 5 9 . 8 0 7 6 2 1 < / b : _ x > < b : _ y > - 1 9 . 5 < / b : _ y > < / b : P o i n t > < b : P o i n t > < b : _ x > 7 5 6 . 8 0 7 6 2 1 < / b : _ x > < b : _ y > - 1 9 . 5 < / b : _ y > < / b : P o i n t > < b : P o i n t > < b : _ x > 7 5 8 . 8 0 7 6 2 1 < / b : _ x > < b : _ y > - 1 7 . 5 < / b : _ y > < / b : P o i n t > < b : P o i n t > < b : _ x > 7 5 8 . 8 0 7 6 2 1 < / b : _ x > < b : _ y > - 1 5 . 9 9 9 9 9 9 9 9 9 9 9 9 9 3 8 < / b : _ y > < / b : P o i n t > < / P o i n t s > < / a : V a l u e > < / a : K e y V a l u e O f D i a g r a m O b j e c t K e y a n y T y p e z b w N T n L X > < a : K e y V a l u e O f D i a g r a m O b j e c t K e y a n y T y p e z b w N T n L X > < a : K e y > < K e y > R e l a t i o n s h i p s \ & l t ; T a b l e s \ P l a n n d _ A c t u a l \ C o l u m n s \ A c t i v i t y   I D & g t ; - & l t ; T a b l e s \ d a t a \ C o l u m n s \ A c t i v i t y   I D & g t ; < / K e y > < / a : K e y > < a : V a l u e   i : t y p e = " D i a g r a m D i s p l a y L i n k V i e w S t a t e " > < A u t o m a t i o n P r o p e r t y H e l p e r T e x t > E n d   p o i n t   1 :   ( 1 0 0 6 . 8 0 7 6 2 1 , - 1 6 ) .   E n d   p o i n t   2 :   ( 8 0 , - 1 6 . 0 0 0 0 0 0 0 0 0 0 0 0 1 )   < / A u t o m a t i o n P r o p e r t y H e l p e r T e x t > < L a y e d O u t > t r u e < / L a y e d O u t > < P o i n t s   x m l n s : b = " h t t p : / / s c h e m a s . d a t a c o n t r a c t . o r g / 2 0 0 4 / 0 7 / S y s t e m . W i n d o w s " > < b : P o i n t > < b : _ x > 1 0 0 6 . 8 0 7 6 2 1 < / b : _ x > < b : _ y > - 1 6 < / b : _ y > < / b : P o i n t > < b : P o i n t > < b : _ x > 1 0 0 6 . 8 0 7 6 2 1 < / b : _ x > < b : _ y > - 2 7 . 5 < / b : _ y > < / b : P o i n t > < b : P o i n t > < b : _ x > 1 0 0 4 . 8 0 7 6 2 1 < / b : _ x > < b : _ y > - 2 9 . 5 < / b : _ y > < / b : P o i n t > < b : P o i n t > < b : _ x > 8 2 < / b : _ x > < b : _ y > - 2 9 . 5 < / b : _ y > < / b : P o i n t > < b : P o i n t > < b : _ x > 8 0 < / b : _ x > < b : _ y > - 2 7 . 5 < / b : _ y > < / b : P o i n t > < b : P o i n t > < b : _ x > 8 0 < / b : _ x > < b : _ y > - 1 6 . 0 0 0 0 0 0 0 0 0 0 0 0 0 5 3 < / b : _ y > < / b : P o i n t > < / P o i n t s > < / a : V a l u e > < / a : K e y V a l u e O f D i a g r a m O b j e c t K e y a n y T y p e z b w N T n L X > < a : K e y V a l u e O f D i a g r a m O b j e c t K e y a n y T y p e z b w N T n L X > < a : K e y > < K e y > R e l a t i o n s h i p s \ & l t ; T a b l e s \ P l a n n d _ A c t u a l \ C o l u m n s \ A c t i v i t y   I D & g t ; - & l t ; T a b l e s \ d a t a \ C o l u m n s \ A c t i v i t y   I D & g t ; \ F K < / K e y > < / a : K e y > < a : V a l u e   i : t y p e = " D i a g r a m D i s p l a y L i n k E n d p o i n t V i e w S t a t e " > < H e i g h t > 1 6 < / H e i g h t > < L a b e l L o c a t i o n   x m l n s : b = " h t t p : / / s c h e m a s . d a t a c o n t r a c t . o r g / 2 0 0 4 / 0 7 / S y s t e m . W i n d o w s " > < b : _ x > 9 9 8 . 8 0 7 6 2 1 < / b : _ x > < b : _ y > - 1 6 < / b : _ y > < / L a b e l L o c a t i o n > < L o c a t i o n   x m l n s : b = " h t t p : / / s c h e m a s . d a t a c o n t r a c t . o r g / 2 0 0 4 / 0 7 / S y s t e m . W i n d o w s " > < b : _ x > 1 0 0 6 . 8 0 7 6 2 0 9 9 9 9 9 9 9 < / b : _ x > < b : _ y > 0 < / b : _ y > < / L o c a t i o n > < S h a p e R o t a t e A n g l e > 2 7 0 . 0 0 0 0 0 0 0 0 0 0 0 0 4 < / S h a p e R o t a t e A n g l e > < W i d t h > 1 6 < / W i d t h > < / a : V a l u e > < / a : K e y V a l u e O f D i a g r a m O b j e c t K e y a n y T y p e z b w N T n L X > < a : K e y V a l u e O f D i a g r a m O b j e c t K e y a n y T y p e z b w N T n L X > < a : K e y > < K e y > R e l a t i o n s h i p s \ & l t ; T a b l e s \ P l a n n d _ A c t u a l \ C o l u m n s \ A c t i v i t y   I D & g t ; - & l t ; T a b l e s \ d a t a \ C o l u m n s \ A c t i v i t y   I D & g t ; \ P K < / K e y > < / a : K e y > < a : V a l u e   i : t y p e = " D i a g r a m D i s p l a y L i n k E n d p o i n t V i e w S t a t e " > < H e i g h t > 1 6 < / H e i g h t > < L a b e l L o c a t i o n   x m l n s : b = " h t t p : / / s c h e m a s . d a t a c o n t r a c t . o r g / 2 0 0 4 / 0 7 / S y s t e m . W i n d o w s " > < b : _ x > 7 2 < / b : _ x > < b : _ y > - 1 6 . 0 0 0 0 0 0 0 0 0 0 0 0 0 5 3 < / b : _ y > < / L a b e l L o c a t i o n > < L o c a t i o n   x m l n s : b = " h t t p : / / s c h e m a s . d a t a c o n t r a c t . o r g / 2 0 0 4 / 0 7 / S y s t e m . W i n d o w s " > < b : _ x > 8 0 < / b : _ x > < b : _ y > - 6 . 0 3 9 6 1 3 2 5 3 9 6 0 8 5 1 6 E - 1 4 < / b : _ y > < / L o c a t i o n > < S h a p e R o t a t e A n g l e > 2 7 0 < / S h a p e R o t a t e A n g l e > < W i d t h > 1 6 < / W i d t h > < / a : V a l u e > < / a : K e y V a l u e O f D i a g r a m O b j e c t K e y a n y T y p e z b w N T n L X > < a : K e y V a l u e O f D i a g r a m O b j e c t K e y a n y T y p e z b w N T n L X > < a : K e y > < K e y > R e l a t i o n s h i p s \ & l t ; T a b l e s \ P l a n n d _ A c t u a l \ C o l u m n s \ A c t i v i t y   I D & g t ; - & l t ; T a b l e s \ d a t a \ C o l u m n s \ A c t i v i t y   I D & g t ; \ C r o s s F i l t e r < / K e y > < / a : K e y > < a : V a l u e   i : t y p e = " D i a g r a m D i s p l a y L i n k C r o s s F i l t e r V i e w S t a t e " > < P o i n t s   x m l n s : b = " h t t p : / / s c h e m a s . d a t a c o n t r a c t . o r g / 2 0 0 4 / 0 7 / S y s t e m . W i n d o w s " > < b : P o i n t > < b : _ x > 1 0 0 6 . 8 0 7 6 2 1 < / b : _ x > < b : _ y > - 1 6 < / b : _ y > < / b : P o i n t > < b : P o i n t > < b : _ x > 1 0 0 6 . 8 0 7 6 2 1 < / b : _ x > < b : _ y > - 2 7 . 5 < / b : _ y > < / b : P o i n t > < b : P o i n t > < b : _ x > 1 0 0 4 . 8 0 7 6 2 1 < / b : _ x > < b : _ y > - 2 9 . 5 < / b : _ y > < / b : P o i n t > < b : P o i n t > < b : _ x > 8 2 < / b : _ x > < b : _ y > - 2 9 . 5 < / b : _ y > < / b : P o i n t > < b : P o i n t > < b : _ x > 8 0 < / b : _ x > < b : _ y > - 2 7 . 5 < / b : _ y > < / b : P o i n t > < b : P o i n t > < b : _ x > 8 0 < / b : _ x > < b : _ y > - 1 6 . 0 0 0 0 0 0 0 0 0 0 0 0 0 5 3 < / b : _ y > < / b : P o i n t > < / P o i n t s > < / a : V a l u e > < / a : K e y V a l u e O f D i a g r a m O b j e c t K e y a n y T y p e z b w N T n L X > < a : K e y V a l u e O f D i a g r a m O b j e c t K e y a n y T y p e z b w N T n L X > < a : K e y > < K e y > R e l a t i o n s h i p s \ & l t ; T a b l e s \ P l a n n d _ A c t u a l \ C o l u m n s \ W e e k & g t ; - & l t ; T a b l e s \ W e e k s \ C o l u m n s \ W e e k & g t ; < / K e y > < / a : K e y > < a : V a l u e   i : t y p e = " D i a g r a m D i s p l a y L i n k V i e w S t a t e " > < A u t o m a t i o n P r o p e r t y H e l p e r T e x t > E n d   p o i n t   1 :   ( 9 8 6 . 8 0 7 6 2 1 , - 1 6 ) .   E n d   p o i n t   2 :   ( 7 7 8 . 8 0 7 6 2 1 , - 1 5 . 9 9 9 9 9 9 9 9 9 9 9 9 9 )   < / A u t o m a t i o n P r o p e r t y H e l p e r T e x t > < L a y e d O u t > t r u e < / L a y e d O u t > < P o i n t s   x m l n s : b = " h t t p : / / s c h e m a s . d a t a c o n t r a c t . o r g / 2 0 0 4 / 0 7 / S y s t e m . W i n d o w s " > < b : P o i n t > < b : _ x > 9 8 6 . 8 0 7 6 2 1 < / b : _ x > < b : _ y > - 1 5 . 9 9 9 9 9 9 9 9 9 9 9 9 9 9 8 < / b : _ y > < / b : P o i n t > < b : P o i n t > < b : _ x > 9 8 6 . 8 0 7 6 2 1 < / b : _ x > < b : _ y > - 1 7 . 5 < / b : _ y > < / b : P o i n t > < b : P o i n t > < b : _ x > 9 8 4 . 8 0 7 6 2 1 < / b : _ x > < b : _ y > - 1 9 . 5 < / b : _ y > < / b : P o i n t > < b : P o i n t > < b : _ x > 7 8 0 . 8 0 7 6 2 1 < / b : _ x > < b : _ y > - 1 9 . 5 < / b : _ y > < / b : P o i n t > < b : P o i n t > < b : _ x > 7 7 8 . 8 0 7 6 2 1 < / b : _ x > < b : _ y > - 1 7 . 5 < / b : _ y > < / b : P o i n t > < b : P o i n t > < b : _ x > 7 7 8 . 8 0 7 6 2 1 < / b : _ x > < b : _ y > - 1 5 . 9 9 9 9 9 9 9 9 9 9 9 9 9 3 8 < / b : _ y > < / b : P o i n t > < / P o i n t s > < / a : V a l u e > < / a : K e y V a l u e O f D i a g r a m O b j e c t K e y a n y T y p e z b w N T n L X > < a : K e y V a l u e O f D i a g r a m O b j e c t K e y a n y T y p e z b w N T n L X > < a : K e y > < K e y > R e l a t i o n s h i p s \ & l t ; T a b l e s \ P l a n n d _ A c t u a l \ C o l u m n s \ W e e k & g t ; - & l t ; T a b l e s \ W e e k s \ C o l u m n s \ W e e k & g t ; \ F K < / K e y > < / a : K e y > < a : V a l u e   i : t y p e = " D i a g r a m D i s p l a y L i n k E n d p o i n t V i e w S t a t e " > < H e i g h t > 1 6 < / H e i g h t > < L a b e l L o c a t i o n   x m l n s : b = " h t t p : / / s c h e m a s . d a t a c o n t r a c t . o r g / 2 0 0 4 / 0 7 / S y s t e m . W i n d o w s " > < b : _ x > 9 7 8 . 8 0 7 6 2 1 < / b : _ x > < b : _ y > - 1 5 . 9 9 9 9 9 9 9 9 9 9 9 9 9 9 8 < / b : _ y > < / L a b e l L o c a t i o n > < L o c a t i o n   x m l n s : b = " h t t p : / / s c h e m a s . d a t a c o n t r a c t . o r g / 2 0 0 4 / 0 7 / S y s t e m . W i n d o w s " > < b : _ x > 9 8 6 . 8 0 7 6 2 1 < / b : _ x > < b : _ y > 3 . 5 5 2 7 1 3 6 7 8 8 0 0 5 0 0 9 E - 1 5 < / b : _ y > < / L o c a t i o n > < S h a p e R o t a t e A n g l e > 2 7 0 < / S h a p e R o t a t e A n g l e > < W i d t h > 1 6 < / W i d t h > < / a : V a l u e > < / a : K e y V a l u e O f D i a g r a m O b j e c t K e y a n y T y p e z b w N T n L X > < a : K e y V a l u e O f D i a g r a m O b j e c t K e y a n y T y p e z b w N T n L X > < a : K e y > < K e y > R e l a t i o n s h i p s \ & l t ; T a b l e s \ P l a n n d _ A c t u a l \ C o l u m n s \ W e e k & g t ; - & l t ; T a b l e s \ W e e k s \ C o l u m n s \ W e e k & g t ; \ P K < / K e y > < / a : K e y > < a : V a l u e   i : t y p e = " D i a g r a m D i s p l a y L i n k E n d p o i n t V i e w S t a t e " > < H e i g h t > 1 6 < / H e i g h t > < L a b e l L o c a t i o n   x m l n s : b = " h t t p : / / s c h e m a s . d a t a c o n t r a c t . o r g / 2 0 0 4 / 0 7 / S y s t e m . W i n d o w s " > < b : _ x > 7 7 0 . 8 0 7 6 2 1 < / b : _ x > < b : _ y > - 1 5 . 9 9 9 9 9 9 9 9 9 9 9 9 9 3 8 < / b : _ y > < / L a b e l L o c a t i o n > < L o c a t i o n   x m l n s : b = " h t t p : / / s c h e m a s . d a t a c o n t r a c t . o r g / 2 0 0 4 / 0 7 / S y s t e m . W i n d o w s " > < b : _ x > 7 7 8 . 8 0 7 6 2 1 < / b : _ x > < b : _ y > 5 . 3 2 9 0 7 0 5 1 8 2 0 0 7 5 1 4 E - 1 4 < / b : _ y > < / L o c a t i o n > < S h a p e R o t a t e A n g l e > 2 7 0 < / S h a p e R o t a t e A n g l e > < W i d t h > 1 6 < / W i d t h > < / a : V a l u e > < / a : K e y V a l u e O f D i a g r a m O b j e c t K e y a n y T y p e z b w N T n L X > < a : K e y V a l u e O f D i a g r a m O b j e c t K e y a n y T y p e z b w N T n L X > < a : K e y > < K e y > R e l a t i o n s h i p s \ & l t ; T a b l e s \ P l a n n d _ A c t u a l \ C o l u m n s \ W e e k & g t ; - & l t ; T a b l e s \ W e e k s \ C o l u m n s \ W e e k & g t ; \ C r o s s F i l t e r < / K e y > < / a : K e y > < a : V a l u e   i : t y p e = " D i a g r a m D i s p l a y L i n k C r o s s F i l t e r V i e w S t a t e " > < P o i n t s   x m l n s : b = " h t t p : / / s c h e m a s . d a t a c o n t r a c t . o r g / 2 0 0 4 / 0 7 / S y s t e m . W i n d o w s " > < b : P o i n t > < b : _ x > 9 8 6 . 8 0 7 6 2 1 < / b : _ x > < b : _ y > - 1 5 . 9 9 9 9 9 9 9 9 9 9 9 9 9 9 8 < / b : _ y > < / b : P o i n t > < b : P o i n t > < b : _ x > 9 8 6 . 8 0 7 6 2 1 < / b : _ x > < b : _ y > - 1 7 . 5 < / b : _ y > < / b : P o i n t > < b : P o i n t > < b : _ x > 9 8 4 . 8 0 7 6 2 1 < / b : _ x > < b : _ y > - 1 9 . 5 < / b : _ y > < / b : P o i n t > < b : P o i n t > < b : _ x > 7 8 0 . 8 0 7 6 2 1 < / b : _ x > < b : _ y > - 1 9 . 5 < / b : _ y > < / b : P o i n t > < b : P o i n t > < b : _ x > 7 7 8 . 8 0 7 6 2 1 < / b : _ x > < b : _ y > - 1 7 . 5 < / b : _ y > < / b : P o i n t > < b : P o i n t > < b : _ x > 7 7 8 . 8 0 7 6 2 1 < / b : _ x > < b : _ y > - 1 5 . 9 9 9 9 9 9 9 9 9 9 9 9 9 3 8 < / b : _ y > < / b : P o i n t > < / P o i n t s > < / a : V a l u e > < / 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1 6 0 5 . 2 1 5 ] ] > < / C u s t o m C o n t e n t > < / G e m i n i > 
</file>

<file path=customXml/item4.xml>��< ? x m l   v e r s i o n = " 1 . 0 "   e n c o d i n g = " U T F - 1 6 " ? > < G e m i n i   x m l n s = " h t t p : / / g e m i n i / p i v o t c u s t o m i z a t i o n / C l i e n t W i n d o w X M L " > < C u s t o m C o n t e n t > < ! [ C D A T A [ P l a n n d _ A c t u a l _ b 6 3 b b 6 f 4 - 7 4 3 8 - 4 3 0 6 - 8 8 e d - 1 4 4 3 8 e 1 f b 3 4 0 ] ] > < / C u s t o m C o n t e n t > < / G e m i n i > 
</file>

<file path=customXml/item5.xml>��< ? x m l   v e r s i o n = " 1 . 0 "   e n c o d i n g = " U T F - 1 6 " ? > < G e m i n i   x m l n s = " h t t p : / / g e m i n i / p i v o t c u s t o m i z a t i o n / S h o w H i d d e n " > < 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w e e k s _ d i s t " > < C u s t o m C o n t e n t > < ! [ C D A T A [ < T a b l e W i d g e t G r i d S e r i a l i z a t i o n   x m l n s : x s d = " h t t p : / / w w w . w 3 . o r g / 2 0 0 1 / X M L S c h e m a "   x m l n s : x s i = " h t t p : / / w w w . w 3 . o r g / 2 0 0 1 / X M L S c h e m a - i n s t a n c e " > < C o l u m n S u g g e s t e d T y p e   / > < C o l u m n F o r m a t   / > < C o l u m n A c c u r a c y   / > < C o l u m n C u r r e n c y S y m b o l   / > < C o l u m n P o s i t i v e P a t t e r n   / > < C o l u m n N e g a t i v e P a t t e r n   / > < C o l u m n W i d t h s > < i t e m > < k e y > < s t r i n g > A c t i v i t y   I D < / s t r i n g > < / k e y > < v a l u e > < i n t > 9 8 < / i n t > < / v a l u e > < / i t e m > < i t e m > < k e y > < s t r i n g > P l a n n e d   S t a r t < / s t r i n g > < / k e y > < v a l u e > < i n t > 1 1 9 < / i n t > < / v a l u e > < / i t e m > < i t e m > < k e y > < s t r i n g > P l a n n e d   F i n i s h < / s t r i n g > < / k e y > < v a l u e > < i n t > 1 2 7 < / i n t > < / v a l u e > < / i t e m > < i t e m > < k e y > < s t r i n g > W o r k i n g   D a y s < / s t r i n g > < / k e y > < v a l u e > < i n t > 1 1 9 < / i n t > < / v a l u e > < / i t e m > < i t e m > < k e y > < s t r i n g > W K 0 1 < / s t r i n g > < / k e y > < v a l u e > < i n t > 7 1 < / i n t > < / v a l u e > < / i t e m > < i t e m > < k e y > < s t r i n g > W K 0 2 < / s t r i n g > < / k e y > < v a l u e > < i n t > 7 1 < / i n t > < / v a l u e > < / i t e m > < i t e m > < k e y > < s t r i n g > W K 0 3 < / s t r i n g > < / k e y > < v a l u e > < i n t > 7 1 < / i n t > < / v a l u e > < / i t e m > < i t e m > < k e y > < s t r i n g > W K 0 4 < / s t r i n g > < / k e y > < v a l u e > < i n t > 7 1 < / i n t > < / v a l u e > < / i t e m > < i t e m > < k e y > < s t r i n g > W K 0 5 < / s t r i n g > < / k e y > < v a l u e > < i n t > 7 1 < / i n t > < / v a l u e > < / i t e m > < i t e m > < k e y > < s t r i n g > W K 0 6 < / s t r i n g > < / k e y > < v a l u e > < i n t > 7 1 < / i n t > < / v a l u e > < / i t e m > < i t e m > < k e y > < s t r i n g > W K 0 7 < / s t r i n g > < / k e y > < v a l u e > < i n t > 7 1 < / i n t > < / v a l u e > < / i t e m > < i t e m > < k e y > < s t r i n g > W K 0 8 < / s t r i n g > < / k e y > < v a l u e > < i n t > 7 1 < / i n t > < / v a l u e > < / i t e m > < i t e m > < k e y > < s t r i n g > W K 0 9 < / s t r i n g > < / k e y > < v a l u e > < i n t > 7 1 < / i n t > < / v a l u e > < / i t e m > < i t e m > < k e y > < s t r i n g > W K 1 0 < / s t r i n g > < / k e y > < v a l u e > < i n t > 7 1 < / i n t > < / v a l u e > < / i t e m > < i t e m > < k e y > < s t r i n g > W K 1 1 < / s t r i n g > < / k e y > < v a l u e > < i n t > 7 1 < / i n t > < / v a l u e > < / i t e m > < i t e m > < k e y > < s t r i n g > W K 1 2 < / s t r i n g > < / k e y > < v a l u e > < i n t > 7 1 < / i n t > < / v a l u e > < / i t e m > < i t e m > < k e y > < s t r i n g > W K 1 3 < / s t r i n g > < / k e y > < v a l u e > < i n t > 7 1 < / i n t > < / v a l u e > < / i t e m > < i t e m > < k e y > < s t r i n g > W K 1 4 < / s t r i n g > < / k e y > < v a l u e > < i n t > 7 1 < / i n t > < / v a l u e > < / i t e m > < i t e m > < k e y > < s t r i n g > W K 1 5 < / s t r i n g > < / k e y > < v a l u e > < i n t > 7 1 < / i n t > < / v a l u e > < / i t e m > < i t e m > < k e y > < s t r i n g > W K 1 6 < / s t r i n g > < / k e y > < v a l u e > < i n t > 7 1 < / i n t > < / v a l u e > < / i t e m > < i t e m > < k e y > < s t r i n g > W K 1 7 < / s t r i n g > < / k e y > < v a l u e > < i n t > 7 1 < / i n t > < / v a l u e > < / i t e m > < i t e m > < k e y > < s t r i n g > W K 1 8 < / s t r i n g > < / k e y > < v a l u e > < i n t > 7 1 < / i n t > < / v a l u e > < / i t e m > < i t e m > < k e y > < s t r i n g > W K 1 9 < / s t r i n g > < / k e y > < v a l u e > < i n t > 7 1 < / i n t > < / v a l u e > < / i t e m > < i t e m > < k e y > < s t r i n g > W K 2 0 < / s t r i n g > < / k e y > < v a l u e > < i n t > 7 1 < / i n t > < / v a l u e > < / i t e m > < / C o l u m n W i d t h s > < C o l u m n D i s p l a y I n d e x > < i t e m > < k e y > < s t r i n g > A c t i v i t y   I D < / s t r i n g > < / k e y > < v a l u e > < i n t > 0 < / i n t > < / v a l u e > < / i t e m > < i t e m > < k e y > < s t r i n g > P l a n n e d   S t a r t < / s t r i n g > < / k e y > < v a l u e > < i n t > 1 < / i n t > < / v a l u e > < / i t e m > < i t e m > < k e y > < s t r i n g > P l a n n e d   F i n i s h < / s t r i n g > < / k e y > < v a l u e > < i n t > 2 < / i n t > < / v a l u e > < / i t e m > < i t e m > < k e y > < s t r i n g > W o r k i n g   D a y s < / s t r i n g > < / k e y > < v a l u e > < i n t > 3 < / i n t > < / v a l u e > < / i t e m > < i t e m > < k e y > < s t r i n g > W K 0 1 < / s t r i n g > < / k e y > < v a l u e > < i n t > 4 < / i n t > < / v a l u e > < / i t e m > < i t e m > < k e y > < s t r i n g > W K 0 2 < / s t r i n g > < / k e y > < v a l u e > < i n t > 5 < / i n t > < / v a l u e > < / i t e m > < i t e m > < k e y > < s t r i n g > W K 0 3 < / s t r i n g > < / k e y > < v a l u e > < i n t > 6 < / i n t > < / v a l u e > < / i t e m > < i t e m > < k e y > < s t r i n g > W K 0 4 < / s t r i n g > < / k e y > < v a l u e > < i n t > 7 < / i n t > < / v a l u e > < / i t e m > < i t e m > < k e y > < s t r i n g > W K 0 5 < / s t r i n g > < / k e y > < v a l u e > < i n t > 8 < / i n t > < / v a l u e > < / i t e m > < i t e m > < k e y > < s t r i n g > W K 0 6 < / s t r i n g > < / k e y > < v a l u e > < i n t > 9 < / i n t > < / v a l u e > < / i t e m > < i t e m > < k e y > < s t r i n g > W K 0 7 < / s t r i n g > < / k e y > < v a l u e > < i n t > 1 0 < / i n t > < / v a l u e > < / i t e m > < i t e m > < k e y > < s t r i n g > W K 0 8 < / s t r i n g > < / k e y > < v a l u e > < i n t > 1 1 < / i n t > < / v a l u e > < / i t e m > < i t e m > < k e y > < s t r i n g > W K 0 9 < / s t r i n g > < / k e y > < v a l u e > < i n t > 1 2 < / i n t > < / v a l u e > < / i t e m > < i t e m > < k e y > < s t r i n g > W K 1 0 < / s t r i n g > < / k e y > < v a l u e > < i n t > 1 3 < / i n t > < / v a l u e > < / i t e m > < i t e m > < k e y > < s t r i n g > W K 1 1 < / s t r i n g > < / k e y > < v a l u e > < i n t > 1 4 < / i n t > < / v a l u e > < / i t e m > < i t e m > < k e y > < s t r i n g > W K 1 2 < / s t r i n g > < / k e y > < v a l u e > < i n t > 1 5 < / i n t > < / v a l u e > < / i t e m > < i t e m > < k e y > < s t r i n g > W K 1 3 < / s t r i n g > < / k e y > < v a l u e > < i n t > 1 6 < / i n t > < / v a l u e > < / i t e m > < i t e m > < k e y > < s t r i n g > W K 1 4 < / s t r i n g > < / k e y > < v a l u e > < i n t > 1 7 < / i n t > < / v a l u e > < / i t e m > < i t e m > < k e y > < s t r i n g > W K 1 5 < / s t r i n g > < / k e y > < v a l u e > < i n t > 1 8 < / i n t > < / v a l u e > < / i t e m > < i t e m > < k e y > < s t r i n g > W K 1 6 < / s t r i n g > < / k e y > < v a l u e > < i n t > 1 9 < / i n t > < / v a l u e > < / i t e m > < i t e m > < k e y > < s t r i n g > W K 1 7 < / s t r i n g > < / k e y > < v a l u e > < i n t > 2 0 < / i n t > < / v a l u e > < / i t e m > < i t e m > < k e y > < s t r i n g > W K 1 8 < / s t r i n g > < / k e y > < v a l u e > < i n t > 2 1 < / i n t > < / v a l u e > < / i t e m > < i t e m > < k e y > < s t r i n g > W K 1 9 < / s t r i n g > < / k e y > < v a l u e > < i n t > 2 2 < / i n t > < / v a l u e > < / i t e m > < i t e m > < k e y > < s t r i n g > W K 2 0 < / s t r i n g > < / k e y > < v a l u e > < i n t > 2 3 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D8255AC-9D80-4AFF-B542-1B7319333117}">
  <ds:schemaRefs/>
</ds:datastoreItem>
</file>

<file path=customXml/itemProps10.xml><?xml version="1.0" encoding="utf-8"?>
<ds:datastoreItem xmlns:ds="http://schemas.openxmlformats.org/officeDocument/2006/customXml" ds:itemID="{DDC864A2-3B2A-4F5D-97F9-31D844E660C6}">
  <ds:schemaRefs/>
</ds:datastoreItem>
</file>

<file path=customXml/itemProps11.xml><?xml version="1.0" encoding="utf-8"?>
<ds:datastoreItem xmlns:ds="http://schemas.openxmlformats.org/officeDocument/2006/customXml" ds:itemID="{C7A5E47D-3F76-41BE-9D3A-B740A69F6EB2}">
  <ds:schemaRefs/>
</ds:datastoreItem>
</file>

<file path=customXml/itemProps12.xml><?xml version="1.0" encoding="utf-8"?>
<ds:datastoreItem xmlns:ds="http://schemas.openxmlformats.org/officeDocument/2006/customXml" ds:itemID="{087DBC68-9642-433F-B3DA-FE48A31F0C9F}">
  <ds:schemaRefs/>
</ds:datastoreItem>
</file>

<file path=customXml/itemProps13.xml><?xml version="1.0" encoding="utf-8"?>
<ds:datastoreItem xmlns:ds="http://schemas.openxmlformats.org/officeDocument/2006/customXml" ds:itemID="{6A54F342-68B6-4A12-AE62-8B4B4590F03E}">
  <ds:schemaRefs/>
</ds:datastoreItem>
</file>

<file path=customXml/itemProps14.xml><?xml version="1.0" encoding="utf-8"?>
<ds:datastoreItem xmlns:ds="http://schemas.openxmlformats.org/officeDocument/2006/customXml" ds:itemID="{3A1C9633-C7AA-4F7C-994E-24DF7A1F3504}">
  <ds:schemaRefs/>
</ds:datastoreItem>
</file>

<file path=customXml/itemProps15.xml><?xml version="1.0" encoding="utf-8"?>
<ds:datastoreItem xmlns:ds="http://schemas.openxmlformats.org/officeDocument/2006/customXml" ds:itemID="{99BF2DEE-FA81-4B06-8783-F447CB173B35}">
  <ds:schemaRefs/>
</ds:datastoreItem>
</file>

<file path=customXml/itemProps16.xml><?xml version="1.0" encoding="utf-8"?>
<ds:datastoreItem xmlns:ds="http://schemas.openxmlformats.org/officeDocument/2006/customXml" ds:itemID="{9CA94AF4-3F0A-4F6F-993F-F928209EEDC1}">
  <ds:schemaRefs/>
</ds:datastoreItem>
</file>

<file path=customXml/itemProps17.xml><?xml version="1.0" encoding="utf-8"?>
<ds:datastoreItem xmlns:ds="http://schemas.openxmlformats.org/officeDocument/2006/customXml" ds:itemID="{D7439C70-3B3D-46E5-AFF9-0B3E7D282E2A}">
  <ds:schemaRefs/>
</ds:datastoreItem>
</file>

<file path=customXml/itemProps18.xml><?xml version="1.0" encoding="utf-8"?>
<ds:datastoreItem xmlns:ds="http://schemas.openxmlformats.org/officeDocument/2006/customXml" ds:itemID="{8DECD1E7-1B9A-40A3-B1A5-6406B15FC21D}">
  <ds:schemaRefs/>
</ds:datastoreItem>
</file>

<file path=customXml/itemProps19.xml><?xml version="1.0" encoding="utf-8"?>
<ds:datastoreItem xmlns:ds="http://schemas.openxmlformats.org/officeDocument/2006/customXml" ds:itemID="{BB4F4754-AE8E-4DDA-A8E2-88EA75322B10}">
  <ds:schemaRefs/>
</ds:datastoreItem>
</file>

<file path=customXml/itemProps2.xml><?xml version="1.0" encoding="utf-8"?>
<ds:datastoreItem xmlns:ds="http://schemas.openxmlformats.org/officeDocument/2006/customXml" ds:itemID="{7A9954B0-35BF-4C05-B032-48CF45ADA2C4}">
  <ds:schemaRefs/>
</ds:datastoreItem>
</file>

<file path=customXml/itemProps20.xml><?xml version="1.0" encoding="utf-8"?>
<ds:datastoreItem xmlns:ds="http://schemas.openxmlformats.org/officeDocument/2006/customXml" ds:itemID="{5A5C0F0F-0626-4CC9-A440-3B327EDF5AA4}">
  <ds:schemaRefs/>
</ds:datastoreItem>
</file>

<file path=customXml/itemProps21.xml><?xml version="1.0" encoding="utf-8"?>
<ds:datastoreItem xmlns:ds="http://schemas.openxmlformats.org/officeDocument/2006/customXml" ds:itemID="{57E34364-F210-4D8C-89BE-0625AD24403E}">
  <ds:schemaRefs>
    <ds:schemaRef ds:uri="http://schemas.microsoft.com/DataMashup"/>
  </ds:schemaRefs>
</ds:datastoreItem>
</file>

<file path=customXml/itemProps22.xml><?xml version="1.0" encoding="utf-8"?>
<ds:datastoreItem xmlns:ds="http://schemas.openxmlformats.org/officeDocument/2006/customXml" ds:itemID="{114437B3-2410-488C-A0FC-E969B2A4203D}">
  <ds:schemaRefs/>
</ds:datastoreItem>
</file>

<file path=customXml/itemProps3.xml><?xml version="1.0" encoding="utf-8"?>
<ds:datastoreItem xmlns:ds="http://schemas.openxmlformats.org/officeDocument/2006/customXml" ds:itemID="{5D1CF7F1-F8AD-47F7-9AB4-94B3B71B1B3F}">
  <ds:schemaRefs/>
</ds:datastoreItem>
</file>

<file path=customXml/itemProps4.xml><?xml version="1.0" encoding="utf-8"?>
<ds:datastoreItem xmlns:ds="http://schemas.openxmlformats.org/officeDocument/2006/customXml" ds:itemID="{3DF90EFE-6846-456F-A753-0558C590AFCA}">
  <ds:schemaRefs/>
</ds:datastoreItem>
</file>

<file path=customXml/itemProps5.xml><?xml version="1.0" encoding="utf-8"?>
<ds:datastoreItem xmlns:ds="http://schemas.openxmlformats.org/officeDocument/2006/customXml" ds:itemID="{09BA3F1E-43BB-4B17-BDC9-AE9ACEB67FF5}">
  <ds:schemaRefs/>
</ds:datastoreItem>
</file>

<file path=customXml/itemProps6.xml><?xml version="1.0" encoding="utf-8"?>
<ds:datastoreItem xmlns:ds="http://schemas.openxmlformats.org/officeDocument/2006/customXml" ds:itemID="{88512A98-00A5-4AE4-AFC3-8BB8A0E2C890}">
  <ds:schemaRefs/>
</ds:datastoreItem>
</file>

<file path=customXml/itemProps7.xml><?xml version="1.0" encoding="utf-8"?>
<ds:datastoreItem xmlns:ds="http://schemas.openxmlformats.org/officeDocument/2006/customXml" ds:itemID="{067A497F-2F9E-471F-9030-90A9F2DA20AC}">
  <ds:schemaRefs/>
</ds:datastoreItem>
</file>

<file path=customXml/itemProps8.xml><?xml version="1.0" encoding="utf-8"?>
<ds:datastoreItem xmlns:ds="http://schemas.openxmlformats.org/officeDocument/2006/customXml" ds:itemID="{F3E45FCD-68B0-4A97-BE71-176C8073F7AB}">
  <ds:schemaRefs/>
</ds:datastoreItem>
</file>

<file path=customXml/itemProps9.xml><?xml version="1.0" encoding="utf-8"?>
<ds:datastoreItem xmlns:ds="http://schemas.openxmlformats.org/officeDocument/2006/customXml" ds:itemID="{0D6B1A69-5EA8-43F4-A3A6-DA86E53F76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Schedule</vt:lpstr>
      <vt:lpstr>Data</vt:lpstr>
      <vt:lpstr>Actuals</vt:lpstr>
      <vt:lpstr>weeks_dist</vt:lpstr>
      <vt:lpstr>Settings</vt:lpstr>
      <vt:lpstr>Calculations_Dont_Change</vt:lpstr>
      <vt:lpstr>Schedule!Print_Area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ASIA</dc:creator>
  <cp:lastModifiedBy>Hany Ismael</cp:lastModifiedBy>
  <cp:lastPrinted>2021-07-31T13:59:47Z</cp:lastPrinted>
  <dcterms:created xsi:type="dcterms:W3CDTF">2015-06-05T18:17:20Z</dcterms:created>
  <dcterms:modified xsi:type="dcterms:W3CDTF">2021-11-11T09:16:17Z</dcterms:modified>
</cp:coreProperties>
</file>