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bookViews>
    <workbookView xWindow="0" yWindow="0" windowWidth="19200" windowHeight="11595"/>
  </bookViews>
  <sheets>
    <sheet name="MENU" sheetId="4" r:id="rId1"/>
    <sheet name="BUSQUEDA" sheetId="5" r:id="rId2"/>
    <sheet name="COMPUTACION" sheetId="3" r:id="rId3"/>
    <sheet name="CONTABILIDAD" sheetId="2" r:id="rId4"/>
    <sheet name="PROGRAMACION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3" i="5"/>
  <c r="E12" i="5"/>
  <c r="E11" i="5"/>
  <c r="E10" i="5"/>
  <c r="E9" i="5"/>
  <c r="E8" i="5"/>
  <c r="D14" i="5"/>
  <c r="D13" i="5"/>
  <c r="D12" i="5"/>
  <c r="D11" i="5"/>
  <c r="D10" i="5"/>
  <c r="D9" i="5"/>
  <c r="D8" i="5"/>
  <c r="C14" i="5"/>
  <c r="C13" i="5"/>
  <c r="C12" i="5"/>
  <c r="C11" i="5"/>
  <c r="C10" i="5"/>
  <c r="C9" i="5"/>
  <c r="C8" i="5"/>
  <c r="C7" i="5" l="1"/>
  <c r="C6" i="5"/>
  <c r="A8" i="3"/>
  <c r="A9" i="3"/>
  <c r="A10" i="3"/>
  <c r="A11" i="3"/>
  <c r="A12" i="3"/>
  <c r="A13" i="3"/>
  <c r="A14" i="3"/>
  <c r="A15" i="3"/>
  <c r="A16" i="3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J8" i="2" l="1"/>
  <c r="J9" i="2"/>
  <c r="J10" i="2"/>
  <c r="J11" i="2"/>
  <c r="J12" i="2"/>
  <c r="J13" i="2"/>
  <c r="J14" i="2"/>
  <c r="J15" i="2"/>
  <c r="J16" i="2"/>
  <c r="J7" i="2"/>
  <c r="J9" i="3"/>
  <c r="J10" i="3"/>
  <c r="J11" i="3"/>
  <c r="J12" i="3"/>
  <c r="J13" i="3"/>
  <c r="J14" i="3"/>
  <c r="J15" i="3"/>
  <c r="J16" i="3"/>
  <c r="J8" i="3"/>
  <c r="J7" i="3"/>
  <c r="I16" i="3"/>
  <c r="I15" i="3"/>
  <c r="I14" i="3"/>
  <c r="I13" i="3"/>
  <c r="I12" i="3"/>
  <c r="I11" i="3"/>
  <c r="I10" i="3" l="1"/>
  <c r="I9" i="3"/>
  <c r="I8" i="3"/>
  <c r="I7" i="3"/>
  <c r="I16" i="2"/>
  <c r="I15" i="2"/>
  <c r="I14" i="2"/>
  <c r="I13" i="2"/>
  <c r="I12" i="2"/>
  <c r="I11" i="2"/>
  <c r="I10" i="2"/>
  <c r="I9" i="2"/>
  <c r="I8" i="2"/>
  <c r="I7" i="2"/>
  <c r="D6" i="3" l="1"/>
  <c r="E6" i="3"/>
  <c r="F6" i="3"/>
  <c r="G6" i="3"/>
  <c r="H6" i="3"/>
  <c r="I6" i="3"/>
  <c r="C6" i="3"/>
  <c r="C7" i="2"/>
  <c r="C7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4" i="2"/>
  <c r="C14" i="3" s="1"/>
  <c r="C15" i="2"/>
  <c r="C15" i="3" s="1"/>
  <c r="C16" i="2"/>
  <c r="C16" i="3" s="1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14" i="2"/>
  <c r="B14" i="3" s="1"/>
  <c r="B15" i="2"/>
  <c r="B15" i="3" s="1"/>
  <c r="B16" i="2"/>
  <c r="B16" i="3" s="1"/>
</calcChain>
</file>

<file path=xl/sharedStrings.xml><?xml version="1.0" encoding="utf-8"?>
<sst xmlns="http://schemas.openxmlformats.org/spreadsheetml/2006/main" count="59" uniqueCount="35">
  <si>
    <t>B1</t>
  </si>
  <si>
    <t>B2</t>
  </si>
  <si>
    <t>B3</t>
  </si>
  <si>
    <t>B4</t>
  </si>
  <si>
    <t>B5</t>
  </si>
  <si>
    <t>PROMEDIO</t>
  </si>
  <si>
    <t>APELLIDO</t>
  </si>
  <si>
    <t>NOMBRE</t>
  </si>
  <si>
    <t>Kelly</t>
  </si>
  <si>
    <t>Sanchez</t>
  </si>
  <si>
    <t>Alvarez</t>
  </si>
  <si>
    <t>Dias</t>
  </si>
  <si>
    <t>Juarez</t>
  </si>
  <si>
    <t>Lopez</t>
  </si>
  <si>
    <t>Garcia</t>
  </si>
  <si>
    <t>Torrez</t>
  </si>
  <si>
    <t>Aguilar</t>
  </si>
  <si>
    <t>Sosa</t>
  </si>
  <si>
    <t>Hernandez</t>
  </si>
  <si>
    <t>Juan</t>
  </si>
  <si>
    <t>Alejandra</t>
  </si>
  <si>
    <t>Maria</t>
  </si>
  <si>
    <t>Daniel</t>
  </si>
  <si>
    <t>Karla</t>
  </si>
  <si>
    <t>Julian</t>
  </si>
  <si>
    <t>Francisco</t>
  </si>
  <si>
    <t>Isabel</t>
  </si>
  <si>
    <t>Carlos</t>
  </si>
  <si>
    <t>kelly</t>
  </si>
  <si>
    <t>resultado</t>
  </si>
  <si>
    <t>CODIGO</t>
  </si>
  <si>
    <t>DATOS</t>
  </si>
  <si>
    <t>CONTABILIDAD</t>
  </si>
  <si>
    <t>computacion</t>
  </si>
  <si>
    <t>programacion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</si>
</sst>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ndara"/>
      <family val="2"/>
      <scheme val="minor"/>
    </font>
    <font>
      <sz val="11"/>
      <color rgb="FFFFFF00"/>
      <name val="Arial Black"/>
      <family val="2"/>
    </font>
    <font>
      <sz val="11"/>
      <color rgb="FFC00000"/>
      <name val="Algerian"/>
      <family val="5"/>
    </font>
    <font>
      <sz val="11"/>
      <color rgb="FF0000CC"/>
      <name val="Arial Black"/>
      <family val="2"/>
    </font>
    <font>
      <sz val="11"/>
      <color rgb="FF9900CC"/>
      <name val="Chaparral Pro Light"/>
      <family val="1"/>
    </font>
    <font>
      <sz val="11"/>
      <color theme="5" tint="-0.499984740745262"/>
      <name val="Broadway"/>
      <family val="5"/>
    </font>
    <font>
      <sz val="14"/>
      <color rgb="FFFF0000"/>
      <name val="Adobe Myungjo Std M"/>
      <family val="1"/>
      <charset val="128"/>
    </font>
    <font>
      <sz val="12"/>
      <color rgb="FFFF0000"/>
      <name val="Adobe Myungjo Std M"/>
      <family val="1"/>
      <charset val="128"/>
    </font>
    <font>
      <sz val="11"/>
      <color theme="5" tint="-0.499984740745262"/>
      <name val="Arial Black"/>
      <family val="2"/>
    </font>
    <font>
      <sz val="11"/>
      <color rgb="FF0000CC"/>
      <name val="Aharoni"/>
      <charset val="177"/>
    </font>
    <font>
      <sz val="11"/>
      <color rgb="FF9900CC"/>
      <name val="Candara"/>
      <family val="2"/>
      <scheme val="minor"/>
    </font>
    <font>
      <sz val="11"/>
      <color rgb="FFFF6699"/>
      <name val="Algerian"/>
      <family val="5"/>
    </font>
    <font>
      <b/>
      <sz val="11"/>
      <color theme="1"/>
      <name val="Candar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2" borderId="0" xfId="0" applyFont="1" applyFill="1"/>
    <xf numFmtId="0" fontId="11" fillId="2" borderId="0" xfId="0" applyFont="1" applyFill="1"/>
    <xf numFmtId="0" fontId="0" fillId="0" borderId="0" xfId="0" applyFill="1"/>
    <xf numFmtId="0" fontId="10" fillId="0" borderId="0" xfId="0" applyFont="1" applyFill="1"/>
    <xf numFmtId="0" fontId="3" fillId="0" borderId="0" xfId="0" applyFont="1" applyFill="1"/>
    <xf numFmtId="0" fontId="9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12" fillId="4" borderId="1" xfId="0" applyFont="1" applyFill="1" applyBorder="1"/>
    <xf numFmtId="0" fontId="7" fillId="2" borderId="2" xfId="0" applyFont="1" applyFill="1" applyBorder="1"/>
    <xf numFmtId="0" fontId="6" fillId="2" borderId="3" xfId="0" applyFont="1" applyFill="1" applyBorder="1"/>
    <xf numFmtId="0" fontId="0" fillId="5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7" fillId="2" borderId="4" xfId="0" applyFont="1" applyFill="1" applyBorder="1"/>
    <xf numFmtId="0" fontId="7" fillId="2" borderId="5" xfId="0" applyFont="1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  <color rgb="FFFF6699"/>
      <color rgb="FFFF9999"/>
      <color rgb="FF66FFFF"/>
      <color rgb="FF0000FF"/>
      <color rgb="FF99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ONTABILIDAD!A1"/><Relationship Id="rId2" Type="http://schemas.openxmlformats.org/officeDocument/2006/relationships/hyperlink" Target="#COMPUTACION!A1"/><Relationship Id="rId1" Type="http://schemas.openxmlformats.org/officeDocument/2006/relationships/hyperlink" Target="#PROGRAMACION!A1"/><Relationship Id="rId4" Type="http://schemas.openxmlformats.org/officeDocument/2006/relationships/hyperlink" Target="#BUSQUED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1</xdr:row>
      <xdr:rowOff>12198</xdr:rowOff>
    </xdr:from>
    <xdr:ext cx="2355796" cy="1445127"/>
    <xdr:sp macro="" textlink="">
      <xdr:nvSpPr>
        <xdr:cNvPr id="2" name="Rectángulo 1"/>
        <xdr:cNvSpPr/>
      </xdr:nvSpPr>
      <xdr:spPr>
        <a:xfrm>
          <a:off x="3952875" y="202698"/>
          <a:ext cx="2355796" cy="1445127"/>
        </a:xfrm>
        <a:prstGeom prst="rect">
          <a:avLst/>
        </a:prstGeom>
        <a:noFill/>
      </xdr:spPr>
      <xdr:txBody>
        <a:bodyPr wrap="none" lIns="91440" tIns="45720" rIns="91440" bIns="45720">
          <a:prstTxWarp prst="textStop">
            <a:avLst/>
          </a:prstTxWarp>
          <a:spAutoFit/>
          <a:scene3d>
            <a:camera prst="perspectiveAbove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ES" sz="5400" b="1" cap="none" spc="0">
              <a:ln w="12700">
                <a:solidFill>
                  <a:srgbClr val="00B050"/>
                </a:solidFill>
                <a:prstDash val="solid"/>
              </a:ln>
              <a:solidFill>
                <a:srgbClr val="FFFF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75057" dist="38100" dir="5400000" sy="-20000" rotWithShape="0">
                  <a:prstClr val="black">
                    <a:alpha val="25000"/>
                  </a:prstClr>
                </a:outerShdw>
                <a:reflection blurRad="6350" stA="60000" endA="900" endPos="60000" dist="60007" dir="5400000" sy="-100000" algn="bl" rotWithShape="0"/>
              </a:effectLst>
            </a:rPr>
            <a:t>MENU</a:t>
          </a:r>
        </a:p>
      </xdr:txBody>
    </xdr:sp>
    <xdr:clientData/>
  </xdr:oneCellAnchor>
  <xdr:twoCellAnchor>
    <xdr:from>
      <xdr:col>0</xdr:col>
      <xdr:colOff>0</xdr:colOff>
      <xdr:row>4</xdr:row>
      <xdr:rowOff>171450</xdr:rowOff>
    </xdr:from>
    <xdr:to>
      <xdr:col>4</xdr:col>
      <xdr:colOff>733424</xdr:colOff>
      <xdr:row>20</xdr:row>
      <xdr:rowOff>19050</xdr:rowOff>
    </xdr:to>
    <xdr:sp macro="" textlink="">
      <xdr:nvSpPr>
        <xdr:cNvPr id="8" name="Estrella de 5 puntas 7">
          <a:hlinkClick xmlns:r="http://schemas.openxmlformats.org/officeDocument/2006/relationships" r:id="rId1"/>
        </xdr:cNvPr>
        <xdr:cNvSpPr/>
      </xdr:nvSpPr>
      <xdr:spPr>
        <a:xfrm>
          <a:off x="0" y="933450"/>
          <a:ext cx="4086224" cy="2895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prstTxWarp prst="textWave1">
            <a:avLst/>
          </a:prstTxWarp>
        </a:bodyPr>
        <a:lstStyle/>
        <a:p>
          <a:pPr algn="ctr"/>
          <a:r>
            <a:rPr lang="es-GT" sz="1200">
              <a:solidFill>
                <a:srgbClr val="FF0000"/>
              </a:solidFill>
              <a:latin typeface="+mn-lt"/>
            </a:rPr>
            <a:t>PROGAMACION</a:t>
          </a:r>
        </a:p>
      </xdr:txBody>
    </xdr:sp>
    <xdr:clientData/>
  </xdr:twoCellAnchor>
  <xdr:twoCellAnchor>
    <xdr:from>
      <xdr:col>8</xdr:col>
      <xdr:colOff>533399</xdr:colOff>
      <xdr:row>2</xdr:row>
      <xdr:rowOff>152400</xdr:rowOff>
    </xdr:from>
    <xdr:to>
      <xdr:col>12</xdr:col>
      <xdr:colOff>409574</xdr:colOff>
      <xdr:row>16</xdr:row>
      <xdr:rowOff>152400</xdr:rowOff>
    </xdr:to>
    <xdr:sp macro="" textlink="">
      <xdr:nvSpPr>
        <xdr:cNvPr id="9" name="Estrella de 5 puntas 8">
          <a:hlinkClick xmlns:r="http://schemas.openxmlformats.org/officeDocument/2006/relationships" r:id="rId2"/>
        </xdr:cNvPr>
        <xdr:cNvSpPr/>
      </xdr:nvSpPr>
      <xdr:spPr>
        <a:xfrm>
          <a:off x="7238999" y="533400"/>
          <a:ext cx="3228975" cy="26670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InflateTop">
            <a:avLst/>
          </a:prstTxWarp>
        </a:bodyPr>
        <a:lstStyle/>
        <a:p>
          <a:pPr algn="r"/>
          <a:r>
            <a:rPr lang="es-GT" sz="1100">
              <a:solidFill>
                <a:srgbClr val="FF0000"/>
              </a:solidFill>
              <a:latin typeface="Algerian" panose="04020705040A02060702" pitchFamily="82" charset="0"/>
            </a:rPr>
            <a:t>COMPUTACION</a:t>
          </a:r>
        </a:p>
      </xdr:txBody>
    </xdr:sp>
    <xdr:clientData/>
  </xdr:twoCellAnchor>
  <xdr:twoCellAnchor>
    <xdr:from>
      <xdr:col>5</xdr:col>
      <xdr:colOff>57149</xdr:colOff>
      <xdr:row>11</xdr:row>
      <xdr:rowOff>180974</xdr:rowOff>
    </xdr:from>
    <xdr:to>
      <xdr:col>9</xdr:col>
      <xdr:colOff>371475</xdr:colOff>
      <xdr:row>28</xdr:row>
      <xdr:rowOff>95250</xdr:rowOff>
    </xdr:to>
    <xdr:sp macro="" textlink="">
      <xdr:nvSpPr>
        <xdr:cNvPr id="10" name="Estrella de 5 puntas 9">
          <a:hlinkClick xmlns:r="http://schemas.openxmlformats.org/officeDocument/2006/relationships" r:id="rId3"/>
        </xdr:cNvPr>
        <xdr:cNvSpPr/>
      </xdr:nvSpPr>
      <xdr:spPr>
        <a:xfrm>
          <a:off x="4248149" y="2276474"/>
          <a:ext cx="3667126" cy="3152776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prstTxWarp prst="textInflateBottom">
            <a:avLst/>
          </a:prstTxWarp>
        </a:bodyPr>
        <a:lstStyle/>
        <a:p>
          <a:pPr algn="ctr"/>
          <a:r>
            <a:rPr lang="es-GT" sz="1100">
              <a:solidFill>
                <a:srgbClr val="FF0000"/>
              </a:solidFill>
              <a:latin typeface="Algerian" panose="04020705040A02060702" pitchFamily="82" charset="0"/>
            </a:rPr>
            <a:t>CONTABILIDAD</a:t>
          </a:r>
        </a:p>
      </xdr:txBody>
    </xdr:sp>
    <xdr:clientData/>
  </xdr:twoCellAnchor>
  <xdr:twoCellAnchor>
    <xdr:from>
      <xdr:col>2</xdr:col>
      <xdr:colOff>361950</xdr:colOff>
      <xdr:row>26</xdr:row>
      <xdr:rowOff>19050</xdr:rowOff>
    </xdr:from>
    <xdr:to>
      <xdr:col>7</xdr:col>
      <xdr:colOff>438150</xdr:colOff>
      <xdr:row>45</xdr:row>
      <xdr:rowOff>47625</xdr:rowOff>
    </xdr:to>
    <xdr:sp macro="" textlink="">
      <xdr:nvSpPr>
        <xdr:cNvPr id="3" name="Estrella de 5 puntas 2">
          <a:hlinkClick xmlns:r="http://schemas.openxmlformats.org/officeDocument/2006/relationships" r:id="rId4"/>
        </xdr:cNvPr>
        <xdr:cNvSpPr/>
      </xdr:nvSpPr>
      <xdr:spPr>
        <a:xfrm>
          <a:off x="2038350" y="4972050"/>
          <a:ext cx="4267200" cy="36480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DeflateInflate">
            <a:avLst/>
          </a:prstTxWarp>
        </a:bodyPr>
        <a:lstStyle/>
        <a:p>
          <a:pPr algn="l"/>
          <a:endParaRPr lang="es-GT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l"/>
          <a:r>
            <a:rPr lang="es-GT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BUSQUEDA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2</xdr:row>
      <xdr:rowOff>76200</xdr:rowOff>
    </xdr:from>
    <xdr:to>
      <xdr:col>8</xdr:col>
      <xdr:colOff>742950</xdr:colOff>
      <xdr:row>9</xdr:row>
      <xdr:rowOff>161925</xdr:rowOff>
    </xdr:to>
    <xdr:sp macro="" textlink="">
      <xdr:nvSpPr>
        <xdr:cNvPr id="2" name="Estrella de 5 puntas 1">
          <a:hlinkClick xmlns:r="http://schemas.openxmlformats.org/officeDocument/2006/relationships" r:id="rId1"/>
        </xdr:cNvPr>
        <xdr:cNvSpPr/>
      </xdr:nvSpPr>
      <xdr:spPr>
        <a:xfrm>
          <a:off x="6296025" y="457200"/>
          <a:ext cx="2447925" cy="1476375"/>
        </a:xfrm>
        <a:prstGeom prst="star5">
          <a:avLst/>
        </a:prstGeom>
        <a:solidFill>
          <a:srgbClr val="FF99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38100</xdr:rowOff>
    </xdr:from>
    <xdr:ext cx="7010400" cy="790575"/>
    <xdr:sp macro="" textlink="">
      <xdr:nvSpPr>
        <xdr:cNvPr id="2" name="Rectángulo 1"/>
        <xdr:cNvSpPr/>
      </xdr:nvSpPr>
      <xdr:spPr>
        <a:xfrm>
          <a:off x="123825" y="38100"/>
          <a:ext cx="7010400" cy="7905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lIns="91440" tIns="45720" rIns="91440" bIns="45720">
          <a:prstTxWarp prst="textCurveDown">
            <a:avLst/>
          </a:prstTxWarp>
          <a:noAutofit/>
        </a:bodyPr>
        <a:lstStyle/>
        <a:p>
          <a:pPr algn="ctr"/>
          <a:r>
            <a:rPr lang="es-ES" sz="5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accent2">
                  <a:lumMod val="50000"/>
                </a:schemeClr>
              </a:solidFill>
              <a:effectLst>
                <a:glow rad="101600">
                  <a:schemeClr val="accent6">
                    <a:satMod val="175000"/>
                    <a:alpha val="40000"/>
                  </a:schemeClr>
                </a:glow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a:rPr>
            <a:t>computacion</a:t>
          </a:r>
        </a:p>
      </xdr:txBody>
    </xdr:sp>
    <xdr:clientData/>
  </xdr:oneCellAnchor>
  <xdr:twoCellAnchor>
    <xdr:from>
      <xdr:col>10</xdr:col>
      <xdr:colOff>133350</xdr:colOff>
      <xdr:row>2</xdr:row>
      <xdr:rowOff>95250</xdr:rowOff>
    </xdr:from>
    <xdr:to>
      <xdr:col>13</xdr:col>
      <xdr:colOff>171450</xdr:colOff>
      <xdr:row>16</xdr:row>
      <xdr:rowOff>161925</xdr:rowOff>
    </xdr:to>
    <xdr:sp macro="" textlink="">
      <xdr:nvSpPr>
        <xdr:cNvPr id="3" name="Estrella de 5 puntas 2">
          <a:hlinkClick xmlns:r="http://schemas.openxmlformats.org/officeDocument/2006/relationships" r:id="rId1"/>
        </xdr:cNvPr>
        <xdr:cNvSpPr/>
      </xdr:nvSpPr>
      <xdr:spPr>
        <a:xfrm>
          <a:off x="7677150" y="476250"/>
          <a:ext cx="2552700" cy="283845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Wave2">
            <a:avLst/>
          </a:prstTxWarp>
        </a:bodyPr>
        <a:lstStyle/>
        <a:p>
          <a:pPr algn="l"/>
          <a:r>
            <a:rPr lang="es-GT" sz="1100">
              <a:solidFill>
                <a:srgbClr val="FF0000"/>
              </a:solidFill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161925</xdr:rowOff>
    </xdr:from>
    <xdr:ext cx="6354368" cy="730752"/>
    <xdr:sp macro="" textlink="">
      <xdr:nvSpPr>
        <xdr:cNvPr id="2" name="Rectángulo 1"/>
        <xdr:cNvSpPr/>
      </xdr:nvSpPr>
      <xdr:spPr>
        <a:xfrm>
          <a:off x="0" y="161925"/>
          <a:ext cx="6354368" cy="730752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prstTxWarp prst="textTriangleInverted">
            <a:avLst/>
          </a:prstTxWarp>
          <a:noAutofit/>
          <a:scene3d>
            <a:camera prst="perspectiveRelaxed"/>
            <a:lightRig rig="threePt" dir="t"/>
          </a:scene3d>
        </a:bodyPr>
        <a:lstStyle/>
        <a:p>
          <a:pPr algn="ctr"/>
          <a:r>
            <a:rPr lang="es-ES" sz="54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  <a:outerShdw dist="38100" dir="2640000" algn="bl" rotWithShape="0">
                  <a:schemeClr val="accent1"/>
                </a:outerShdw>
              </a:effectLst>
              <a:latin typeface="Algerian" panose="04020705040A02060702" pitchFamily="82" charset="0"/>
            </a:rPr>
            <a:t>contabilidad</a:t>
          </a:r>
        </a:p>
      </xdr:txBody>
    </xdr:sp>
    <xdr:clientData/>
  </xdr:oneCellAnchor>
  <xdr:twoCellAnchor>
    <xdr:from>
      <xdr:col>10</xdr:col>
      <xdr:colOff>9525</xdr:colOff>
      <xdr:row>1</xdr:row>
      <xdr:rowOff>19050</xdr:rowOff>
    </xdr:from>
    <xdr:to>
      <xdr:col>13</xdr:col>
      <xdr:colOff>514350</xdr:colOff>
      <xdr:row>15</xdr:row>
      <xdr:rowOff>104775</xdr:rowOff>
    </xdr:to>
    <xdr:sp macro="" textlink="">
      <xdr:nvSpPr>
        <xdr:cNvPr id="3" name="Estrella de 5 puntas 2">
          <a:hlinkClick xmlns:r="http://schemas.openxmlformats.org/officeDocument/2006/relationships" r:id="rId1"/>
        </xdr:cNvPr>
        <xdr:cNvSpPr/>
      </xdr:nvSpPr>
      <xdr:spPr>
        <a:xfrm>
          <a:off x="7553325" y="209550"/>
          <a:ext cx="3019425" cy="31908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TriangleInverted">
            <a:avLst/>
          </a:prstTxWarp>
        </a:bodyPr>
        <a:lstStyle/>
        <a:p>
          <a:pPr algn="l"/>
          <a:r>
            <a:rPr lang="es-GT" sz="1100">
              <a:solidFill>
                <a:srgbClr val="FF0000"/>
              </a:solidFill>
            </a:rPr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40773</xdr:rowOff>
    </xdr:from>
    <xdr:ext cx="6877050" cy="635502"/>
    <xdr:sp macro="" textlink="">
      <xdr:nvSpPr>
        <xdr:cNvPr id="2" name="Rectángulo 1"/>
        <xdr:cNvSpPr/>
      </xdr:nvSpPr>
      <xdr:spPr>
        <a:xfrm>
          <a:off x="104775" y="231273"/>
          <a:ext cx="6877050" cy="635502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lIns="91440" tIns="45720" rIns="91440" bIns="45720">
          <a:prstTxWarp prst="textTriangle">
            <a:avLst/>
          </a:prstTxWarp>
          <a:noAutofit/>
        </a:bodyPr>
        <a:lstStyle/>
        <a:p>
          <a:pPr algn="ctr"/>
          <a:r>
            <a:rPr lang="es-ES" sz="5400" b="1" cap="none" spc="50">
              <a:ln w="9525" cmpd="sng">
                <a:solidFill>
                  <a:schemeClr val="bg2">
                    <a:lumMod val="10000"/>
                  </a:schemeClr>
                </a:solidFill>
                <a:prstDash val="solid"/>
              </a:ln>
              <a:solidFill>
                <a:srgbClr val="92D05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</a:rPr>
            <a:t>PROGRAMACION</a:t>
          </a:r>
        </a:p>
      </xdr:txBody>
    </xdr:sp>
    <xdr:clientData/>
  </xdr:oneCellAnchor>
  <xdr:twoCellAnchor>
    <xdr:from>
      <xdr:col>10</xdr:col>
      <xdr:colOff>38100</xdr:colOff>
      <xdr:row>4</xdr:row>
      <xdr:rowOff>0</xdr:rowOff>
    </xdr:from>
    <xdr:to>
      <xdr:col>13</xdr:col>
      <xdr:colOff>133350</xdr:colOff>
      <xdr:row>15</xdr:row>
      <xdr:rowOff>142875</xdr:rowOff>
    </xdr:to>
    <xdr:sp macro="" textlink="">
      <xdr:nvSpPr>
        <xdr:cNvPr id="3" name="Estrella de 5 puntas 2">
          <a:hlinkClick xmlns:r="http://schemas.openxmlformats.org/officeDocument/2006/relationships" r:id="rId1"/>
        </xdr:cNvPr>
        <xdr:cNvSpPr/>
      </xdr:nvSpPr>
      <xdr:spPr>
        <a:xfrm>
          <a:off x="7639050" y="762000"/>
          <a:ext cx="2609850" cy="27051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Stop">
            <a:avLst/>
          </a:prstTxWarp>
        </a:bodyPr>
        <a:lstStyle/>
        <a:p>
          <a:pPr algn="l"/>
          <a:r>
            <a:rPr lang="es-GT" sz="1100">
              <a:solidFill>
                <a:srgbClr val="FF0000"/>
              </a:solidFill>
            </a:rPr>
            <a:t>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F12"/>
  <sheetViews>
    <sheetView tabSelected="1" workbookViewId="0"/>
  </sheetViews>
  <sheetFormatPr baseColWidth="10" defaultRowHeight="15" x14ac:dyDescent="0.25"/>
  <cols>
    <col min="1" max="16384" width="11" style="16"/>
  </cols>
  <sheetData>
    <row r="12" spans="6:6" x14ac:dyDescent="0.25">
      <c r="F12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B4:E14"/>
  <sheetViews>
    <sheetView workbookViewId="0"/>
  </sheetViews>
  <sheetFormatPr baseColWidth="10" defaultRowHeight="15" x14ac:dyDescent="0.25"/>
  <cols>
    <col min="2" max="2" width="16.5" customWidth="1"/>
    <col min="3" max="3" width="14.875" customWidth="1"/>
    <col min="4" max="4" width="14.25" customWidth="1"/>
    <col min="5" max="5" width="15.375" customWidth="1"/>
  </cols>
  <sheetData>
    <row r="4" spans="2:5" x14ac:dyDescent="0.25">
      <c r="B4" s="18" t="s">
        <v>31</v>
      </c>
      <c r="C4" s="18" t="s">
        <v>33</v>
      </c>
      <c r="D4" s="18" t="s">
        <v>32</v>
      </c>
      <c r="E4" s="18" t="s">
        <v>34</v>
      </c>
    </row>
    <row r="5" spans="2:5" ht="16.5" thickBot="1" x14ac:dyDescent="0.3">
      <c r="B5" s="24" t="s">
        <v>30</v>
      </c>
      <c r="C5" s="26">
        <v>107</v>
      </c>
      <c r="D5" s="26"/>
      <c r="E5" s="26"/>
    </row>
    <row r="6" spans="2:5" ht="15.75" x14ac:dyDescent="0.25">
      <c r="B6" s="25" t="s">
        <v>7</v>
      </c>
      <c r="C6" s="26" t="str">
        <f>VLOOKUP(C5,COMPUTACION!A7:J16,2,FALSE)</f>
        <v>Carlos</v>
      </c>
      <c r="D6" s="26"/>
      <c r="E6" s="26"/>
    </row>
    <row r="7" spans="2:5" ht="15.75" x14ac:dyDescent="0.25">
      <c r="B7" s="19" t="s">
        <v>6</v>
      </c>
      <c r="C7" s="26" t="str">
        <f>VLOOKUP(C5,COMPUTACION!A7:J16,3,FALSE)</f>
        <v>Torrez</v>
      </c>
      <c r="D7" s="26"/>
      <c r="E7" s="26"/>
    </row>
    <row r="8" spans="2:5" ht="15.75" x14ac:dyDescent="0.25">
      <c r="B8" s="19" t="s">
        <v>0</v>
      </c>
      <c r="C8" s="21">
        <f>VLOOKUP(C5,COMPUTACION!A6:J16,4,FALSE)</f>
        <v>65</v>
      </c>
      <c r="D8" s="22">
        <f>VLOOKUP(C5,CONTABILIDAD!A6:J16,4,FALSE)</f>
        <v>78</v>
      </c>
      <c r="E8" s="23">
        <f>VLOOKUP(C5,PROGRAMACION!A6:J16,4,FALSE)</f>
        <v>56</v>
      </c>
    </row>
    <row r="9" spans="2:5" ht="15.75" x14ac:dyDescent="0.25">
      <c r="B9" s="19" t="s">
        <v>1</v>
      </c>
      <c r="C9" s="21">
        <f>VLOOKUP(C5,COMPUTACION!A6:J16,5,FALSE)</f>
        <v>99</v>
      </c>
      <c r="D9" s="22">
        <f>VLOOKUP(C5,CONTABILIDAD!A6:J16,5,FALSE)</f>
        <v>99</v>
      </c>
      <c r="E9" s="23">
        <f>VLOOKUP(C5,PROGRAMACION!A6:J16,5,FALSE)</f>
        <v>100</v>
      </c>
    </row>
    <row r="10" spans="2:5" ht="15.75" x14ac:dyDescent="0.25">
      <c r="B10" s="19" t="s">
        <v>2</v>
      </c>
      <c r="C10" s="21">
        <f>VLOOKUP(C5,COMPUTACION!A6:J16,6,FALSE)</f>
        <v>95</v>
      </c>
      <c r="D10" s="22">
        <f>VLOOKUP(C5,CONTABILIDAD!A6:J16,6,FALSE)</f>
        <v>75</v>
      </c>
      <c r="E10" s="23">
        <f>VLOOKUP(C5,PROGRAMACION!A6:J16,6,FALSE)</f>
        <v>100</v>
      </c>
    </row>
    <row r="11" spans="2:5" ht="15.75" x14ac:dyDescent="0.25">
      <c r="B11" s="19" t="s">
        <v>3</v>
      </c>
      <c r="C11" s="21">
        <f>VLOOKUP(C5,COMPUTACION!A6:J16,7,FALSE)</f>
        <v>99</v>
      </c>
      <c r="D11" s="22">
        <f>VLOOKUP(C5,CONTABILIDAD!A6:J16,7,FALSE)</f>
        <v>96</v>
      </c>
      <c r="E11" s="23">
        <f>VLOOKUP(C5,PROGRAMACION!A6:J16,7,FALSE)</f>
        <v>84</v>
      </c>
    </row>
    <row r="12" spans="2:5" ht="15.75" x14ac:dyDescent="0.25">
      <c r="B12" s="19" t="s">
        <v>4</v>
      </c>
      <c r="C12" s="21">
        <f>VLOOKUP(C5,COMPUTACION!A6:J16,8,FALSE)</f>
        <v>60</v>
      </c>
      <c r="D12" s="22">
        <f>VLOOKUP(C5,CONTABILIDAD!A6:J16,8,FALSE)</f>
        <v>100</v>
      </c>
      <c r="E12" s="23">
        <f>VLOOKUP(C5,PROGRAMACION!A6:J16,8,FALSE)</f>
        <v>99</v>
      </c>
    </row>
    <row r="13" spans="2:5" ht="15.75" x14ac:dyDescent="0.25">
      <c r="B13" s="19" t="s">
        <v>5</v>
      </c>
      <c r="C13" s="21">
        <f>VLOOKUP(C5,COMPUTACION!A6:J16,9,FALSE)</f>
        <v>83.6</v>
      </c>
      <c r="D13" s="22">
        <f>VLOOKUP(C5,CONTABILIDAD!A6:J16,9,FALSE)</f>
        <v>89.6</v>
      </c>
      <c r="E13" s="23">
        <f>VLOOKUP(C5,PROGRAMACION!A6:J16,9,FALSE)</f>
        <v>87.8</v>
      </c>
    </row>
    <row r="14" spans="2:5" ht="18.75" thickBot="1" x14ac:dyDescent="0.3">
      <c r="B14" s="20" t="s">
        <v>29</v>
      </c>
      <c r="C14" s="21" t="str">
        <f>VLOOKUP(C5,COMPUTACION!A6:J16,10,FALSE)</f>
        <v>gano</v>
      </c>
      <c r="D14" s="22" t="str">
        <f>VLOOKUP(C5,CONTABILIDAD!A6:J16,10,FALSE)</f>
        <v>gano</v>
      </c>
      <c r="E14" s="23" t="str">
        <f>VLOOKUP(C5,PROGRAMACION!A6:J16,10,FALSE)</f>
        <v>gano</v>
      </c>
    </row>
  </sheetData>
  <mergeCells count="3">
    <mergeCell ref="C5:E5"/>
    <mergeCell ref="C6:E6"/>
    <mergeCell ref="C7:E7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CONTABILIDAD!$A$7:$A$16</xm:f>
          </x14:formula1>
          <xm:sqref>C5:E5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6:J16"/>
  <sheetViews>
    <sheetView workbookViewId="0"/>
  </sheetViews>
  <sheetFormatPr baseColWidth="10" defaultRowHeight="15" x14ac:dyDescent="0.25"/>
  <cols>
    <col min="1" max="16384" width="11" style="9"/>
  </cols>
  <sheetData>
    <row r="6" spans="1:10" ht="15.75" x14ac:dyDescent="0.25">
      <c r="A6" s="8" t="s">
        <v>30</v>
      </c>
      <c r="B6" s="8" t="s">
        <v>7</v>
      </c>
      <c r="C6" s="8" t="str">
        <f>CONTABILIDAD!C6</f>
        <v>APELLIDO</v>
      </c>
      <c r="D6" s="8" t="str">
        <f>CONTABILIDAD!D6</f>
        <v>B1</v>
      </c>
      <c r="E6" s="8" t="str">
        <f>CONTABILIDAD!E6</f>
        <v>B2</v>
      </c>
      <c r="F6" s="8" t="str">
        <f>CONTABILIDAD!F6</f>
        <v>B3</v>
      </c>
      <c r="G6" s="8" t="str">
        <f>CONTABILIDAD!G6</f>
        <v>B4</v>
      </c>
      <c r="H6" s="8" t="str">
        <f>CONTABILIDAD!H6</f>
        <v>B5</v>
      </c>
      <c r="I6" s="8" t="str">
        <f>CONTABILIDAD!I6</f>
        <v>PROMEDIO</v>
      </c>
      <c r="J6" s="8" t="s">
        <v>29</v>
      </c>
    </row>
    <row r="7" spans="1:10" ht="15.75" x14ac:dyDescent="0.3">
      <c r="A7" s="7">
        <v>101</v>
      </c>
      <c r="B7" s="7" t="s">
        <v>28</v>
      </c>
      <c r="C7" s="7" t="str">
        <f>CONTABILIDAD!C7</f>
        <v>Sanchez</v>
      </c>
      <c r="D7" s="6">
        <v>88</v>
      </c>
      <c r="E7" s="6">
        <v>75</v>
      </c>
      <c r="F7" s="6">
        <v>100</v>
      </c>
      <c r="G7" s="6">
        <v>10</v>
      </c>
      <c r="H7" s="6">
        <v>60</v>
      </c>
      <c r="I7" s="6">
        <f t="shared" ref="I7:I16" si="0">AVERAGE(D7:H7)</f>
        <v>66.599999999999994</v>
      </c>
      <c r="J7" s="10" t="str">
        <f>IF(D7&gt;=60,"gano","perdio")</f>
        <v>gano</v>
      </c>
    </row>
    <row r="8" spans="1:10" ht="15.75" x14ac:dyDescent="0.3">
      <c r="A8" s="7">
        <f>CONTABILIDAD!A8</f>
        <v>102</v>
      </c>
      <c r="B8" s="7" t="str">
        <f>CONTABILIDAD!B8</f>
        <v>Isabel</v>
      </c>
      <c r="C8" s="7" t="str">
        <f>CONTABILIDAD!C8</f>
        <v>Alvarez</v>
      </c>
      <c r="D8" s="6">
        <v>100</v>
      </c>
      <c r="E8" s="6">
        <v>100</v>
      </c>
      <c r="F8" s="6">
        <v>60</v>
      </c>
      <c r="G8" s="6">
        <v>98</v>
      </c>
      <c r="H8" s="6">
        <v>61</v>
      </c>
      <c r="I8" s="6">
        <f t="shared" si="0"/>
        <v>83.8</v>
      </c>
      <c r="J8" s="10" t="str">
        <f>IF(E7&lt;=60,"perdio","gano")</f>
        <v>gano</v>
      </c>
    </row>
    <row r="9" spans="1:10" ht="15.75" x14ac:dyDescent="0.3">
      <c r="A9" s="7">
        <f>CONTABILIDAD!A9</f>
        <v>103</v>
      </c>
      <c r="B9" s="7" t="str">
        <f>CONTABILIDAD!B9</f>
        <v>Francisco</v>
      </c>
      <c r="C9" s="7" t="str">
        <f>CONTABILIDAD!C9</f>
        <v>Dias</v>
      </c>
      <c r="D9" s="6">
        <v>99</v>
      </c>
      <c r="E9" s="6">
        <v>75</v>
      </c>
      <c r="F9" s="6">
        <v>100</v>
      </c>
      <c r="G9" s="6">
        <v>99</v>
      </c>
      <c r="H9" s="6">
        <v>60</v>
      </c>
      <c r="I9" s="6">
        <f t="shared" si="0"/>
        <v>86.6</v>
      </c>
      <c r="J9" s="10" t="str">
        <f t="shared" ref="J9:J16" si="1">IF(E8&lt;=60,"perdio","gano")</f>
        <v>gano</v>
      </c>
    </row>
    <row r="10" spans="1:10" ht="15.75" x14ac:dyDescent="0.3">
      <c r="A10" s="7">
        <f>CONTABILIDAD!A10</f>
        <v>104</v>
      </c>
      <c r="B10" s="7" t="str">
        <f>CONTABILIDAD!B10</f>
        <v>Julian</v>
      </c>
      <c r="C10" s="7" t="str">
        <f>CONTABILIDAD!C10</f>
        <v>Juarez</v>
      </c>
      <c r="D10" s="6">
        <v>65</v>
      </c>
      <c r="E10" s="6">
        <v>85</v>
      </c>
      <c r="F10" s="6">
        <v>64</v>
      </c>
      <c r="G10" s="6">
        <v>100</v>
      </c>
      <c r="H10" s="6">
        <v>60</v>
      </c>
      <c r="I10" s="6">
        <f t="shared" si="0"/>
        <v>74.8</v>
      </c>
      <c r="J10" s="10" t="str">
        <f t="shared" si="1"/>
        <v>gano</v>
      </c>
    </row>
    <row r="11" spans="1:10" ht="15.75" x14ac:dyDescent="0.3">
      <c r="A11" s="7">
        <f>CONTABILIDAD!A11</f>
        <v>105</v>
      </c>
      <c r="B11" s="7" t="str">
        <f>CONTABILIDAD!B11</f>
        <v>Karla</v>
      </c>
      <c r="C11" s="7" t="str">
        <f>CONTABILIDAD!C11</f>
        <v>Lopez</v>
      </c>
      <c r="D11" s="6">
        <v>88</v>
      </c>
      <c r="E11" s="6">
        <v>96</v>
      </c>
      <c r="F11" s="6">
        <v>100</v>
      </c>
      <c r="G11" s="6">
        <v>99</v>
      </c>
      <c r="H11" s="6">
        <v>60</v>
      </c>
      <c r="I11" s="6">
        <f t="shared" si="0"/>
        <v>88.6</v>
      </c>
      <c r="J11" s="10" t="str">
        <f t="shared" si="1"/>
        <v>gano</v>
      </c>
    </row>
    <row r="12" spans="1:10" ht="15.75" x14ac:dyDescent="0.3">
      <c r="A12" s="7">
        <f>CONTABILIDAD!A12</f>
        <v>106</v>
      </c>
      <c r="B12" s="7" t="str">
        <f>CONTABILIDAD!B12</f>
        <v>Daniel</v>
      </c>
      <c r="C12" s="7" t="str">
        <f>CONTABILIDAD!C12</f>
        <v>Garcia</v>
      </c>
      <c r="D12" s="6">
        <v>99</v>
      </c>
      <c r="E12" s="6">
        <v>95</v>
      </c>
      <c r="F12" s="6">
        <v>88</v>
      </c>
      <c r="G12" s="6">
        <v>98</v>
      </c>
      <c r="H12" s="6">
        <v>62</v>
      </c>
      <c r="I12" s="6">
        <f t="shared" si="0"/>
        <v>88.4</v>
      </c>
      <c r="J12" s="10" t="str">
        <f t="shared" si="1"/>
        <v>gano</v>
      </c>
    </row>
    <row r="13" spans="1:10" ht="15.75" x14ac:dyDescent="0.3">
      <c r="A13" s="7">
        <f>CONTABILIDAD!A13</f>
        <v>107</v>
      </c>
      <c r="B13" s="7" t="str">
        <f>CONTABILIDAD!B13</f>
        <v>Carlos</v>
      </c>
      <c r="C13" s="7" t="str">
        <f>CONTABILIDAD!C13</f>
        <v>Torrez</v>
      </c>
      <c r="D13" s="6">
        <v>65</v>
      </c>
      <c r="E13" s="6">
        <v>99</v>
      </c>
      <c r="F13" s="6">
        <v>95</v>
      </c>
      <c r="G13" s="6">
        <v>99</v>
      </c>
      <c r="H13" s="6">
        <v>60</v>
      </c>
      <c r="I13" s="6">
        <f t="shared" si="0"/>
        <v>83.6</v>
      </c>
      <c r="J13" s="10" t="str">
        <f t="shared" si="1"/>
        <v>gano</v>
      </c>
    </row>
    <row r="14" spans="1:10" ht="15.75" x14ac:dyDescent="0.3">
      <c r="A14" s="7">
        <f>CONTABILIDAD!A14</f>
        <v>108</v>
      </c>
      <c r="B14" s="7" t="str">
        <f>CONTABILIDAD!B14</f>
        <v>Maria</v>
      </c>
      <c r="C14" s="7" t="str">
        <f>CONTABILIDAD!C14</f>
        <v>Aguilar</v>
      </c>
      <c r="D14" s="6">
        <v>78</v>
      </c>
      <c r="E14" s="6">
        <v>88</v>
      </c>
      <c r="F14" s="6">
        <v>75</v>
      </c>
      <c r="G14" s="6">
        <v>100</v>
      </c>
      <c r="H14" s="6">
        <v>61</v>
      </c>
      <c r="I14" s="6">
        <f t="shared" si="0"/>
        <v>80.400000000000006</v>
      </c>
      <c r="J14" s="10" t="str">
        <f t="shared" si="1"/>
        <v>gano</v>
      </c>
    </row>
    <row r="15" spans="1:10" ht="15.75" x14ac:dyDescent="0.3">
      <c r="A15" s="7">
        <f>CONTABILIDAD!A15</f>
        <v>109</v>
      </c>
      <c r="B15" s="7" t="str">
        <f>CONTABILIDAD!B15</f>
        <v>Alejandra</v>
      </c>
      <c r="C15" s="7" t="str">
        <f>CONTABILIDAD!C15</f>
        <v>Sosa</v>
      </c>
      <c r="D15" s="6">
        <v>88</v>
      </c>
      <c r="E15" s="6">
        <v>100</v>
      </c>
      <c r="F15" s="6">
        <v>78</v>
      </c>
      <c r="G15" s="6">
        <v>100</v>
      </c>
      <c r="H15" s="6">
        <v>65</v>
      </c>
      <c r="I15" s="6">
        <f t="shared" si="0"/>
        <v>86.2</v>
      </c>
      <c r="J15" s="10" t="str">
        <f t="shared" si="1"/>
        <v>gano</v>
      </c>
    </row>
    <row r="16" spans="1:10" ht="15.75" x14ac:dyDescent="0.3">
      <c r="A16" s="7">
        <f>CONTABILIDAD!A16</f>
        <v>110</v>
      </c>
      <c r="B16" s="7" t="str">
        <f>CONTABILIDAD!B16</f>
        <v>Juan</v>
      </c>
      <c r="C16" s="7" t="str">
        <f>CONTABILIDAD!C16</f>
        <v>Hernandez</v>
      </c>
      <c r="D16" s="6">
        <v>74</v>
      </c>
      <c r="E16" s="6">
        <v>100</v>
      </c>
      <c r="F16" s="6">
        <v>79</v>
      </c>
      <c r="G16" s="6">
        <v>100</v>
      </c>
      <c r="H16" s="6">
        <v>70</v>
      </c>
      <c r="I16" s="6">
        <f t="shared" si="0"/>
        <v>84.6</v>
      </c>
      <c r="J16" s="10" t="str">
        <f t="shared" si="1"/>
        <v>gano</v>
      </c>
    </row>
  </sheetData>
  <conditionalFormatting sqref="D7:I16">
    <cfRule type="cellIs" dxfId="4" priority="2" operator="between">
      <formula>60</formula>
      <formula>100</formula>
    </cfRule>
    <cfRule type="cellIs" dxfId="3" priority="3" operator="between">
      <formula>60</formula>
      <formula>100</formula>
    </cfRule>
    <cfRule type="cellIs" dxfId="2" priority="4" operator="between">
      <formula>55</formula>
      <formula>59</formula>
    </cfRule>
    <cfRule type="cellIs" dxfId="1" priority="5" operator="between">
      <formula>0</formula>
      <formula>54</formula>
    </cfRule>
  </conditionalFormatting>
  <conditionalFormatting sqref="J7:J16">
    <cfRule type="containsText" dxfId="0" priority="1" operator="containsText" text="gano">
      <formula>NOT(ISERROR(SEARCH("gano",J7)))</formula>
    </cfRule>
  </conditionalFormatting>
  <pageMargins left="0.7" right="0.7" top="0.75" bottom="0.75" header="0.3" footer="0.3"/>
  <pageSetup orientation="portrait" r:id="rId1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6:J17"/>
  <sheetViews>
    <sheetView workbookViewId="0"/>
  </sheetViews>
  <sheetFormatPr baseColWidth="10" defaultRowHeight="15" x14ac:dyDescent="0.25"/>
  <cols>
    <col min="1" max="16384" width="11" style="9"/>
  </cols>
  <sheetData>
    <row r="6" spans="1:10" ht="15.75" x14ac:dyDescent="0.25">
      <c r="A6" s="4" t="s">
        <v>30</v>
      </c>
      <c r="B6" s="4" t="s">
        <v>7</v>
      </c>
      <c r="C6" s="4" t="s">
        <v>6</v>
      </c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29</v>
      </c>
    </row>
    <row r="7" spans="1:10" ht="18.75" x14ac:dyDescent="0.4">
      <c r="A7" s="5">
        <v>101</v>
      </c>
      <c r="B7" s="5" t="s">
        <v>28</v>
      </c>
      <c r="C7" s="5" t="str">
        <f>PROGRAMACION!C7</f>
        <v>Sanchez</v>
      </c>
      <c r="D7" s="11">
        <v>85</v>
      </c>
      <c r="E7" s="11">
        <v>69</v>
      </c>
      <c r="F7" s="11">
        <v>100</v>
      </c>
      <c r="G7" s="11">
        <v>88</v>
      </c>
      <c r="H7" s="11">
        <v>99</v>
      </c>
      <c r="I7" s="11">
        <f t="shared" ref="I7:I16" si="0">AVERAGE(D7:H7)</f>
        <v>88.2</v>
      </c>
      <c r="J7" s="12" t="str">
        <f>IF(I7&lt;=60,"perdio","gano")</f>
        <v>gano</v>
      </c>
    </row>
    <row r="8" spans="1:10" ht="18.75" x14ac:dyDescent="0.4">
      <c r="A8" s="5">
        <v>102</v>
      </c>
      <c r="B8" s="5" t="str">
        <f>PROGRAMACION!B8</f>
        <v>Isabel</v>
      </c>
      <c r="C8" s="5" t="str">
        <f>PROGRAMACION!C8</f>
        <v>Alvarez</v>
      </c>
      <c r="D8" s="11">
        <v>65</v>
      </c>
      <c r="E8" s="11">
        <v>74</v>
      </c>
      <c r="F8" s="11">
        <v>99</v>
      </c>
      <c r="G8" s="11">
        <v>88</v>
      </c>
      <c r="H8" s="11">
        <v>100</v>
      </c>
      <c r="I8" s="11">
        <f t="shared" si="0"/>
        <v>85.2</v>
      </c>
      <c r="J8" s="12" t="str">
        <f t="shared" ref="J8:J16" si="1">IF(I8&lt;=60,"perdio","gano")</f>
        <v>gano</v>
      </c>
    </row>
    <row r="9" spans="1:10" ht="18.75" x14ac:dyDescent="0.4">
      <c r="A9" s="5">
        <v>103</v>
      </c>
      <c r="B9" s="5" t="str">
        <f>PROGRAMACION!B9</f>
        <v>Francisco</v>
      </c>
      <c r="C9" s="5" t="str">
        <f>PROGRAMACION!C9</f>
        <v>Dias</v>
      </c>
      <c r="D9" s="11">
        <v>45</v>
      </c>
      <c r="E9" s="11">
        <v>96</v>
      </c>
      <c r="F9" s="11">
        <v>89</v>
      </c>
      <c r="G9" s="11">
        <v>100</v>
      </c>
      <c r="H9" s="11">
        <v>100</v>
      </c>
      <c r="I9" s="11">
        <f t="shared" si="0"/>
        <v>86</v>
      </c>
      <c r="J9" s="12" t="str">
        <f t="shared" si="1"/>
        <v>gano</v>
      </c>
    </row>
    <row r="10" spans="1:10" ht="18.75" x14ac:dyDescent="0.4">
      <c r="A10" s="5">
        <v>104</v>
      </c>
      <c r="B10" s="5" t="str">
        <f>PROGRAMACION!B10</f>
        <v>Julian</v>
      </c>
      <c r="C10" s="5" t="str">
        <f>PROGRAMACION!C10</f>
        <v>Juarez</v>
      </c>
      <c r="D10" s="11">
        <v>89</v>
      </c>
      <c r="E10" s="11">
        <v>62</v>
      </c>
      <c r="F10" s="11">
        <v>98</v>
      </c>
      <c r="G10" s="11">
        <v>62</v>
      </c>
      <c r="H10" s="11">
        <v>100</v>
      </c>
      <c r="I10" s="11">
        <f t="shared" si="0"/>
        <v>82.2</v>
      </c>
      <c r="J10" s="12" t="str">
        <f t="shared" si="1"/>
        <v>gano</v>
      </c>
    </row>
    <row r="11" spans="1:10" ht="18.75" x14ac:dyDescent="0.4">
      <c r="A11" s="5">
        <v>105</v>
      </c>
      <c r="B11" s="5" t="str">
        <f>PROGRAMACION!B11</f>
        <v>Karla</v>
      </c>
      <c r="C11" s="5" t="str">
        <f>PROGRAMACION!C11</f>
        <v>Lopez</v>
      </c>
      <c r="D11" s="11">
        <v>99</v>
      </c>
      <c r="E11" s="11">
        <v>78</v>
      </c>
      <c r="F11" s="11">
        <v>100</v>
      </c>
      <c r="G11" s="11">
        <v>99</v>
      </c>
      <c r="H11" s="11">
        <v>60</v>
      </c>
      <c r="I11" s="11">
        <f t="shared" si="0"/>
        <v>87.2</v>
      </c>
      <c r="J11" s="12" t="str">
        <f t="shared" si="1"/>
        <v>gano</v>
      </c>
    </row>
    <row r="12" spans="1:10" ht="18.75" x14ac:dyDescent="0.4">
      <c r="A12" s="5">
        <v>106</v>
      </c>
      <c r="B12" s="5" t="str">
        <f>PROGRAMACION!B12</f>
        <v>Daniel</v>
      </c>
      <c r="C12" s="5" t="str">
        <f>PROGRAMACION!C12</f>
        <v>Garcia</v>
      </c>
      <c r="D12" s="11">
        <v>100</v>
      </c>
      <c r="E12" s="11">
        <v>87</v>
      </c>
      <c r="F12" s="11">
        <v>68</v>
      </c>
      <c r="G12" s="11">
        <v>88</v>
      </c>
      <c r="H12" s="11">
        <v>99</v>
      </c>
      <c r="I12" s="11">
        <f t="shared" si="0"/>
        <v>88.4</v>
      </c>
      <c r="J12" s="12" t="str">
        <f t="shared" si="1"/>
        <v>gano</v>
      </c>
    </row>
    <row r="13" spans="1:10" ht="18.75" x14ac:dyDescent="0.4">
      <c r="A13" s="5">
        <v>107</v>
      </c>
      <c r="B13" s="5" t="str">
        <f>PROGRAMACION!B13</f>
        <v>Carlos</v>
      </c>
      <c r="C13" s="5" t="str">
        <f>PROGRAMACION!C13</f>
        <v>Torrez</v>
      </c>
      <c r="D13" s="11">
        <v>78</v>
      </c>
      <c r="E13" s="11">
        <v>99</v>
      </c>
      <c r="F13" s="11">
        <v>75</v>
      </c>
      <c r="G13" s="11">
        <v>96</v>
      </c>
      <c r="H13" s="11">
        <v>100</v>
      </c>
      <c r="I13" s="11">
        <f t="shared" si="0"/>
        <v>89.6</v>
      </c>
      <c r="J13" s="12" t="str">
        <f t="shared" si="1"/>
        <v>gano</v>
      </c>
    </row>
    <row r="14" spans="1:10" ht="18.75" x14ac:dyDescent="0.4">
      <c r="A14" s="5">
        <v>108</v>
      </c>
      <c r="B14" s="5" t="str">
        <f>PROGRAMACION!B14</f>
        <v>Maria</v>
      </c>
      <c r="C14" s="5" t="str">
        <f>PROGRAMACION!C14</f>
        <v>Aguilar</v>
      </c>
      <c r="D14" s="11">
        <v>77</v>
      </c>
      <c r="E14" s="11">
        <v>100</v>
      </c>
      <c r="F14" s="11">
        <v>85</v>
      </c>
      <c r="G14" s="11">
        <v>68</v>
      </c>
      <c r="H14" s="11">
        <v>88</v>
      </c>
      <c r="I14" s="11">
        <f t="shared" si="0"/>
        <v>83.6</v>
      </c>
      <c r="J14" s="12" t="str">
        <f t="shared" si="1"/>
        <v>gano</v>
      </c>
    </row>
    <row r="15" spans="1:10" ht="18.75" x14ac:dyDescent="0.4">
      <c r="A15" s="5">
        <v>109</v>
      </c>
      <c r="B15" s="5" t="str">
        <f>PROGRAMACION!B15</f>
        <v>Alejandra</v>
      </c>
      <c r="C15" s="5" t="str">
        <f>PROGRAMACION!C15</f>
        <v>Sosa</v>
      </c>
      <c r="D15" s="11">
        <v>64</v>
      </c>
      <c r="E15" s="11">
        <v>100</v>
      </c>
      <c r="F15" s="11">
        <v>99</v>
      </c>
      <c r="G15" s="11">
        <v>75</v>
      </c>
      <c r="H15" s="11">
        <v>65</v>
      </c>
      <c r="I15" s="11">
        <f t="shared" si="0"/>
        <v>80.599999999999994</v>
      </c>
      <c r="J15" s="12" t="str">
        <f t="shared" si="1"/>
        <v>gano</v>
      </c>
    </row>
    <row r="16" spans="1:10" ht="18.75" x14ac:dyDescent="0.4">
      <c r="A16" s="5">
        <v>110</v>
      </c>
      <c r="B16" s="5" t="str">
        <f>PROGRAMACION!B16</f>
        <v>Juan</v>
      </c>
      <c r="C16" s="5" t="str">
        <f>PROGRAMACION!C16</f>
        <v>Hernandez</v>
      </c>
      <c r="D16" s="11">
        <v>88</v>
      </c>
      <c r="E16" s="11">
        <v>99</v>
      </c>
      <c r="F16" s="11">
        <v>74</v>
      </c>
      <c r="G16" s="11">
        <v>100</v>
      </c>
      <c r="H16" s="11">
        <v>61</v>
      </c>
      <c r="I16" s="11">
        <f t="shared" si="0"/>
        <v>84.4</v>
      </c>
      <c r="J16" s="12" t="str">
        <f t="shared" si="1"/>
        <v>gano</v>
      </c>
    </row>
    <row r="17" spans="2:9" ht="18.75" x14ac:dyDescent="0.4">
      <c r="B17" s="13"/>
      <c r="C17" s="13"/>
      <c r="D17" s="13"/>
      <c r="E17" s="13"/>
      <c r="F17" s="13"/>
      <c r="G17" s="13"/>
      <c r="H17" s="13"/>
      <c r="I17" s="13"/>
    </row>
  </sheetData>
  <conditionalFormatting sqref="D7:I16">
    <cfRule type="cellIs" dxfId="11" priority="2" operator="between">
      <formula>60</formula>
      <formula>100</formula>
    </cfRule>
    <cfRule type="cellIs" dxfId="10" priority="3" operator="between">
      <formula>55</formula>
      <formula>59</formula>
    </cfRule>
    <cfRule type="cellIs" dxfId="9" priority="4" operator="between">
      <formula>0</formula>
      <formula>54</formula>
    </cfRule>
    <cfRule type="cellIs" dxfId="8" priority="5" operator="between">
      <formula>60</formula>
      <formula>100</formula>
    </cfRule>
    <cfRule type="cellIs" dxfId="7" priority="6" operator="between">
      <formula>55</formula>
      <formula>59</formula>
    </cfRule>
    <cfRule type="cellIs" dxfId="6" priority="7" operator="between">
      <formula>0</formula>
      <formula>54</formula>
    </cfRule>
  </conditionalFormatting>
  <conditionalFormatting sqref="J7:J16">
    <cfRule type="containsText" dxfId="5" priority="1" operator="containsText" text="gano">
      <formula>NOT(ISERROR(SEARCH("gano",J7)))</formula>
    </cfRule>
  </conditionalFormatting>
  <pageMargins left="0.7" right="0.7" top="0.75" bottom="0.75" header="0.3" footer="0.3"/>
  <pageSetup orientation="portrait" r:id="rId1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6:J16"/>
  <sheetViews>
    <sheetView workbookViewId="0"/>
  </sheetViews>
  <sheetFormatPr baseColWidth="10" defaultRowHeight="15" x14ac:dyDescent="0.25"/>
  <cols>
    <col min="1" max="8" width="11" style="9"/>
    <col min="9" max="9" width="11.75" style="9" customWidth="1"/>
    <col min="10" max="16384" width="11" style="9"/>
  </cols>
  <sheetData>
    <row r="6" spans="1:10" ht="18" x14ac:dyDescent="0.25">
      <c r="A6" s="2" t="s">
        <v>30</v>
      </c>
      <c r="B6" s="2" t="s">
        <v>7</v>
      </c>
      <c r="C6" s="2" t="s">
        <v>6</v>
      </c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3" t="s">
        <v>29</v>
      </c>
    </row>
    <row r="7" spans="1:10" ht="18.75" x14ac:dyDescent="0.4">
      <c r="A7" s="1">
        <v>101</v>
      </c>
      <c r="B7" s="1" t="s">
        <v>8</v>
      </c>
      <c r="C7" s="1" t="s">
        <v>9</v>
      </c>
      <c r="D7" s="14">
        <v>70</v>
      </c>
      <c r="E7" s="14">
        <v>56</v>
      </c>
      <c r="F7" s="14">
        <v>89</v>
      </c>
      <c r="G7" s="14">
        <v>100</v>
      </c>
      <c r="H7" s="14">
        <v>99</v>
      </c>
      <c r="I7" s="14">
        <f t="shared" ref="I7:I16" si="0">AVERAGE(D7:H7)</f>
        <v>82.8</v>
      </c>
      <c r="J7" s="15" t="str">
        <f t="shared" ref="J7:J16" si="1">IF(I7&lt;=60,"perdio","gano")</f>
        <v>gano</v>
      </c>
    </row>
    <row r="8" spans="1:10" ht="18.75" x14ac:dyDescent="0.4">
      <c r="A8" s="1">
        <v>102</v>
      </c>
      <c r="B8" s="1" t="s">
        <v>26</v>
      </c>
      <c r="C8" s="1" t="s">
        <v>10</v>
      </c>
      <c r="D8" s="14">
        <v>55</v>
      </c>
      <c r="E8" s="14">
        <v>100</v>
      </c>
      <c r="F8" s="14">
        <v>75</v>
      </c>
      <c r="G8" s="14">
        <v>95</v>
      </c>
      <c r="H8" s="14">
        <v>100</v>
      </c>
      <c r="I8" s="14">
        <f t="shared" si="0"/>
        <v>85</v>
      </c>
      <c r="J8" s="15" t="str">
        <f t="shared" si="1"/>
        <v>gano</v>
      </c>
    </row>
    <row r="9" spans="1:10" ht="18.75" x14ac:dyDescent="0.4">
      <c r="A9" s="1">
        <v>103</v>
      </c>
      <c r="B9" s="1" t="s">
        <v>25</v>
      </c>
      <c r="C9" s="1" t="s">
        <v>11</v>
      </c>
      <c r="D9" s="14">
        <v>100</v>
      </c>
      <c r="E9" s="14">
        <v>100</v>
      </c>
      <c r="F9" s="14">
        <v>100</v>
      </c>
      <c r="G9" s="14">
        <v>45</v>
      </c>
      <c r="H9" s="14">
        <v>50</v>
      </c>
      <c r="I9" s="14">
        <f t="shared" si="0"/>
        <v>79</v>
      </c>
      <c r="J9" s="15" t="str">
        <f t="shared" si="1"/>
        <v>gano</v>
      </c>
    </row>
    <row r="10" spans="1:10" ht="18.75" x14ac:dyDescent="0.4">
      <c r="A10" s="1">
        <v>104</v>
      </c>
      <c r="B10" s="1" t="s">
        <v>24</v>
      </c>
      <c r="C10" s="1" t="s">
        <v>12</v>
      </c>
      <c r="D10" s="14">
        <v>59</v>
      </c>
      <c r="E10" s="14">
        <v>60</v>
      </c>
      <c r="F10" s="14">
        <v>61</v>
      </c>
      <c r="G10" s="14">
        <v>60</v>
      </c>
      <c r="H10" s="14">
        <v>100</v>
      </c>
      <c r="I10" s="14">
        <f t="shared" si="0"/>
        <v>68</v>
      </c>
      <c r="J10" s="15" t="str">
        <f t="shared" si="1"/>
        <v>gano</v>
      </c>
    </row>
    <row r="11" spans="1:10" ht="18.75" x14ac:dyDescent="0.4">
      <c r="A11" s="1">
        <v>105</v>
      </c>
      <c r="B11" s="1" t="s">
        <v>23</v>
      </c>
      <c r="C11" s="1" t="s">
        <v>13</v>
      </c>
      <c r="D11" s="14">
        <v>66</v>
      </c>
      <c r="E11" s="14">
        <v>80</v>
      </c>
      <c r="F11" s="14">
        <v>78</v>
      </c>
      <c r="G11" s="14">
        <v>96</v>
      </c>
      <c r="H11" s="14">
        <v>97</v>
      </c>
      <c r="I11" s="14">
        <f t="shared" si="0"/>
        <v>83.4</v>
      </c>
      <c r="J11" s="15" t="str">
        <f t="shared" si="1"/>
        <v>gano</v>
      </c>
    </row>
    <row r="12" spans="1:10" ht="18.75" x14ac:dyDescent="0.4">
      <c r="A12" s="1">
        <v>106</v>
      </c>
      <c r="B12" s="1" t="s">
        <v>22</v>
      </c>
      <c r="C12" s="1" t="s">
        <v>14</v>
      </c>
      <c r="D12" s="14">
        <v>65</v>
      </c>
      <c r="E12" s="14">
        <v>100</v>
      </c>
      <c r="F12" s="14">
        <v>88</v>
      </c>
      <c r="G12" s="14">
        <v>78</v>
      </c>
      <c r="H12" s="14">
        <v>100</v>
      </c>
      <c r="I12" s="14">
        <f t="shared" si="0"/>
        <v>86.2</v>
      </c>
      <c r="J12" s="15" t="str">
        <f t="shared" si="1"/>
        <v>gano</v>
      </c>
    </row>
    <row r="13" spans="1:10" ht="18.75" x14ac:dyDescent="0.4">
      <c r="A13" s="1">
        <v>107</v>
      </c>
      <c r="B13" s="1" t="s">
        <v>27</v>
      </c>
      <c r="C13" s="1" t="s">
        <v>15</v>
      </c>
      <c r="D13" s="14">
        <v>56</v>
      </c>
      <c r="E13" s="14">
        <v>100</v>
      </c>
      <c r="F13" s="14">
        <v>100</v>
      </c>
      <c r="G13" s="14">
        <v>84</v>
      </c>
      <c r="H13" s="14">
        <v>99</v>
      </c>
      <c r="I13" s="14">
        <f t="shared" si="0"/>
        <v>87.8</v>
      </c>
      <c r="J13" s="15" t="str">
        <f t="shared" si="1"/>
        <v>gano</v>
      </c>
    </row>
    <row r="14" spans="1:10" ht="18.75" x14ac:dyDescent="0.4">
      <c r="A14" s="1">
        <v>108</v>
      </c>
      <c r="B14" s="1" t="s">
        <v>21</v>
      </c>
      <c r="C14" s="1" t="s">
        <v>16</v>
      </c>
      <c r="D14" s="14">
        <v>35</v>
      </c>
      <c r="E14" s="14">
        <v>99</v>
      </c>
      <c r="F14" s="14">
        <v>100</v>
      </c>
      <c r="G14" s="14">
        <v>100</v>
      </c>
      <c r="H14" s="14">
        <v>61</v>
      </c>
      <c r="I14" s="14">
        <f t="shared" si="0"/>
        <v>79</v>
      </c>
      <c r="J14" s="15" t="str">
        <f t="shared" si="1"/>
        <v>gano</v>
      </c>
    </row>
    <row r="15" spans="1:10" ht="18.75" x14ac:dyDescent="0.4">
      <c r="A15" s="1">
        <v>109</v>
      </c>
      <c r="B15" s="1" t="s">
        <v>20</v>
      </c>
      <c r="C15" s="1" t="s">
        <v>17</v>
      </c>
      <c r="D15" s="14">
        <v>45</v>
      </c>
      <c r="E15" s="14">
        <v>89</v>
      </c>
      <c r="F15" s="14">
        <v>78</v>
      </c>
      <c r="G15" s="14">
        <v>100</v>
      </c>
      <c r="H15" s="14">
        <v>60</v>
      </c>
      <c r="I15" s="14">
        <f t="shared" si="0"/>
        <v>74.400000000000006</v>
      </c>
      <c r="J15" s="15" t="str">
        <f t="shared" si="1"/>
        <v>gano</v>
      </c>
    </row>
    <row r="16" spans="1:10" ht="18.75" x14ac:dyDescent="0.4">
      <c r="A16" s="1">
        <v>110</v>
      </c>
      <c r="B16" s="1" t="s">
        <v>19</v>
      </c>
      <c r="C16" s="1" t="s">
        <v>18</v>
      </c>
      <c r="D16" s="14">
        <v>89</v>
      </c>
      <c r="E16" s="14">
        <v>56</v>
      </c>
      <c r="F16" s="14">
        <v>97</v>
      </c>
      <c r="G16" s="14">
        <v>100</v>
      </c>
      <c r="H16" s="14">
        <v>61</v>
      </c>
      <c r="I16" s="14">
        <f t="shared" si="0"/>
        <v>80.599999999999994</v>
      </c>
      <c r="J16" s="15" t="str">
        <f t="shared" si="1"/>
        <v>gano</v>
      </c>
    </row>
  </sheetData>
  <conditionalFormatting sqref="D7:H16">
    <cfRule type="cellIs" dxfId="18" priority="5" operator="between">
      <formula>60</formula>
      <formula>100</formula>
    </cfRule>
    <cfRule type="cellIs" dxfId="17" priority="6" operator="between">
      <formula>55</formula>
      <formula>59</formula>
    </cfRule>
    <cfRule type="cellIs" dxfId="16" priority="7" operator="between">
      <formula>0</formula>
      <formula>54</formula>
    </cfRule>
  </conditionalFormatting>
  <conditionalFormatting sqref="I7:I16">
    <cfRule type="cellIs" dxfId="15" priority="2" operator="between">
      <formula>60</formula>
      <formula>100</formula>
    </cfRule>
    <cfRule type="cellIs" dxfId="14" priority="3" operator="between">
      <formula>55</formula>
      <formula>59</formula>
    </cfRule>
    <cfRule type="cellIs" dxfId="13" priority="4" operator="between">
      <formula>0</formula>
      <formula>54</formula>
    </cfRule>
  </conditionalFormatting>
  <conditionalFormatting sqref="J7:J16">
    <cfRule type="containsText" dxfId="12" priority="1" operator="containsText" text="gano">
      <formula>NOT(ISERROR(SEARCH("gano",J7)))</formula>
    </cfRule>
  </conditionalFormatting>
  <dataValidations count="1">
    <dataValidation type="whole" allowBlank="1" showInputMessage="1" showErrorMessage="1" error="no sea baboso esa  nota no existe" prompt="ingrese su nota" sqref="D7:H16">
      <formula1>0</formula1>
      <formula2>100</formula2>
    </dataValidation>
  </dataValidation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MENU</vt:lpstr>
      <vt:lpstr>BUSQUEDA</vt:lpstr>
      <vt:lpstr>COMPUTACION</vt:lpstr>
      <vt:lpstr>CONTABILIDAD</vt:lpstr>
      <vt:lpstr>PROGRAMACION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2018-07-02T19:43:43Z</dcterms:created>
  <dcterms:modified xsi:type="dcterms:W3CDTF">2018-08-06T20:09:14Z</dcterms:modified>
</cp:coreProperties>
</file>