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MeaghanMurphy\Desktop\"/>
    </mc:Choice>
  </mc:AlternateContent>
  <xr:revisionPtr revIDLastSave="0" documentId="8_{D30F0F5F-E428-4812-BDCB-A19CA901CBC7}" xr6:coauthVersionLast="46" xr6:coauthVersionMax="46" xr10:uidLastSave="{00000000-0000-0000-0000-000000000000}"/>
  <bookViews>
    <workbookView xWindow="-120" yWindow="-120" windowWidth="29040" windowHeight="15840" xr2:uid="{00000000-000D-0000-FFFF-FFFF00000000}"/>
  </bookViews>
  <sheets>
    <sheet name="LBO" sheetId="7" r:id="rId1"/>
  </sheet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42" i="7" l="1"/>
  <c r="C137" i="7"/>
  <c r="B133" i="7"/>
  <c r="C131" i="7"/>
  <c r="B127" i="7"/>
  <c r="I125" i="7"/>
  <c r="J125" i="7" s="1"/>
  <c r="G114" i="7"/>
  <c r="E109" i="7"/>
  <c r="F78" i="7"/>
  <c r="F84" i="7" s="1"/>
  <c r="E78" i="7"/>
  <c r="E84" i="7" s="1"/>
  <c r="D78" i="7"/>
  <c r="D81" i="7" s="1"/>
  <c r="F76" i="7"/>
  <c r="E76" i="7"/>
  <c r="F73" i="7"/>
  <c r="E73" i="7"/>
  <c r="F70" i="7"/>
  <c r="E70" i="7"/>
  <c r="E67" i="7"/>
  <c r="F67" i="7" s="1"/>
  <c r="G67" i="7" s="1"/>
  <c r="H67" i="7" s="1"/>
  <c r="I67" i="7" s="1"/>
  <c r="J67" i="7" s="1"/>
  <c r="K67" i="7" s="1"/>
  <c r="L67" i="7" s="1"/>
  <c r="H66" i="7"/>
  <c r="H142" i="7" s="1"/>
  <c r="E40" i="7"/>
  <c r="E42" i="7" s="1"/>
  <c r="E38" i="7"/>
  <c r="K125" i="7" l="1"/>
  <c r="E79" i="7"/>
  <c r="F79" i="7"/>
  <c r="E81" i="7"/>
  <c r="D84" i="7"/>
  <c r="F81" i="7"/>
  <c r="H102" i="7"/>
  <c r="I66" i="7"/>
  <c r="H124" i="7"/>
  <c r="I124" i="7" l="1"/>
  <c r="I102" i="7"/>
  <c r="J66" i="7"/>
  <c r="I142" i="7"/>
  <c r="C60" i="7"/>
  <c r="D58" i="7" s="1"/>
  <c r="L125" i="7"/>
  <c r="J124" i="7" l="1"/>
  <c r="J102" i="7"/>
  <c r="J142" i="7"/>
  <c r="K66" i="7"/>
  <c r="D57" i="7"/>
  <c r="D59" i="7"/>
  <c r="D56" i="7"/>
  <c r="D55" i="7"/>
  <c r="D60" i="7" l="1"/>
  <c r="K102" i="7"/>
  <c r="K142" i="7"/>
  <c r="K124" i="7"/>
  <c r="L66" i="7"/>
  <c r="L124" i="7" l="1"/>
  <c r="L142" i="7"/>
  <c r="L10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Tanner Houston</author>
  </authors>
  <commentList>
    <comment ref="L54" authorId="0" shapeId="0" xr:uid="{D57A1ADB-73D7-4411-AF40-3D241EF53A17}">
      <text>
        <r>
          <rPr>
            <b/>
            <sz val="9"/>
            <color indexed="81"/>
            <rFont val="Tahoma"/>
            <family val="2"/>
          </rPr>
          <t>Tanner Houston:</t>
        </r>
        <r>
          <rPr>
            <sz val="9"/>
            <color indexed="81"/>
            <rFont val="Tahoma"/>
            <family val="2"/>
          </rPr>
          <t xml:space="preserve">
Leverage at close. Multiple of EBITDA</t>
        </r>
      </text>
    </comment>
  </commentList>
</comments>
</file>

<file path=xl/sharedStrings.xml><?xml version="1.0" encoding="utf-8"?>
<sst xmlns="http://schemas.openxmlformats.org/spreadsheetml/2006/main" count="140" uniqueCount="118">
  <si>
    <t>Sources &amp; Uses</t>
  </si>
  <si>
    <t>Uses</t>
  </si>
  <si>
    <t>$</t>
  </si>
  <si>
    <t>%</t>
  </si>
  <si>
    <t>Equity Purchase Price</t>
  </si>
  <si>
    <t>Financing Fees</t>
  </si>
  <si>
    <t>Transaction Costs</t>
  </si>
  <si>
    <t>Total Uses</t>
  </si>
  <si>
    <t>Equity</t>
  </si>
  <si>
    <t>Sources</t>
  </si>
  <si>
    <t>Revolver</t>
  </si>
  <si>
    <t>Total Sources</t>
  </si>
  <si>
    <t>Cost</t>
  </si>
  <si>
    <t>LTM Lev</t>
  </si>
  <si>
    <t>Income Statement</t>
  </si>
  <si>
    <t>% Growth</t>
  </si>
  <si>
    <t>COGS/Operating Expenses</t>
  </si>
  <si>
    <t>% of Revenue</t>
  </si>
  <si>
    <t>Cash Interest</t>
  </si>
  <si>
    <t>EBT</t>
  </si>
  <si>
    <t>Cash Taxes</t>
  </si>
  <si>
    <t>Net Income</t>
  </si>
  <si>
    <t>BOY Cash</t>
  </si>
  <si>
    <t>EOY Cash</t>
  </si>
  <si>
    <t>Debt Paydown Schedule</t>
  </si>
  <si>
    <t>LIBOR (Max Floor or Actual)</t>
  </si>
  <si>
    <t>BOY</t>
  </si>
  <si>
    <t>Additions/Paydown</t>
  </si>
  <si>
    <t>EOY</t>
  </si>
  <si>
    <t>Cash Interest Expense</t>
  </si>
  <si>
    <t>Mandatory Paydown</t>
  </si>
  <si>
    <t>Total Cash Interest</t>
  </si>
  <si>
    <t>CIRC</t>
  </si>
  <si>
    <t>Min Cash</t>
  </si>
  <si>
    <t>Returns Analysis</t>
  </si>
  <si>
    <t>Credit Statistics</t>
  </si>
  <si>
    <t>Total Debt/EBITDA</t>
  </si>
  <si>
    <t>EBITDA/Interest</t>
  </si>
  <si>
    <t>(EBITDA - Cap Ex)/Interest</t>
  </si>
  <si>
    <t>Ticker</t>
  </si>
  <si>
    <t>Name</t>
  </si>
  <si>
    <t>Share Count</t>
  </si>
  <si>
    <t xml:space="preserve">     Basic Shares Outstanding</t>
  </si>
  <si>
    <t xml:space="preserve">     Dilutive Effect of Options</t>
  </si>
  <si>
    <t>Total Shares</t>
  </si>
  <si>
    <t>Current Share Price</t>
  </si>
  <si>
    <t>MANU</t>
  </si>
  <si>
    <t>Manchester United</t>
  </si>
  <si>
    <t>Implied Premium/(Discount)</t>
  </si>
  <si>
    <t>Offer Price</t>
  </si>
  <si>
    <t>Fully Diluted Equity Value</t>
  </si>
  <si>
    <t>(£ in millions)</t>
  </si>
  <si>
    <t>Arctos Sports Partners</t>
  </si>
  <si>
    <t>Existing Net Debt</t>
  </si>
  <si>
    <t>Refinanced Net Debt</t>
  </si>
  <si>
    <t>Minimum Cash</t>
  </si>
  <si>
    <t>Offer TEV</t>
  </si>
  <si>
    <t>Entry Valuation</t>
  </si>
  <si>
    <t>x</t>
  </si>
  <si>
    <t>Growth %</t>
  </si>
  <si>
    <t>Total Revenue</t>
  </si>
  <si>
    <t>Matchday Revenue</t>
  </si>
  <si>
    <t>Historical</t>
  </si>
  <si>
    <t>Projections</t>
  </si>
  <si>
    <t>2022-2026</t>
  </si>
  <si>
    <t>CAGR</t>
  </si>
  <si>
    <t>Commercial</t>
  </si>
  <si>
    <t>Broadcasting</t>
  </si>
  <si>
    <t>Exception Expenses</t>
  </si>
  <si>
    <t>Facility Capex</t>
  </si>
  <si>
    <t>Int. Rate</t>
  </si>
  <si>
    <t>Commit</t>
  </si>
  <si>
    <t>n/a</t>
  </si>
  <si>
    <t>Operating Income</t>
  </si>
  <si>
    <t>Financing fees</t>
  </si>
  <si>
    <t>Amortize over 5 years</t>
  </si>
  <si>
    <t>Free Cash Flow</t>
  </si>
  <si>
    <t>(+) Depreciation &amp; Amortization</t>
  </si>
  <si>
    <t>(-) Facility Capex</t>
  </si>
  <si>
    <t>(-) Mandatory Amortization</t>
  </si>
  <si>
    <t>Free Cash Flow Available for Debt Repayment</t>
  </si>
  <si>
    <t>(+) Revolver Drawdown / (Paydown)</t>
  </si>
  <si>
    <t>Excess Cash Flow</t>
  </si>
  <si>
    <t>Net Change in Cash</t>
  </si>
  <si>
    <t>Fixed Charge Coverage Ratio</t>
  </si>
  <si>
    <t>Implied Revenue Multiple</t>
  </si>
  <si>
    <t>2019A</t>
  </si>
  <si>
    <t>2020A</t>
  </si>
  <si>
    <t>2021E</t>
  </si>
  <si>
    <t>Term Loan</t>
  </si>
  <si>
    <t>Net Operating Losses</t>
  </si>
  <si>
    <t>Goodwill / Tax Step-Up</t>
  </si>
  <si>
    <t>Ignore; 338(h)(10) election unavailable because MANU is not a US domiciled S-corp</t>
  </si>
  <si>
    <t>Please build a returns analysis and sensitivity tables</t>
  </si>
  <si>
    <t>Please provide support for selected multiple, i.e., create a separate comps table and include in the presentation</t>
  </si>
  <si>
    <t>Straight-line; keep flat and ignore additional capex (i.e., it's not necessary to build PP&amp;E / depreciation schedules)</t>
  </si>
  <si>
    <t>Ignore deferred tax assets and carry over losses</t>
  </si>
  <si>
    <t>FYE June 30th</t>
  </si>
  <si>
    <t>Associate Case Study</t>
  </si>
  <si>
    <t>Instructions &amp; Other Assumptions</t>
  </si>
  <si>
    <t>No management options</t>
  </si>
  <si>
    <t>Sponsor funds 100% of the equity</t>
  </si>
  <si>
    <t>Single term loan and a revolver to fund any cash needs</t>
  </si>
  <si>
    <t>Important Note:</t>
  </si>
  <si>
    <t>Depreciation &amp; Amortization</t>
  </si>
  <si>
    <t>Net Working Capital</t>
  </si>
  <si>
    <t>% of revenue</t>
  </si>
  <si>
    <t>Change in Net Working Capital</t>
  </si>
  <si>
    <t>(+/-) Change in NWC</t>
  </si>
  <si>
    <t>We have provided you with a pre-populated, simplified set of financials for the target. We encourage you to use all available resources to compile your written investment recommendation, but do not include any actual financial information other than the pre-populated financial information in this workbook.</t>
  </si>
  <si>
    <t>Total Debt</t>
  </si>
  <si>
    <t>Net Debt</t>
  </si>
  <si>
    <t>as of 3/26/2021</t>
  </si>
  <si>
    <t>Player Spend</t>
  </si>
  <si>
    <t>We have removed player spend, amortization of transfer fees, and gains/losses from player trading to facilitate this exercise</t>
  </si>
  <si>
    <t>Forecast NWC to be 3% of revenue per year</t>
  </si>
  <si>
    <t>EBITDA (excluding player trading)</t>
  </si>
  <si>
    <t>Please assume whatever capital structure that you feel is appropriate at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</si>
</sst>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quot;$&quot;#,##0_);\(&quot;$&quot;#,##0\);\-_)"/>
    <numFmt numFmtId="165" formatCode="#,##0_);\(#,##0\);\-_)"/>
    <numFmt numFmtId="166" formatCode="#,##0.0\x_);\(#,##0.0\x\);\-_)"/>
    <numFmt numFmtId="167" formatCode="#,##0.0%_);\(#,##0.0%\);\-_)"/>
    <numFmt numFmtId="168" formatCode="\L\ \+\ #,##0.0%_);\(\L\ \+\ #,##0.0%\);\-_)"/>
    <numFmt numFmtId="169" formatCode="#,##0.0_);\(#,##0.0\);\-_)"/>
    <numFmt numFmtId="170" formatCode="#,##0_);\ \(#,##0\);\ &quot;--&quot;_);@_)"/>
    <numFmt numFmtId="171" formatCode="#,##0.0_);\ \(#,##0.0\);\ &quot;--&quot;_);@_)"/>
    <numFmt numFmtId="172" formatCode="[$£-809]#,##0.00;\-[$£-809]#,##0.00"/>
    <numFmt numFmtId="173" formatCode="#,##0.0%_);\ \(#,##0.0%\);\ &quot;--&quot;_);@_)"/>
    <numFmt numFmtId="174" formatCode="0&quot;A&quot;"/>
    <numFmt numFmtId="175" formatCode="General&quot;E&quot;"/>
    <numFmt numFmtId="176" formatCode="#,##0.0&quot;x&quot;_);\ \(#,##0.0&quot;x&quot;\);\ &quot;--&quot;_x_);@_x_)"/>
  </numFmts>
  <fonts count="28" x14ac:knownFonts="1">
    <font>
      <sz val="11"/>
      <color theme="1"/>
      <name val="Calibri"/>
      <family val="2"/>
      <scheme val="minor"/>
    </font>
    <font>
      <sz val="10"/>
      <color theme="1"/>
      <name val="Arial"/>
      <family val="2"/>
    </font>
    <font>
      <b/>
      <sz val="10"/>
      <color theme="1"/>
      <name val="Arial"/>
      <family val="2"/>
    </font>
    <font>
      <sz val="10"/>
      <color rgb="FF0000FF"/>
      <name val="Arial"/>
      <family val="2"/>
    </font>
    <font>
      <sz val="10"/>
      <color rgb="FF7030A0"/>
      <name val="Arial"/>
      <family val="2"/>
    </font>
    <font>
      <sz val="10"/>
      <name val="Arial"/>
      <family val="2"/>
    </font>
    <font>
      <i/>
      <sz val="10"/>
      <color theme="1"/>
      <name val="Arial"/>
      <family val="2"/>
    </font>
    <font>
      <sz val="11"/>
      <color theme="1"/>
      <name val="Calibri"/>
      <family val="2"/>
      <scheme val="minor"/>
    </font>
    <font>
      <sz val="10"/>
      <color rgb="FFFF0000"/>
      <name val="Arial"/>
      <family val="2"/>
    </font>
    <font>
      <sz val="10"/>
      <color indexed="12"/>
      <name val="Arial"/>
      <family val="2"/>
    </font>
    <font>
      <sz val="10"/>
      <color theme="0"/>
      <name val="Arial"/>
      <family val="2"/>
    </font>
    <font>
      <b/>
      <sz val="10"/>
      <color theme="0"/>
      <name val="Arial"/>
      <family val="2"/>
    </font>
    <font>
      <sz val="10"/>
      <color rgb="FF000000"/>
      <name val="Arial"/>
      <family val="2"/>
    </font>
    <font>
      <i/>
      <sz val="10"/>
      <color rgb="FF000000"/>
      <name val="Arial"/>
      <family val="2"/>
    </font>
    <font>
      <b/>
      <sz val="10"/>
      <color rgb="FF000000"/>
      <name val="Arial"/>
      <family val="2"/>
    </font>
    <font>
      <b/>
      <sz val="10"/>
      <color rgb="FFFFFFFF"/>
      <name val="Arial"/>
      <family val="2"/>
    </font>
    <font>
      <b/>
      <sz val="10"/>
      <name val="Arial"/>
      <family val="2"/>
    </font>
    <font>
      <b/>
      <sz val="10"/>
      <color theme="3"/>
      <name val="Arial"/>
      <family val="2"/>
    </font>
    <font>
      <sz val="10"/>
      <color rgb="FF800080"/>
      <name val="Arial"/>
      <family val="2"/>
    </font>
    <font>
      <sz val="8"/>
      <color rgb="FF0000FF"/>
      <name val="Trebuchet MS"/>
      <family val="2"/>
    </font>
    <font>
      <b/>
      <sz val="10"/>
      <color rgb="FFFF0000"/>
      <name val="Arial"/>
      <family val="2"/>
    </font>
    <font>
      <b/>
      <sz val="10"/>
      <color rgb="FF0000FF"/>
      <name val="Arial"/>
      <family val="2"/>
    </font>
    <font>
      <b/>
      <sz val="10"/>
      <color rgb="FF7030A0"/>
      <name val="Arial"/>
      <family val="2"/>
    </font>
    <font>
      <b/>
      <i/>
      <sz val="16"/>
      <color theme="4"/>
      <name val="Arial"/>
      <family val="2"/>
    </font>
    <font>
      <b/>
      <sz val="10"/>
      <color theme="4"/>
      <name val="Arial"/>
      <family val="2"/>
    </font>
    <font>
      <b/>
      <i/>
      <sz val="10"/>
      <color theme="1"/>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theme="0" tint="-0.14999847407452621"/>
        <bgColor indexed="64"/>
      </patternFill>
    </fill>
    <fill>
      <patternFill patternType="lightUp">
        <fgColor theme="0" tint="-0.24994659260841701"/>
        <bgColor indexed="65"/>
      </patternFill>
    </fill>
  </fills>
  <borders count="6">
    <border>
      <left/>
      <right/>
      <top/>
      <bottom/>
      <diagonal/>
    </border>
    <border>
      <left/>
      <right/>
      <top/>
      <bottom style="thin">
        <color auto="1"/>
      </bottom>
      <diagonal/>
    </border>
    <border>
      <left/>
      <right/>
      <top style="thin">
        <color auto="1"/>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top style="thick">
        <color theme="5"/>
      </top>
      <bottom/>
      <diagonal/>
    </border>
  </borders>
  <cellStyleXfs count="4">
    <xf numFmtId="0" fontId="0" fillId="0" borderId="0"/>
    <xf numFmtId="9" fontId="7" fillId="0" borderId="0" applyFont="0" applyFill="0" applyBorder="0" applyAlignment="0" applyProtection="0"/>
    <xf numFmtId="0" fontId="5" fillId="0" borderId="0"/>
    <xf numFmtId="0" fontId="5" fillId="0" borderId="0"/>
  </cellStyleXfs>
  <cellXfs count="129">
    <xf numFmtId="0" fontId="0" fillId="0" borderId="0" xfId="0"/>
    <xf numFmtId="164" fontId="1" fillId="0" borderId="0" xfId="0" applyNumberFormat="1" applyFont="1"/>
    <xf numFmtId="0" fontId="1" fillId="0" borderId="0" xfId="0" applyFont="1"/>
    <xf numFmtId="164" fontId="4" fillId="0" borderId="0" xfId="0" applyNumberFormat="1" applyFont="1"/>
    <xf numFmtId="0" fontId="1" fillId="0" borderId="0" xfId="0" applyFont="1" applyBorder="1"/>
    <xf numFmtId="164" fontId="1" fillId="0" borderId="0" xfId="0" applyNumberFormat="1" applyFont="1" applyBorder="1"/>
    <xf numFmtId="167" fontId="3" fillId="0" borderId="0" xfId="0" applyNumberFormat="1" applyFont="1"/>
    <xf numFmtId="166" fontId="3" fillId="0" borderId="0" xfId="0" applyNumberFormat="1" applyFont="1"/>
    <xf numFmtId="167" fontId="5" fillId="0" borderId="0" xfId="0" applyNumberFormat="1" applyFont="1"/>
    <xf numFmtId="167" fontId="5" fillId="0" borderId="2" xfId="0" applyNumberFormat="1" applyFont="1" applyBorder="1"/>
    <xf numFmtId="164" fontId="5" fillId="0" borderId="0" xfId="0" applyNumberFormat="1" applyFont="1"/>
    <xf numFmtId="164" fontId="3" fillId="0" borderId="0" xfId="0" applyNumberFormat="1" applyFont="1"/>
    <xf numFmtId="164" fontId="1" fillId="0" borderId="2" xfId="0" applyNumberFormat="1" applyFont="1" applyBorder="1"/>
    <xf numFmtId="164" fontId="4" fillId="0" borderId="2" xfId="0" applyNumberFormat="1" applyFont="1" applyBorder="1"/>
    <xf numFmtId="167" fontId="1" fillId="0" borderId="0" xfId="0" applyNumberFormat="1" applyFont="1"/>
    <xf numFmtId="168" fontId="4" fillId="0" borderId="0" xfId="0" applyNumberFormat="1" applyFont="1"/>
    <xf numFmtId="166" fontId="5" fillId="0" borderId="0" xfId="0" applyNumberFormat="1" applyFont="1" applyBorder="1"/>
    <xf numFmtId="0" fontId="6" fillId="0" borderId="0" xfId="0" applyFont="1"/>
    <xf numFmtId="15" fontId="1" fillId="0" borderId="0" xfId="0" applyNumberFormat="1" applyFont="1"/>
    <xf numFmtId="9" fontId="1" fillId="0" borderId="0" xfId="1" applyNumberFormat="1" applyFont="1"/>
    <xf numFmtId="0" fontId="8" fillId="0" borderId="0" xfId="0" applyFont="1"/>
    <xf numFmtId="164" fontId="8" fillId="0" borderId="0" xfId="0" applyNumberFormat="1" applyFont="1"/>
    <xf numFmtId="15" fontId="8" fillId="0" borderId="0" xfId="0" applyNumberFormat="1" applyFont="1"/>
    <xf numFmtId="0" fontId="5" fillId="0" borderId="0" xfId="2"/>
    <xf numFmtId="0" fontId="5" fillId="0" borderId="0" xfId="2" applyAlignment="1">
      <alignment horizontal="left"/>
    </xf>
    <xf numFmtId="0" fontId="9" fillId="0" borderId="0" xfId="2" applyFont="1" applyAlignment="1">
      <alignment horizontal="right"/>
    </xf>
    <xf numFmtId="0" fontId="9" fillId="0" borderId="0" xfId="2" applyFont="1" applyAlignment="1">
      <alignment horizontal="left"/>
    </xf>
    <xf numFmtId="170" fontId="1" fillId="0" borderId="0" xfId="0" applyNumberFormat="1" applyFont="1"/>
    <xf numFmtId="171" fontId="1" fillId="0" borderId="0" xfId="0" applyNumberFormat="1" applyFont="1"/>
    <xf numFmtId="171" fontId="3" fillId="0" borderId="0" xfId="0" applyNumberFormat="1" applyFont="1"/>
    <xf numFmtId="173" fontId="1" fillId="0" borderId="0" xfId="0" applyNumberFormat="1" applyFont="1"/>
    <xf numFmtId="172" fontId="3" fillId="0" borderId="0" xfId="0" applyNumberFormat="1" applyFont="1" applyAlignment="1">
      <alignment horizontal="right"/>
    </xf>
    <xf numFmtId="172" fontId="5" fillId="0" borderId="0" xfId="0" applyNumberFormat="1" applyFont="1" applyAlignment="1">
      <alignment horizontal="right"/>
    </xf>
    <xf numFmtId="170" fontId="5" fillId="0" borderId="0" xfId="0" applyNumberFormat="1" applyFont="1" applyAlignment="1">
      <alignment horizontal="right"/>
    </xf>
    <xf numFmtId="0" fontId="11" fillId="3" borderId="0" xfId="0" applyFont="1" applyFill="1" applyBorder="1"/>
    <xf numFmtId="0" fontId="1" fillId="0" borderId="2" xfId="0" applyFont="1" applyBorder="1"/>
    <xf numFmtId="0" fontId="14" fillId="0" borderId="0" xfId="2" applyFont="1" applyAlignment="1">
      <alignment horizontal="center"/>
    </xf>
    <xf numFmtId="174" fontId="14" fillId="0" borderId="0" xfId="3" applyNumberFormat="1" applyFont="1" applyBorder="1" applyAlignment="1">
      <alignment horizontal="center"/>
    </xf>
    <xf numFmtId="175" fontId="14" fillId="0" borderId="0" xfId="3" applyNumberFormat="1" applyFont="1" applyBorder="1" applyAlignment="1">
      <alignment horizontal="center"/>
    </xf>
    <xf numFmtId="0" fontId="13" fillId="0" borderId="0" xfId="2" applyFont="1"/>
    <xf numFmtId="0" fontId="14" fillId="0" borderId="0" xfId="2" applyFont="1" applyBorder="1" applyAlignment="1">
      <alignment horizontal="centerContinuous"/>
    </xf>
    <xf numFmtId="0" fontId="12" fillId="0" borderId="0" xfId="2" applyFont="1" applyBorder="1"/>
    <xf numFmtId="165" fontId="16" fillId="0" borderId="0" xfId="0" applyNumberFormat="1" applyFont="1" applyBorder="1" applyAlignment="1">
      <alignment horizontal="center"/>
    </xf>
    <xf numFmtId="0" fontId="1" fillId="0" borderId="0" xfId="0" applyFont="1" applyAlignment="1">
      <alignment horizontal="right"/>
    </xf>
    <xf numFmtId="165" fontId="5" fillId="0" borderId="0" xfId="0" applyNumberFormat="1" applyFont="1" applyBorder="1" applyAlignment="1">
      <alignment horizontal="right"/>
    </xf>
    <xf numFmtId="170" fontId="1" fillId="0" borderId="2" xfId="0" applyNumberFormat="1" applyFont="1" applyBorder="1"/>
    <xf numFmtId="170" fontId="3" fillId="0" borderId="0" xfId="0" applyNumberFormat="1" applyFont="1"/>
    <xf numFmtId="170" fontId="5" fillId="0" borderId="0" xfId="0" applyNumberFormat="1" applyFont="1"/>
    <xf numFmtId="0" fontId="17" fillId="5" borderId="0" xfId="2" applyFont="1" applyFill="1" applyAlignment="1">
      <alignment horizontal="centerContinuous"/>
    </xf>
    <xf numFmtId="0" fontId="15" fillId="5" borderId="0" xfId="2" applyFont="1" applyFill="1" applyAlignment="1">
      <alignment horizontal="centerContinuous"/>
    </xf>
    <xf numFmtId="0" fontId="5" fillId="0" borderId="0" xfId="0" applyFont="1"/>
    <xf numFmtId="170" fontId="3" fillId="0" borderId="0" xfId="0" applyNumberFormat="1" applyFont="1" applyFill="1" applyBorder="1" applyAlignment="1"/>
    <xf numFmtId="170" fontId="12" fillId="0" borderId="0" xfId="0" applyNumberFormat="1" applyFont="1" applyFill="1" applyBorder="1" applyAlignment="1"/>
    <xf numFmtId="164" fontId="18" fillId="0" borderId="3" xfId="0" applyNumberFormat="1" applyFont="1" applyFill="1" applyBorder="1" applyAlignment="1"/>
    <xf numFmtId="164" fontId="18" fillId="0" borderId="0" xfId="0" applyNumberFormat="1" applyFont="1"/>
    <xf numFmtId="164" fontId="18" fillId="0" borderId="0" xfId="0" applyNumberFormat="1" applyFont="1" applyFill="1" applyBorder="1" applyAlignment="1"/>
    <xf numFmtId="167"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8" fillId="0" borderId="0" xfId="0" applyFont="1" applyBorder="1"/>
    <xf numFmtId="0" fontId="3" fillId="0" borderId="4" xfId="0" applyFont="1" applyBorder="1"/>
    <xf numFmtId="170" fontId="5" fillId="0" borderId="0" xfId="0" applyNumberFormat="1" applyFont="1" applyBorder="1"/>
    <xf numFmtId="170" fontId="5" fillId="0" borderId="0" xfId="0" applyNumberFormat="1" applyFont="1" applyBorder="1" applyAlignment="1">
      <alignment horizontal="right"/>
    </xf>
    <xf numFmtId="164" fontId="6" fillId="0" borderId="0" xfId="0" applyNumberFormat="1" applyFont="1" applyBorder="1"/>
    <xf numFmtId="0" fontId="1" fillId="0" borderId="0" xfId="0" applyFont="1" applyFill="1"/>
    <xf numFmtId="0" fontId="8" fillId="0" borderId="0" xfId="0" applyFont="1" applyFill="1"/>
    <xf numFmtId="0" fontId="1" fillId="0" borderId="0" xfId="0" applyFont="1" applyFill="1" applyBorder="1"/>
    <xf numFmtId="164" fontId="4" fillId="0" borderId="0" xfId="0" applyNumberFormat="1" applyFont="1" applyFill="1" applyBorder="1"/>
    <xf numFmtId="166" fontId="3" fillId="0" borderId="0" xfId="0" applyNumberFormat="1" applyFont="1" applyFill="1" applyBorder="1"/>
    <xf numFmtId="164" fontId="5" fillId="0" borderId="0" xfId="0" applyNumberFormat="1" applyFont="1" applyFill="1" applyBorder="1"/>
    <xf numFmtId="166" fontId="1" fillId="0" borderId="0" xfId="0" applyNumberFormat="1" applyFont="1" applyFill="1" applyBorder="1"/>
    <xf numFmtId="164" fontId="1" fillId="0" borderId="0" xfId="0" applyNumberFormat="1" applyFont="1" applyFill="1" applyBorder="1"/>
    <xf numFmtId="166" fontId="4" fillId="0" borderId="0" xfId="0" applyNumberFormat="1" applyFont="1" applyFill="1" applyBorder="1"/>
    <xf numFmtId="167" fontId="3" fillId="0" borderId="0" xfId="0" applyNumberFormat="1" applyFont="1" applyFill="1" applyBorder="1"/>
    <xf numFmtId="167" fontId="1" fillId="0" borderId="0" xfId="0" applyNumberFormat="1" applyFont="1" applyFill="1" applyBorder="1"/>
    <xf numFmtId="166" fontId="5" fillId="0" borderId="0" xfId="0" applyNumberFormat="1" applyFont="1" applyFill="1" applyBorder="1"/>
    <xf numFmtId="167" fontId="4" fillId="0" borderId="0" xfId="0" applyNumberFormat="1" applyFont="1" applyFill="1" applyBorder="1"/>
    <xf numFmtId="169" fontId="3" fillId="0" borderId="0" xfId="0" applyNumberFormat="1" applyFont="1" applyFill="1" applyBorder="1"/>
    <xf numFmtId="170" fontId="4" fillId="0" borderId="0" xfId="0" applyNumberFormat="1" applyFont="1"/>
    <xf numFmtId="0" fontId="1" fillId="0" borderId="0" xfId="0" applyFont="1" applyAlignment="1">
      <alignment horizontal="left" vertical="center" indent="1"/>
    </xf>
    <xf numFmtId="0" fontId="2" fillId="0" borderId="0" xfId="0" applyFont="1" applyBorder="1" applyAlignment="1">
      <alignment vertical="center"/>
    </xf>
    <xf numFmtId="171" fontId="1" fillId="0" borderId="0" xfId="0" applyNumberFormat="1" applyFont="1" applyBorder="1"/>
    <xf numFmtId="165" fontId="1" fillId="0" borderId="0" xfId="0" applyNumberFormat="1" applyFont="1" applyAlignment="1">
      <alignment horizontal="center"/>
    </xf>
    <xf numFmtId="176" fontId="1" fillId="0" borderId="0" xfId="0" applyNumberFormat="1" applyFont="1"/>
    <xf numFmtId="173" fontId="3" fillId="0" borderId="0" xfId="0" applyNumberFormat="1" applyFont="1"/>
    <xf numFmtId="170" fontId="1" fillId="0" borderId="0" xfId="0" applyNumberFormat="1" applyFont="1" applyBorder="1"/>
    <xf numFmtId="170" fontId="4" fillId="0" borderId="2" xfId="0" applyNumberFormat="1" applyFont="1" applyBorder="1"/>
    <xf numFmtId="170" fontId="3" fillId="0" borderId="0" xfId="0" applyNumberFormat="1" applyFont="1" applyAlignment="1">
      <alignment horizontal="right"/>
    </xf>
    <xf numFmtId="170" fontId="18" fillId="0" borderId="0" xfId="0" applyNumberFormat="1" applyFont="1" applyBorder="1" applyAlignment="1">
      <alignment horizontal="right"/>
    </xf>
    <xf numFmtId="170" fontId="3" fillId="0" borderId="0" xfId="0" applyNumberFormat="1" applyFont="1" applyBorder="1" applyAlignment="1">
      <alignment horizontal="right"/>
    </xf>
    <xf numFmtId="170" fontId="19" fillId="6" borderId="0" xfId="0" applyNumberFormat="1" applyFont="1" applyFill="1" applyAlignment="1">
      <alignment vertical="center"/>
    </xf>
    <xf numFmtId="164" fontId="2" fillId="0" borderId="0" xfId="0" applyNumberFormat="1" applyFont="1"/>
    <xf numFmtId="0" fontId="2" fillId="0" borderId="0" xfId="0" applyFont="1"/>
    <xf numFmtId="165" fontId="2" fillId="0" borderId="1" xfId="0" applyNumberFormat="1" applyFont="1" applyBorder="1" applyAlignment="1">
      <alignment horizontal="center"/>
    </xf>
    <xf numFmtId="0" fontId="20" fillId="0" borderId="0" xfId="0" applyFont="1"/>
    <xf numFmtId="0" fontId="11" fillId="4" borderId="0" xfId="0" applyFont="1" applyFill="1" applyBorder="1"/>
    <xf numFmtId="0" fontId="11" fillId="4" borderId="0" xfId="0" applyFont="1" applyFill="1" applyBorder="1" applyAlignment="1">
      <alignment horizontal="center"/>
    </xf>
    <xf numFmtId="0" fontId="11" fillId="4" borderId="0" xfId="2" applyFont="1" applyFill="1" applyAlignment="1">
      <alignment horizontal="centerContinuous"/>
    </xf>
    <xf numFmtId="0" fontId="10" fillId="4" borderId="0" xfId="2" applyFont="1" applyFill="1" applyAlignment="1">
      <alignment horizontal="centerContinuous"/>
    </xf>
    <xf numFmtId="0" fontId="12" fillId="0" borderId="0" xfId="2" applyFont="1" applyBorder="1" applyAlignment="1">
      <alignment horizontal="left"/>
    </xf>
    <xf numFmtId="174" fontId="14" fillId="0" borderId="2" xfId="3" applyNumberFormat="1" applyFont="1" applyBorder="1" applyAlignment="1">
      <alignment horizontal="center"/>
    </xf>
    <xf numFmtId="175" fontId="14" fillId="0" borderId="2" xfId="3" applyNumberFormat="1" applyFont="1" applyBorder="1" applyAlignment="1">
      <alignment horizontal="center"/>
    </xf>
    <xf numFmtId="0" fontId="14" fillId="0" borderId="0" xfId="2" applyFont="1" applyBorder="1" applyAlignment="1">
      <alignment horizontal="center"/>
    </xf>
    <xf numFmtId="0" fontId="2" fillId="0" borderId="0" xfId="0" applyFont="1" applyBorder="1"/>
    <xf numFmtId="170" fontId="2" fillId="0" borderId="2" xfId="0" applyNumberFormat="1" applyFont="1" applyBorder="1"/>
    <xf numFmtId="170" fontId="21" fillId="0" borderId="2" xfId="0" applyNumberFormat="1" applyFont="1" applyBorder="1"/>
    <xf numFmtId="171" fontId="2" fillId="0" borderId="0" xfId="0" applyNumberFormat="1" applyFont="1" applyBorder="1"/>
    <xf numFmtId="171" fontId="22" fillId="0" borderId="2" xfId="0" applyNumberFormat="1" applyFont="1" applyBorder="1"/>
    <xf numFmtId="165" fontId="1" fillId="0" borderId="0" xfId="0" applyNumberFormat="1" applyFont="1" applyFill="1" applyAlignment="1">
      <alignment horizontal="center"/>
    </xf>
    <xf numFmtId="0" fontId="11" fillId="0" borderId="0" xfId="0" applyFont="1" applyFill="1" applyBorder="1"/>
    <xf numFmtId="0" fontId="1" fillId="0" borderId="5" xfId="0" applyFont="1" applyBorder="1"/>
    <xf numFmtId="0" fontId="23" fillId="0" borderId="0" xfId="0" applyFont="1" applyBorder="1"/>
    <xf numFmtId="0" fontId="24" fillId="0" borderId="5" xfId="0" applyFont="1" applyBorder="1"/>
    <xf numFmtId="0" fontId="25" fillId="2" borderId="0" xfId="0" applyFont="1" applyFill="1"/>
    <xf numFmtId="0" fontId="2" fillId="2" borderId="0" xfId="0" applyFont="1" applyFill="1" applyBorder="1"/>
    <xf numFmtId="0" fontId="1" fillId="2" borderId="0" xfId="0" applyFont="1" applyFill="1" applyBorder="1"/>
    <xf numFmtId="165" fontId="1" fillId="2" borderId="0" xfId="0" applyNumberFormat="1" applyFont="1" applyFill="1" applyBorder="1" applyAlignment="1">
      <alignment horizontal="center"/>
    </xf>
    <xf numFmtId="170" fontId="18" fillId="0" borderId="0" xfId="0" applyNumberFormat="1" applyFont="1"/>
    <xf numFmtId="0" fontId="8" fillId="0" borderId="0" xfId="0" applyFont="1" applyFill="1" applyBorder="1"/>
    <xf numFmtId="170" fontId="1" fillId="0" borderId="0" xfId="0" applyNumberFormat="1" applyFont="1" applyFill="1"/>
    <xf numFmtId="0" fontId="1" fillId="0" borderId="0" xfId="0" applyFont="1" applyFill="1" applyAlignment="1">
      <alignment horizontal="center"/>
    </xf>
    <xf numFmtId="165" fontId="2" fillId="0" borderId="0" xfId="0" applyNumberFormat="1" applyFont="1" applyBorder="1" applyAlignment="1">
      <alignment horizontal="center"/>
    </xf>
    <xf numFmtId="170" fontId="1" fillId="0" borderId="0" xfId="0" applyNumberFormat="1" applyFont="1" applyBorder="1" applyAlignment="1">
      <alignment horizontal="right"/>
    </xf>
    <xf numFmtId="176" fontId="5" fillId="0" borderId="0" xfId="0" applyNumberFormat="1" applyFont="1" applyFill="1" applyBorder="1"/>
    <xf numFmtId="173" fontId="1" fillId="0" borderId="0" xfId="0" applyNumberFormat="1" applyFont="1" applyFill="1" applyBorder="1"/>
    <xf numFmtId="0" fontId="1" fillId="0" borderId="0" xfId="0" applyFont="1" applyAlignment="1">
      <alignment horizontal="center"/>
    </xf>
    <xf numFmtId="173" fontId="1" fillId="0" borderId="4" xfId="0" applyNumberFormat="1" applyFont="1" applyBorder="1"/>
    <xf numFmtId="0" fontId="1" fillId="0" borderId="0" xfId="0" applyFont="1" applyAlignment="1">
      <alignment horizontal="left" vertical="top" wrapText="1"/>
    </xf>
    <xf numFmtId="164" fontId="1" fillId="0" borderId="0" xfId="0" applyNumberFormat="1" applyFont="1" applyBorder="1" applyAlignment="1">
      <alignment horizontal="left" vertical="top" wrapText="1"/>
    </xf>
  </cellXfs>
  <cellStyles count="4">
    <cellStyle name="Normal" xfId="0" builtinId="0"/>
    <cellStyle name="Normal 2" xfId="2" xr:uid="{7928F1BC-EC53-4BE4-B38A-A89E59781E7E}"/>
    <cellStyle name="Normal_Standalone Model v2" xfId="3" xr:uid="{35B41654-C3F4-424F-9738-41B22AF63392}"/>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1">
      <a:dk1>
        <a:srgbClr val="000000"/>
      </a:dk1>
      <a:lt1>
        <a:srgbClr val="FFFFFF"/>
      </a:lt1>
      <a:dk2>
        <a:srgbClr val="3B383B"/>
      </a:dk2>
      <a:lt2>
        <a:srgbClr val="E7E6E6"/>
      </a:lt2>
      <a:accent1>
        <a:srgbClr val="243850"/>
      </a:accent1>
      <a:accent2>
        <a:srgbClr val="2790C7"/>
      </a:accent2>
      <a:accent3>
        <a:srgbClr val="36838B"/>
      </a:accent3>
      <a:accent4>
        <a:srgbClr val="757176"/>
      </a:accent4>
      <a:accent5>
        <a:srgbClr val="DE502C"/>
      </a:accent5>
      <a:accent6>
        <a:srgbClr val="780F0A"/>
      </a:accent6>
      <a:hlink>
        <a:srgbClr val="00BE99"/>
      </a:hlink>
      <a:folHlink>
        <a:srgbClr val="00937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0D0D-8769-4ACC-8DAA-F257FAC91CB8}">
  <sheetPr>
    <tabColor theme="0" tint="-0.249977111117893"/>
  </sheetPr>
  <dimension ref="A2:Z281"/>
  <sheetViews>
    <sheetView showGridLines="0" tabSelected="1" zoomScale="85" zoomScaleNormal="85" workbookViewId="0"/>
  </sheetViews>
  <sheetFormatPr defaultColWidth="9.140625" defaultRowHeight="12.75" x14ac:dyDescent="0.2"/>
  <cols>
    <col min="1" max="1" width="3.5703125" style="2" customWidth="1"/>
    <col min="2" max="2" width="22" style="2" customWidth="1"/>
    <col min="3" max="14" width="10.7109375" style="2" customWidth="1"/>
    <col min="15" max="15" width="10.7109375" style="20" customWidth="1"/>
    <col min="16" max="25" width="10.7109375" style="2" customWidth="1"/>
    <col min="26" max="16384" width="9.140625" style="2"/>
  </cols>
  <sheetData>
    <row r="2" spans="1:15" ht="30" customHeight="1" thickBot="1" x14ac:dyDescent="0.35">
      <c r="A2" s="4"/>
      <c r="B2" s="111" t="s">
        <v>52</v>
      </c>
      <c r="C2" s="4"/>
      <c r="D2" s="4"/>
      <c r="E2" s="4"/>
      <c r="F2" s="4"/>
      <c r="G2" s="4"/>
      <c r="H2" s="4"/>
      <c r="I2" s="4"/>
      <c r="J2" s="4"/>
      <c r="K2" s="4"/>
      <c r="L2" s="4"/>
    </row>
    <row r="3" spans="1:15" s="4" customFormat="1" ht="15.95" customHeight="1" thickTop="1" x14ac:dyDescent="0.2">
      <c r="B3" s="112" t="s">
        <v>98</v>
      </c>
      <c r="C3" s="110"/>
      <c r="D3" s="110"/>
      <c r="E3" s="110"/>
      <c r="F3" s="110"/>
      <c r="G3" s="110"/>
      <c r="H3" s="110"/>
      <c r="I3" s="110"/>
      <c r="J3" s="110"/>
      <c r="K3" s="110"/>
      <c r="L3" s="110"/>
      <c r="N3" s="21"/>
      <c r="O3" s="59"/>
    </row>
    <row r="4" spans="1:15" x14ac:dyDescent="0.2">
      <c r="N4" s="20"/>
    </row>
    <row r="5" spans="1:15" x14ac:dyDescent="0.2">
      <c r="A5" s="82" t="s">
        <v>58</v>
      </c>
      <c r="B5" s="34" t="s">
        <v>99</v>
      </c>
      <c r="C5" s="34"/>
      <c r="D5" s="34"/>
      <c r="E5" s="34"/>
      <c r="F5" s="34"/>
      <c r="G5" s="34"/>
      <c r="H5" s="34"/>
      <c r="I5" s="34"/>
      <c r="J5" s="34"/>
      <c r="K5" s="34"/>
      <c r="L5" s="34"/>
      <c r="N5" s="20"/>
    </row>
    <row r="6" spans="1:15" x14ac:dyDescent="0.2">
      <c r="A6" s="1"/>
    </row>
    <row r="7" spans="1:15" x14ac:dyDescent="0.2">
      <c r="A7" s="1"/>
      <c r="B7" s="113" t="s">
        <v>103</v>
      </c>
      <c r="D7" s="127" t="s">
        <v>109</v>
      </c>
      <c r="E7" s="127"/>
      <c r="F7" s="127"/>
      <c r="G7" s="127"/>
      <c r="H7" s="127"/>
      <c r="I7" s="127"/>
      <c r="J7" s="127"/>
      <c r="K7" s="127"/>
      <c r="L7" s="127"/>
    </row>
    <row r="8" spans="1:15" x14ac:dyDescent="0.2">
      <c r="A8" s="1"/>
      <c r="B8" s="17"/>
      <c r="D8" s="127"/>
      <c r="E8" s="127"/>
      <c r="F8" s="127"/>
      <c r="G8" s="127"/>
      <c r="H8" s="127"/>
      <c r="I8" s="127"/>
      <c r="J8" s="127"/>
      <c r="K8" s="127"/>
      <c r="L8" s="127"/>
    </row>
    <row r="9" spans="1:15" x14ac:dyDescent="0.2">
      <c r="A9" s="1"/>
      <c r="B9" s="17"/>
      <c r="D9" s="127"/>
      <c r="E9" s="127"/>
      <c r="F9" s="127"/>
      <c r="G9" s="127"/>
      <c r="H9" s="127"/>
      <c r="I9" s="127"/>
      <c r="J9" s="127"/>
      <c r="K9" s="127"/>
      <c r="L9" s="127"/>
    </row>
    <row r="10" spans="1:15" x14ac:dyDescent="0.2">
      <c r="A10" s="1"/>
      <c r="B10" s="17"/>
      <c r="D10" s="127"/>
      <c r="E10" s="127"/>
      <c r="F10" s="127"/>
      <c r="G10" s="127"/>
      <c r="H10" s="127"/>
      <c r="I10" s="127"/>
      <c r="J10" s="127"/>
      <c r="K10" s="127"/>
      <c r="L10" s="127"/>
    </row>
    <row r="11" spans="1:15" x14ac:dyDescent="0.2">
      <c r="A11" s="1"/>
      <c r="B11" s="17"/>
    </row>
    <row r="12" spans="1:15" x14ac:dyDescent="0.2">
      <c r="A12" s="1"/>
      <c r="B12" s="17" t="s">
        <v>0</v>
      </c>
      <c r="D12" s="2" t="s">
        <v>117</v>
      </c>
    </row>
    <row r="13" spans="1:15" x14ac:dyDescent="0.2">
      <c r="A13" s="1"/>
      <c r="B13" s="17"/>
      <c r="D13" s="2" t="s">
        <v>100</v>
      </c>
    </row>
    <row r="14" spans="1:15" x14ac:dyDescent="0.2">
      <c r="A14" s="1"/>
      <c r="B14" s="17"/>
      <c r="D14" s="2" t="s">
        <v>101</v>
      </c>
    </row>
    <row r="15" spans="1:15" x14ac:dyDescent="0.2">
      <c r="A15" s="1"/>
      <c r="B15" s="17"/>
      <c r="D15" s="2" t="s">
        <v>102</v>
      </c>
    </row>
    <row r="16" spans="1:15" x14ac:dyDescent="0.2">
      <c r="A16" s="1"/>
      <c r="B16" s="17"/>
    </row>
    <row r="17" spans="1:15" x14ac:dyDescent="0.2">
      <c r="A17" s="1"/>
      <c r="B17" s="17" t="s">
        <v>104</v>
      </c>
      <c r="D17" s="5" t="s">
        <v>95</v>
      </c>
    </row>
    <row r="18" spans="1:15" x14ac:dyDescent="0.2">
      <c r="A18" s="1"/>
      <c r="B18" s="17" t="s">
        <v>74</v>
      </c>
      <c r="D18" s="5" t="s">
        <v>75</v>
      </c>
    </row>
    <row r="19" spans="1:15" x14ac:dyDescent="0.2">
      <c r="A19" s="1"/>
      <c r="B19" s="17"/>
      <c r="D19" s="5"/>
    </row>
    <row r="20" spans="1:15" x14ac:dyDescent="0.2">
      <c r="A20" s="1"/>
      <c r="B20" s="17" t="s">
        <v>113</v>
      </c>
      <c r="D20" s="128" t="s">
        <v>114</v>
      </c>
      <c r="E20" s="128"/>
      <c r="F20" s="128"/>
      <c r="G20" s="128"/>
      <c r="H20" s="128"/>
      <c r="I20" s="128"/>
      <c r="J20" s="128"/>
      <c r="K20" s="128"/>
      <c r="L20" s="128"/>
    </row>
    <row r="21" spans="1:15" x14ac:dyDescent="0.2">
      <c r="A21" s="1"/>
      <c r="B21" s="17"/>
      <c r="D21" s="128"/>
      <c r="E21" s="128"/>
      <c r="F21" s="128"/>
      <c r="G21" s="128"/>
      <c r="H21" s="128"/>
      <c r="I21" s="128"/>
      <c r="J21" s="128"/>
      <c r="K21" s="128"/>
      <c r="L21" s="128"/>
    </row>
    <row r="22" spans="1:15" x14ac:dyDescent="0.2">
      <c r="A22" s="1"/>
      <c r="B22" s="17"/>
      <c r="D22" s="5"/>
    </row>
    <row r="23" spans="1:15" x14ac:dyDescent="0.2">
      <c r="A23" s="1"/>
      <c r="B23" s="17" t="s">
        <v>105</v>
      </c>
      <c r="D23" s="5" t="s">
        <v>115</v>
      </c>
    </row>
    <row r="24" spans="1:15" x14ac:dyDescent="0.2">
      <c r="A24" s="1"/>
      <c r="B24" s="17"/>
      <c r="D24" s="5"/>
    </row>
    <row r="25" spans="1:15" x14ac:dyDescent="0.2">
      <c r="A25" s="1"/>
      <c r="B25" s="17" t="s">
        <v>91</v>
      </c>
      <c r="D25" s="2" t="s">
        <v>92</v>
      </c>
    </row>
    <row r="26" spans="1:15" x14ac:dyDescent="0.2">
      <c r="A26" s="1"/>
      <c r="B26" s="17"/>
      <c r="D26" s="5"/>
    </row>
    <row r="27" spans="1:15" x14ac:dyDescent="0.2">
      <c r="A27" s="1"/>
      <c r="B27" s="17" t="s">
        <v>90</v>
      </c>
      <c r="D27" s="5" t="s">
        <v>96</v>
      </c>
    </row>
    <row r="28" spans="1:15" x14ac:dyDescent="0.2">
      <c r="A28" s="1"/>
      <c r="B28" s="17"/>
      <c r="D28" s="5"/>
    </row>
    <row r="29" spans="1:15" x14ac:dyDescent="0.2">
      <c r="A29" s="1"/>
      <c r="D29" s="63"/>
    </row>
    <row r="30" spans="1:15" x14ac:dyDescent="0.2">
      <c r="A30" s="82" t="s">
        <v>58</v>
      </c>
      <c r="B30" s="34" t="s">
        <v>57</v>
      </c>
      <c r="C30" s="34"/>
      <c r="D30" s="34"/>
      <c r="E30" s="34"/>
      <c r="F30" s="34"/>
      <c r="G30" s="34"/>
      <c r="H30" s="34"/>
      <c r="I30" s="34"/>
      <c r="J30" s="34"/>
      <c r="K30" s="34"/>
      <c r="L30" s="34"/>
    </row>
    <row r="31" spans="1:15" s="64" customFormat="1" x14ac:dyDescent="0.2">
      <c r="A31" s="108"/>
      <c r="B31" s="2" t="s">
        <v>51</v>
      </c>
      <c r="C31" s="109"/>
      <c r="D31" s="109"/>
      <c r="E31" s="109"/>
      <c r="F31" s="109"/>
      <c r="G31" s="109"/>
      <c r="H31" s="109"/>
      <c r="I31" s="109"/>
      <c r="J31" s="109"/>
      <c r="K31" s="109"/>
      <c r="L31" s="109"/>
      <c r="O31" s="65"/>
    </row>
    <row r="33" spans="1:14" x14ac:dyDescent="0.2">
      <c r="A33" s="1"/>
      <c r="B33" s="2" t="s">
        <v>39</v>
      </c>
      <c r="D33" s="26"/>
      <c r="E33" s="25" t="s">
        <v>46</v>
      </c>
    </row>
    <row r="34" spans="1:14" x14ac:dyDescent="0.2">
      <c r="A34" s="1"/>
      <c r="B34" s="2" t="s">
        <v>40</v>
      </c>
      <c r="D34" s="26"/>
      <c r="E34" s="25" t="s">
        <v>47</v>
      </c>
      <c r="N34" s="20"/>
    </row>
    <row r="35" spans="1:14" x14ac:dyDescent="0.2">
      <c r="A35" s="1"/>
      <c r="B35" s="23" t="s">
        <v>41</v>
      </c>
    </row>
    <row r="36" spans="1:14" x14ac:dyDescent="0.2">
      <c r="A36" s="1"/>
      <c r="B36" s="23" t="s">
        <v>42</v>
      </c>
      <c r="E36" s="29">
        <v>162.93899999999999</v>
      </c>
    </row>
    <row r="37" spans="1:14" x14ac:dyDescent="0.2">
      <c r="A37" s="1"/>
      <c r="B37" s="23" t="s">
        <v>43</v>
      </c>
      <c r="E37" s="29">
        <v>0.44600000000000001</v>
      </c>
    </row>
    <row r="38" spans="1:14" x14ac:dyDescent="0.2">
      <c r="A38" s="1"/>
      <c r="B38" s="24" t="s">
        <v>44</v>
      </c>
      <c r="E38" s="28">
        <f>+E37+E36</f>
        <v>163.38499999999999</v>
      </c>
    </row>
    <row r="39" spans="1:14" x14ac:dyDescent="0.2">
      <c r="A39" s="1"/>
    </row>
    <row r="40" spans="1:14" x14ac:dyDescent="0.2">
      <c r="A40" s="1"/>
      <c r="B40" s="2" t="s">
        <v>45</v>
      </c>
      <c r="E40" s="31">
        <f>16.48*0.73</f>
        <v>12.0304</v>
      </c>
      <c r="F40" s="2" t="s">
        <v>112</v>
      </c>
    </row>
    <row r="41" spans="1:14" x14ac:dyDescent="0.2">
      <c r="A41" s="1"/>
      <c r="B41" s="2" t="s">
        <v>48</v>
      </c>
      <c r="E41" s="84">
        <v>0</v>
      </c>
    </row>
    <row r="42" spans="1:14" x14ac:dyDescent="0.2">
      <c r="A42" s="1"/>
      <c r="B42" s="2" t="s">
        <v>49</v>
      </c>
      <c r="E42" s="32">
        <f>+E40*(1+E41)</f>
        <v>12.0304</v>
      </c>
    </row>
    <row r="43" spans="1:14" x14ac:dyDescent="0.2">
      <c r="A43" s="1"/>
      <c r="E43" s="31"/>
    </row>
    <row r="44" spans="1:14" ht="12.75" customHeight="1" x14ac:dyDescent="0.2">
      <c r="A44" s="1"/>
      <c r="B44" s="2" t="s">
        <v>50</v>
      </c>
      <c r="E44" s="52"/>
    </row>
    <row r="45" spans="1:14" ht="12.75" customHeight="1" x14ac:dyDescent="0.2">
      <c r="A45" s="1"/>
      <c r="B45" s="2" t="s">
        <v>53</v>
      </c>
      <c r="E45" s="51"/>
    </row>
    <row r="46" spans="1:14" ht="12.75" customHeight="1" x14ac:dyDescent="0.2">
      <c r="A46" s="1"/>
      <c r="B46" s="2" t="s">
        <v>56</v>
      </c>
      <c r="E46" s="52"/>
    </row>
    <row r="47" spans="1:14" x14ac:dyDescent="0.2">
      <c r="A47" s="1"/>
    </row>
    <row r="48" spans="1:14" x14ac:dyDescent="0.2">
      <c r="A48" s="1"/>
      <c r="B48" s="2" t="s">
        <v>85</v>
      </c>
      <c r="C48" s="2" t="s">
        <v>86</v>
      </c>
      <c r="E48" s="83"/>
    </row>
    <row r="49" spans="1:18" x14ac:dyDescent="0.2">
      <c r="A49" s="1"/>
      <c r="B49" s="2" t="s">
        <v>85</v>
      </c>
      <c r="C49" s="2" t="s">
        <v>87</v>
      </c>
      <c r="E49" s="83"/>
    </row>
    <row r="50" spans="1:18" x14ac:dyDescent="0.2">
      <c r="A50" s="1"/>
      <c r="B50" s="2" t="s">
        <v>85</v>
      </c>
      <c r="C50" s="2" t="s">
        <v>88</v>
      </c>
      <c r="E50" s="83"/>
    </row>
    <row r="51" spans="1:18" x14ac:dyDescent="0.2">
      <c r="A51" s="1"/>
    </row>
    <row r="52" spans="1:18" x14ac:dyDescent="0.2">
      <c r="A52" s="82" t="s">
        <v>58</v>
      </c>
      <c r="B52" s="34" t="s">
        <v>0</v>
      </c>
      <c r="C52" s="34"/>
      <c r="D52" s="34"/>
      <c r="E52" s="34"/>
      <c r="F52" s="34"/>
      <c r="G52" s="34"/>
      <c r="H52" s="34"/>
      <c r="I52" s="34"/>
      <c r="J52" s="34"/>
      <c r="K52" s="34"/>
      <c r="L52" s="34"/>
    </row>
    <row r="53" spans="1:18" x14ac:dyDescent="0.2">
      <c r="A53" s="1"/>
    </row>
    <row r="54" spans="1:18" x14ac:dyDescent="0.2">
      <c r="A54" s="1"/>
      <c r="B54" s="95" t="s">
        <v>1</v>
      </c>
      <c r="C54" s="96" t="s">
        <v>2</v>
      </c>
      <c r="D54" s="96" t="s">
        <v>3</v>
      </c>
      <c r="F54" s="96" t="s">
        <v>9</v>
      </c>
      <c r="G54" s="96" t="s">
        <v>12</v>
      </c>
      <c r="H54" s="96" t="s">
        <v>71</v>
      </c>
      <c r="I54" s="96" t="s">
        <v>70</v>
      </c>
      <c r="J54" s="96" t="s">
        <v>2</v>
      </c>
      <c r="K54" s="96" t="s">
        <v>3</v>
      </c>
      <c r="L54" s="96" t="s">
        <v>13</v>
      </c>
    </row>
    <row r="55" spans="1:18" x14ac:dyDescent="0.2">
      <c r="A55" s="1"/>
      <c r="B55" s="2" t="s">
        <v>4</v>
      </c>
      <c r="C55" s="54"/>
      <c r="D55" s="8">
        <f>C55/C$60</f>
        <v>0</v>
      </c>
      <c r="F55" s="2" t="s">
        <v>10</v>
      </c>
      <c r="G55" s="56">
        <v>0.02</v>
      </c>
      <c r="H55" s="57">
        <v>20</v>
      </c>
      <c r="I55" s="56">
        <v>0.04</v>
      </c>
      <c r="J55" s="10"/>
      <c r="K55" s="8"/>
      <c r="L55" s="7"/>
      <c r="M55" s="64"/>
      <c r="N55" s="64"/>
      <c r="O55" s="65"/>
      <c r="P55" s="64"/>
      <c r="Q55" s="64"/>
      <c r="R55" s="64"/>
    </row>
    <row r="56" spans="1:18" ht="12.75" customHeight="1" x14ac:dyDescent="0.2">
      <c r="A56" s="1"/>
      <c r="B56" s="2" t="s">
        <v>54</v>
      </c>
      <c r="C56" s="55"/>
      <c r="D56" s="8">
        <f t="shared" ref="D56:D59" si="0">C56/C$60</f>
        <v>0</v>
      </c>
      <c r="F56" s="2" t="s">
        <v>89</v>
      </c>
      <c r="G56" s="56">
        <v>0.02</v>
      </c>
      <c r="H56" s="58" t="s">
        <v>72</v>
      </c>
      <c r="I56" s="56">
        <v>0.04</v>
      </c>
      <c r="J56" s="10"/>
      <c r="K56" s="8"/>
      <c r="L56" s="7"/>
      <c r="M56" s="64"/>
      <c r="N56" s="64"/>
      <c r="O56" s="65"/>
      <c r="P56" s="64"/>
      <c r="Q56" s="64"/>
      <c r="R56" s="64"/>
    </row>
    <row r="57" spans="1:18" ht="13.5" x14ac:dyDescent="0.2">
      <c r="A57" s="1"/>
      <c r="B57" s="2" t="s">
        <v>55</v>
      </c>
      <c r="C57" s="11">
        <v>15</v>
      </c>
      <c r="D57" s="8">
        <f t="shared" si="0"/>
        <v>0.5</v>
      </c>
      <c r="F57" s="90"/>
      <c r="G57" s="90"/>
      <c r="H57" s="90"/>
      <c r="I57" s="90"/>
      <c r="J57" s="90"/>
      <c r="K57" s="90"/>
      <c r="L57" s="90"/>
      <c r="M57" s="64"/>
      <c r="N57" s="64"/>
      <c r="O57" s="65"/>
      <c r="P57" s="64"/>
      <c r="Q57" s="64"/>
      <c r="R57" s="64"/>
    </row>
    <row r="58" spans="1:18" ht="13.5" x14ac:dyDescent="0.2">
      <c r="A58" s="1"/>
      <c r="B58" s="50" t="s">
        <v>5</v>
      </c>
      <c r="C58" s="10"/>
      <c r="D58" s="8">
        <f t="shared" si="0"/>
        <v>0</v>
      </c>
      <c r="F58" s="2" t="s">
        <v>8</v>
      </c>
      <c r="G58" s="90"/>
      <c r="H58" s="90"/>
      <c r="I58" s="90"/>
      <c r="J58" s="10"/>
      <c r="K58" s="8"/>
      <c r="L58" s="90"/>
      <c r="M58" s="64"/>
      <c r="N58" s="64"/>
      <c r="O58" s="65"/>
      <c r="P58" s="64"/>
      <c r="Q58" s="64"/>
      <c r="R58" s="64"/>
    </row>
    <row r="59" spans="1:18" ht="13.5" x14ac:dyDescent="0.2">
      <c r="A59" s="1"/>
      <c r="B59" s="2" t="s">
        <v>6</v>
      </c>
      <c r="C59" s="11">
        <v>15</v>
      </c>
      <c r="D59" s="8">
        <f t="shared" si="0"/>
        <v>0.5</v>
      </c>
      <c r="E59" s="120"/>
      <c r="F59" s="90"/>
      <c r="G59" s="90"/>
      <c r="H59" s="90"/>
      <c r="I59" s="90"/>
      <c r="J59" s="90"/>
      <c r="K59" s="90"/>
      <c r="L59" s="90"/>
      <c r="M59" s="64"/>
      <c r="N59" s="64"/>
      <c r="O59" s="65"/>
      <c r="P59" s="64"/>
      <c r="Q59" s="64"/>
      <c r="R59" s="64"/>
    </row>
    <row r="60" spans="1:18" ht="12.75" customHeight="1" x14ac:dyDescent="0.2">
      <c r="A60" s="1"/>
      <c r="B60" s="2" t="s">
        <v>7</v>
      </c>
      <c r="C60" s="12">
        <f>SUM(C55:C59)</f>
        <v>30</v>
      </c>
      <c r="D60" s="9">
        <f>SUM(D55:D59)</f>
        <v>1</v>
      </c>
      <c r="F60" s="2" t="s">
        <v>11</v>
      </c>
      <c r="J60" s="53"/>
      <c r="K60" s="9"/>
      <c r="M60" s="64"/>
      <c r="N60" s="64"/>
      <c r="O60" s="65"/>
      <c r="P60" s="64"/>
      <c r="Q60" s="64"/>
      <c r="R60" s="64"/>
    </row>
    <row r="61" spans="1:18" x14ac:dyDescent="0.2">
      <c r="A61" s="1"/>
      <c r="C61" s="7"/>
      <c r="D61" s="3"/>
      <c r="K61" s="11"/>
    </row>
    <row r="62" spans="1:18" x14ac:dyDescent="0.2">
      <c r="A62" s="1"/>
      <c r="C62" s="7"/>
      <c r="D62" s="3"/>
      <c r="K62" s="11"/>
    </row>
    <row r="63" spans="1:18" x14ac:dyDescent="0.2">
      <c r="A63" s="82" t="s">
        <v>58</v>
      </c>
      <c r="B63" s="34" t="s">
        <v>14</v>
      </c>
      <c r="C63" s="34"/>
      <c r="D63" s="34"/>
      <c r="E63" s="34"/>
      <c r="F63" s="34"/>
      <c r="G63" s="34"/>
      <c r="H63" s="34"/>
      <c r="I63" s="34"/>
      <c r="J63" s="34"/>
      <c r="K63" s="34"/>
      <c r="L63" s="34"/>
    </row>
    <row r="64" spans="1:18" x14ac:dyDescent="0.2">
      <c r="A64" s="1"/>
      <c r="D64" s="40"/>
    </row>
    <row r="65" spans="1:14" x14ac:dyDescent="0.2">
      <c r="A65" s="1"/>
      <c r="B65" s="99" t="s">
        <v>97</v>
      </c>
      <c r="D65" s="48" t="s">
        <v>62</v>
      </c>
      <c r="E65" s="49"/>
      <c r="F65" s="49"/>
      <c r="G65" s="97" t="s">
        <v>63</v>
      </c>
      <c r="H65" s="98"/>
      <c r="I65" s="98"/>
      <c r="J65" s="98"/>
      <c r="K65" s="98"/>
      <c r="L65" s="98"/>
    </row>
    <row r="66" spans="1:14" x14ac:dyDescent="0.2">
      <c r="A66" s="1"/>
      <c r="B66" s="39" t="s">
        <v>51</v>
      </c>
      <c r="D66" s="41"/>
      <c r="E66" s="41"/>
      <c r="F66" s="41"/>
      <c r="G66" s="42">
        <v>0</v>
      </c>
      <c r="H66" s="42">
        <f>G66+1</f>
        <v>1</v>
      </c>
      <c r="I66" s="42">
        <f t="shared" ref="I66:L66" si="1">H66+1</f>
        <v>2</v>
      </c>
      <c r="J66" s="42">
        <f t="shared" si="1"/>
        <v>3</v>
      </c>
      <c r="K66" s="42">
        <f t="shared" si="1"/>
        <v>4</v>
      </c>
      <c r="L66" s="42">
        <f t="shared" si="1"/>
        <v>5</v>
      </c>
      <c r="N66" s="36" t="s">
        <v>64</v>
      </c>
    </row>
    <row r="67" spans="1:14" x14ac:dyDescent="0.2">
      <c r="A67" s="1"/>
      <c r="B67" s="39"/>
      <c r="D67" s="37">
        <v>2018</v>
      </c>
      <c r="E67" s="37">
        <f>+D67+1</f>
        <v>2019</v>
      </c>
      <c r="F67" s="37">
        <f>+E67+1</f>
        <v>2020</v>
      </c>
      <c r="G67" s="38">
        <f>+F67+1</f>
        <v>2021</v>
      </c>
      <c r="H67" s="38">
        <f t="shared" ref="H67:L67" si="2">+G67+1</f>
        <v>2022</v>
      </c>
      <c r="I67" s="38">
        <f t="shared" si="2"/>
        <v>2023</v>
      </c>
      <c r="J67" s="38">
        <f t="shared" si="2"/>
        <v>2024</v>
      </c>
      <c r="K67" s="38">
        <f t="shared" si="2"/>
        <v>2025</v>
      </c>
      <c r="L67" s="38">
        <f t="shared" si="2"/>
        <v>2026</v>
      </c>
      <c r="N67" s="102" t="s">
        <v>65</v>
      </c>
    </row>
    <row r="68" spans="1:14" x14ac:dyDescent="0.2">
      <c r="A68" s="1"/>
      <c r="D68" s="100"/>
      <c r="E68" s="100"/>
      <c r="F68" s="100"/>
      <c r="G68" s="101"/>
      <c r="H68" s="101"/>
      <c r="I68" s="101"/>
      <c r="J68" s="101"/>
      <c r="K68" s="101"/>
      <c r="L68" s="101"/>
      <c r="N68" s="35"/>
    </row>
    <row r="69" spans="1:14" x14ac:dyDescent="0.2">
      <c r="A69" s="1"/>
      <c r="B69" s="2" t="s">
        <v>66</v>
      </c>
      <c r="D69" s="87">
        <v>275.83499999999998</v>
      </c>
      <c r="E69" s="87">
        <v>275.09300000000002</v>
      </c>
      <c r="F69" s="87">
        <v>279.04399999999998</v>
      </c>
      <c r="G69" s="89"/>
      <c r="H69" s="89"/>
      <c r="I69" s="89"/>
      <c r="J69" s="89"/>
      <c r="K69" s="89"/>
      <c r="L69" s="89"/>
      <c r="N69" s="126"/>
    </row>
    <row r="70" spans="1:14" x14ac:dyDescent="0.2">
      <c r="A70" s="1"/>
      <c r="B70" s="2" t="s">
        <v>59</v>
      </c>
      <c r="D70" s="43"/>
      <c r="E70" s="30">
        <f t="shared" ref="E70:F70" si="3">IFERROR(E69/D69-1,"N/A")</f>
        <v>-2.6900139576194748E-3</v>
      </c>
      <c r="F70" s="30">
        <f t="shared" si="3"/>
        <v>1.4362415619444846E-2</v>
      </c>
      <c r="G70" s="30"/>
      <c r="H70" s="30"/>
      <c r="I70" s="30"/>
      <c r="J70" s="30"/>
      <c r="K70" s="30"/>
      <c r="L70" s="30"/>
      <c r="N70" s="30"/>
    </row>
    <row r="71" spans="1:14" x14ac:dyDescent="0.2">
      <c r="A71" s="1"/>
      <c r="D71" s="43"/>
      <c r="E71" s="43"/>
      <c r="F71" s="43"/>
      <c r="G71" s="44"/>
      <c r="H71" s="44"/>
      <c r="I71" s="44"/>
      <c r="J71" s="44"/>
      <c r="K71" s="44"/>
      <c r="L71" s="44"/>
      <c r="N71" s="30"/>
    </row>
    <row r="72" spans="1:14" x14ac:dyDescent="0.2">
      <c r="A72" s="1"/>
      <c r="B72" s="2" t="s">
        <v>67</v>
      </c>
      <c r="D72" s="87">
        <v>204.137</v>
      </c>
      <c r="E72" s="87">
        <v>241.21</v>
      </c>
      <c r="F72" s="87">
        <v>140.203</v>
      </c>
      <c r="G72" s="89"/>
      <c r="H72" s="89"/>
      <c r="I72" s="89"/>
      <c r="J72" s="89"/>
      <c r="K72" s="89"/>
      <c r="L72" s="89"/>
      <c r="N72" s="126"/>
    </row>
    <row r="73" spans="1:14" x14ac:dyDescent="0.2">
      <c r="A73" s="1"/>
      <c r="B73" s="2" t="s">
        <v>59</v>
      </c>
      <c r="D73" s="43"/>
      <c r="E73" s="30">
        <f t="shared" ref="E73:F73" si="4">IFERROR(E72/D72-1,"N/A")</f>
        <v>0.18160842963304069</v>
      </c>
      <c r="F73" s="30">
        <f t="shared" si="4"/>
        <v>-0.41875129555159407</v>
      </c>
      <c r="G73" s="30"/>
      <c r="H73" s="30"/>
      <c r="I73" s="30"/>
      <c r="J73" s="30"/>
      <c r="K73" s="30"/>
      <c r="L73" s="30"/>
      <c r="N73" s="30"/>
    </row>
    <row r="74" spans="1:14" x14ac:dyDescent="0.2">
      <c r="A74" s="1"/>
      <c r="D74" s="43"/>
      <c r="E74" s="43"/>
      <c r="F74" s="43"/>
      <c r="G74" s="44"/>
      <c r="H74" s="44"/>
      <c r="I74" s="44"/>
      <c r="J74" s="44"/>
      <c r="K74" s="44"/>
      <c r="L74" s="44"/>
      <c r="N74" s="30"/>
    </row>
    <row r="75" spans="1:14" x14ac:dyDescent="0.2">
      <c r="A75" s="1"/>
      <c r="B75" s="2" t="s">
        <v>61</v>
      </c>
      <c r="D75" s="87">
        <v>109.786</v>
      </c>
      <c r="E75" s="87">
        <v>110.819</v>
      </c>
      <c r="F75" s="87">
        <v>89.793999999999997</v>
      </c>
      <c r="G75" s="89"/>
      <c r="H75" s="89"/>
      <c r="I75" s="89"/>
      <c r="J75" s="89"/>
      <c r="K75" s="89"/>
      <c r="L75" s="89"/>
      <c r="N75" s="126"/>
    </row>
    <row r="76" spans="1:14" x14ac:dyDescent="0.2">
      <c r="A76" s="1"/>
      <c r="B76" s="2" t="s">
        <v>59</v>
      </c>
      <c r="D76" s="43"/>
      <c r="E76" s="30">
        <f t="shared" ref="E76:F76" si="5">IFERROR(E75/D75-1,"N/A")</f>
        <v>9.4092142896180508E-3</v>
      </c>
      <c r="F76" s="30">
        <f t="shared" si="5"/>
        <v>-0.18972378382768307</v>
      </c>
      <c r="G76" s="30"/>
      <c r="H76" s="30"/>
      <c r="I76" s="30"/>
      <c r="J76" s="30"/>
      <c r="K76" s="30"/>
      <c r="L76" s="30"/>
      <c r="N76" s="30"/>
    </row>
    <row r="77" spans="1:14" x14ac:dyDescent="0.2">
      <c r="A77" s="1"/>
      <c r="D77" s="43"/>
      <c r="E77" s="43"/>
      <c r="F77" s="43"/>
      <c r="G77" s="44"/>
      <c r="H77" s="44"/>
      <c r="I77" s="44"/>
      <c r="J77" s="44"/>
      <c r="K77" s="44"/>
      <c r="L77" s="44"/>
      <c r="N77" s="30"/>
    </row>
    <row r="78" spans="1:14" x14ac:dyDescent="0.2">
      <c r="A78" s="1"/>
      <c r="B78" s="103" t="s">
        <v>60</v>
      </c>
      <c r="C78" s="103"/>
      <c r="D78" s="104">
        <f>+D75+D72+D69</f>
        <v>589.75800000000004</v>
      </c>
      <c r="E78" s="104">
        <f t="shared" ref="E78:F78" si="6">+E75+E72+E69</f>
        <v>627.12200000000007</v>
      </c>
      <c r="F78" s="104">
        <f t="shared" si="6"/>
        <v>509.041</v>
      </c>
      <c r="G78" s="104"/>
      <c r="H78" s="104"/>
      <c r="I78" s="104"/>
      <c r="J78" s="104"/>
      <c r="K78" s="104"/>
      <c r="L78" s="104"/>
      <c r="N78" s="126"/>
    </row>
    <row r="79" spans="1:14" x14ac:dyDescent="0.2">
      <c r="A79" s="1"/>
      <c r="B79" s="2" t="s">
        <v>15</v>
      </c>
      <c r="E79" s="30">
        <f t="shared" ref="E79:F79" si="7">IFERROR(E78/D78-1,"N/A")</f>
        <v>6.335479976532743E-2</v>
      </c>
      <c r="F79" s="30">
        <f t="shared" si="7"/>
        <v>-0.18829031671668361</v>
      </c>
      <c r="G79" s="30"/>
      <c r="H79" s="30"/>
      <c r="I79" s="30"/>
      <c r="J79" s="30"/>
      <c r="K79" s="30"/>
      <c r="L79" s="30"/>
    </row>
    <row r="80" spans="1:14" x14ac:dyDescent="0.2">
      <c r="A80" s="1"/>
    </row>
    <row r="81" spans="1:19" x14ac:dyDescent="0.2">
      <c r="A81" s="1"/>
      <c r="B81" s="2" t="s">
        <v>16</v>
      </c>
      <c r="D81" s="33">
        <f t="shared" ref="D81:F81" si="8">D83-D78</f>
        <v>-412.95400000000006</v>
      </c>
      <c r="E81" s="33">
        <f t="shared" si="8"/>
        <v>-441.33300000000008</v>
      </c>
      <c r="F81" s="33">
        <f t="shared" si="8"/>
        <v>-376.90499999999997</v>
      </c>
      <c r="G81" s="62"/>
      <c r="H81" s="62"/>
      <c r="I81" s="62"/>
      <c r="J81" s="62"/>
      <c r="K81" s="62"/>
      <c r="L81" s="62"/>
      <c r="M81" s="27"/>
    </row>
    <row r="82" spans="1:19" x14ac:dyDescent="0.2">
      <c r="A82" s="1"/>
    </row>
    <row r="83" spans="1:19" x14ac:dyDescent="0.2">
      <c r="A83" s="1"/>
      <c r="B83" s="92" t="s">
        <v>116</v>
      </c>
      <c r="C83" s="92"/>
      <c r="D83" s="105">
        <v>176.804</v>
      </c>
      <c r="E83" s="105">
        <v>185.78899999999999</v>
      </c>
      <c r="F83" s="105">
        <v>132.136</v>
      </c>
      <c r="G83" s="105"/>
      <c r="H83" s="105"/>
      <c r="I83" s="105"/>
      <c r="J83" s="105"/>
      <c r="K83" s="105"/>
      <c r="L83" s="105"/>
    </row>
    <row r="84" spans="1:19" x14ac:dyDescent="0.2">
      <c r="A84" s="1"/>
      <c r="B84" s="2" t="s">
        <v>17</v>
      </c>
      <c r="D84" s="30">
        <f>+D83/D78</f>
        <v>0.29979076163443308</v>
      </c>
      <c r="E84" s="30">
        <f t="shared" ref="E84:F84" si="9">+E83/E78</f>
        <v>0.29625654976224719</v>
      </c>
      <c r="F84" s="30">
        <f t="shared" si="9"/>
        <v>0.25957830508740948</v>
      </c>
      <c r="G84" s="30"/>
      <c r="H84" s="30"/>
      <c r="I84" s="30"/>
      <c r="J84" s="30"/>
      <c r="K84" s="30"/>
      <c r="L84" s="30"/>
    </row>
    <row r="85" spans="1:19" x14ac:dyDescent="0.2">
      <c r="A85" s="1"/>
      <c r="O85" s="2"/>
    </row>
    <row r="86" spans="1:19" x14ac:dyDescent="0.2">
      <c r="A86" s="1"/>
      <c r="B86" s="2" t="s">
        <v>104</v>
      </c>
      <c r="D86" s="87">
        <v>-10.755000000000001</v>
      </c>
      <c r="E86" s="87">
        <v>-12.85</v>
      </c>
      <c r="F86" s="87">
        <v>-18.542999999999999</v>
      </c>
      <c r="G86" s="88"/>
      <c r="H86" s="88"/>
      <c r="I86" s="88"/>
      <c r="J86" s="88"/>
      <c r="K86" s="88"/>
      <c r="L86" s="88"/>
      <c r="O86" s="2"/>
    </row>
    <row r="87" spans="1:19" x14ac:dyDescent="0.2">
      <c r="A87" s="1"/>
      <c r="B87" s="2" t="s">
        <v>68</v>
      </c>
      <c r="D87" s="87">
        <v>-1.917</v>
      </c>
      <c r="E87" s="87">
        <v>-19.599</v>
      </c>
      <c r="F87" s="87">
        <v>0</v>
      </c>
      <c r="G87" s="89"/>
      <c r="H87" s="89"/>
      <c r="I87" s="89"/>
      <c r="J87" s="89"/>
      <c r="K87" s="89"/>
      <c r="L87" s="89"/>
      <c r="O87" s="2"/>
    </row>
    <row r="88" spans="1:19" ht="13.5" x14ac:dyDescent="0.2">
      <c r="A88" s="1"/>
      <c r="B88" s="2" t="s">
        <v>5</v>
      </c>
      <c r="D88" s="90"/>
      <c r="E88" s="90"/>
      <c r="F88" s="90"/>
      <c r="G88" s="90"/>
      <c r="H88" s="88"/>
      <c r="I88" s="88"/>
      <c r="J88" s="88"/>
      <c r="K88" s="88"/>
      <c r="L88" s="88"/>
    </row>
    <row r="89" spans="1:19" x14ac:dyDescent="0.2">
      <c r="A89" s="1"/>
      <c r="D89" s="27"/>
      <c r="E89" s="27"/>
      <c r="F89" s="27"/>
      <c r="G89" s="27"/>
      <c r="H89" s="61"/>
      <c r="I89" s="61"/>
      <c r="J89" s="61"/>
      <c r="K89" s="61"/>
      <c r="L89" s="61"/>
    </row>
    <row r="90" spans="1:19" s="4" customFormat="1" ht="13.5" x14ac:dyDescent="0.2">
      <c r="A90" s="5"/>
      <c r="B90" s="4" t="s">
        <v>73</v>
      </c>
      <c r="D90" s="90"/>
      <c r="E90" s="90"/>
      <c r="F90" s="90"/>
      <c r="G90" s="90"/>
      <c r="H90" s="62"/>
      <c r="I90" s="62"/>
      <c r="J90" s="62"/>
      <c r="K90" s="62"/>
      <c r="L90" s="62"/>
      <c r="O90" s="59"/>
    </row>
    <row r="91" spans="1:19" s="4" customFormat="1" x14ac:dyDescent="0.2">
      <c r="A91" s="1"/>
      <c r="B91" s="2"/>
      <c r="C91" s="2"/>
      <c r="D91" s="27"/>
      <c r="E91" s="27"/>
      <c r="F91" s="27"/>
      <c r="G91" s="27"/>
      <c r="H91" s="61"/>
      <c r="I91" s="61"/>
      <c r="J91" s="61"/>
      <c r="K91" s="61"/>
      <c r="L91" s="61"/>
      <c r="M91" s="2"/>
      <c r="N91" s="2"/>
      <c r="O91" s="59"/>
    </row>
    <row r="92" spans="1:19" ht="13.5" x14ac:dyDescent="0.2">
      <c r="A92" s="1"/>
      <c r="B92" s="2" t="s">
        <v>18</v>
      </c>
      <c r="D92" s="90"/>
      <c r="E92" s="90"/>
      <c r="F92" s="90"/>
      <c r="G92" s="90"/>
      <c r="H92" s="62"/>
      <c r="I92" s="62"/>
      <c r="J92" s="62"/>
      <c r="K92" s="62"/>
      <c r="L92" s="62"/>
      <c r="N92" s="60">
        <v>1</v>
      </c>
      <c r="O92" s="125" t="s">
        <v>32</v>
      </c>
    </row>
    <row r="93" spans="1:19" x14ac:dyDescent="0.2">
      <c r="A93" s="1"/>
      <c r="D93" s="27"/>
      <c r="E93" s="27"/>
      <c r="F93" s="27"/>
      <c r="G93" s="27"/>
      <c r="H93" s="27"/>
      <c r="I93" s="27"/>
      <c r="J93" s="27"/>
      <c r="K93" s="27"/>
      <c r="L93" s="27"/>
    </row>
    <row r="94" spans="1:19" ht="13.5" x14ac:dyDescent="0.2">
      <c r="A94" s="5"/>
      <c r="B94" s="4" t="s">
        <v>19</v>
      </c>
      <c r="C94" s="4"/>
      <c r="D94" s="90"/>
      <c r="E94" s="90"/>
      <c r="F94" s="90"/>
      <c r="G94" s="90"/>
      <c r="H94" s="61"/>
      <c r="I94" s="61"/>
      <c r="J94" s="61"/>
      <c r="K94" s="61"/>
      <c r="L94" s="61"/>
      <c r="M94" s="4"/>
      <c r="N94" s="4"/>
    </row>
    <row r="95" spans="1:19" s="4" customFormat="1" x14ac:dyDescent="0.2">
      <c r="A95" s="1"/>
      <c r="B95" s="2"/>
      <c r="C95" s="2"/>
      <c r="D95" s="27"/>
      <c r="E95" s="27"/>
      <c r="F95" s="27"/>
      <c r="G95" s="27"/>
      <c r="H95" s="27"/>
      <c r="I95" s="27"/>
      <c r="J95" s="27"/>
      <c r="K95" s="27"/>
      <c r="L95" s="27"/>
      <c r="M95" s="2"/>
      <c r="N95" s="2"/>
      <c r="O95" s="59"/>
    </row>
    <row r="96" spans="1:19" ht="13.5" x14ac:dyDescent="0.2">
      <c r="A96" s="1"/>
      <c r="B96" s="2" t="s">
        <v>20</v>
      </c>
      <c r="C96" s="6">
        <v>0.4</v>
      </c>
      <c r="D96" s="90"/>
      <c r="E96" s="90"/>
      <c r="F96" s="90"/>
      <c r="G96" s="90"/>
      <c r="H96" s="61"/>
      <c r="I96" s="61"/>
      <c r="J96" s="61"/>
      <c r="K96" s="61"/>
      <c r="L96" s="61"/>
      <c r="M96" s="64"/>
      <c r="N96" s="64"/>
      <c r="O96" s="65"/>
      <c r="P96" s="64"/>
      <c r="Q96" s="64"/>
      <c r="R96" s="64"/>
      <c r="S96" s="64"/>
    </row>
    <row r="97" spans="1:19" x14ac:dyDescent="0.2">
      <c r="A97" s="1"/>
      <c r="D97" s="27"/>
      <c r="E97" s="27"/>
      <c r="F97" s="27"/>
      <c r="G97" s="27"/>
      <c r="H97" s="27"/>
      <c r="I97" s="27"/>
      <c r="J97" s="27"/>
      <c r="K97" s="27"/>
      <c r="L97" s="27"/>
      <c r="M97" s="64"/>
      <c r="N97" s="64"/>
      <c r="O97" s="65"/>
      <c r="P97" s="64"/>
      <c r="Q97" s="64"/>
      <c r="R97" s="64"/>
      <c r="S97" s="64"/>
    </row>
    <row r="98" spans="1:19" ht="13.5" x14ac:dyDescent="0.2">
      <c r="A98" s="5"/>
      <c r="B98" s="4" t="s">
        <v>21</v>
      </c>
      <c r="C98" s="4"/>
      <c r="D98" s="90"/>
      <c r="E98" s="90"/>
      <c r="F98" s="90"/>
      <c r="G98" s="90"/>
      <c r="H98" s="61"/>
      <c r="I98" s="61"/>
      <c r="J98" s="61"/>
      <c r="K98" s="61"/>
      <c r="L98" s="61"/>
      <c r="M98" s="66"/>
      <c r="N98" s="66"/>
      <c r="O98" s="65"/>
      <c r="P98" s="64"/>
      <c r="Q98" s="64"/>
      <c r="R98" s="64"/>
      <c r="S98" s="64"/>
    </row>
    <row r="99" spans="1:19" s="4" customFormat="1" x14ac:dyDescent="0.2">
      <c r="A99" s="1"/>
      <c r="B99" s="2"/>
      <c r="C99" s="2"/>
      <c r="D99" s="27"/>
      <c r="E99" s="27"/>
      <c r="F99" s="27"/>
      <c r="G99" s="27"/>
      <c r="H99" s="61"/>
      <c r="I99" s="61"/>
      <c r="J99" s="61"/>
      <c r="K99" s="61"/>
      <c r="L99" s="61"/>
      <c r="M99" s="64"/>
      <c r="N99" s="64"/>
      <c r="O99" s="118"/>
      <c r="P99" s="66"/>
      <c r="Q99" s="66"/>
      <c r="R99" s="66"/>
      <c r="S99" s="66"/>
    </row>
    <row r="100" spans="1:19" x14ac:dyDescent="0.2">
      <c r="A100" s="1"/>
    </row>
    <row r="101" spans="1:19" x14ac:dyDescent="0.2">
      <c r="A101" s="82" t="s">
        <v>58</v>
      </c>
      <c r="B101" s="34" t="s">
        <v>76</v>
      </c>
      <c r="C101" s="34"/>
      <c r="D101" s="34"/>
      <c r="E101" s="34"/>
      <c r="F101" s="34"/>
      <c r="G101" s="34"/>
      <c r="H101" s="34"/>
      <c r="I101" s="34"/>
      <c r="J101" s="34"/>
      <c r="K101" s="34"/>
      <c r="L101" s="34"/>
    </row>
    <row r="102" spans="1:19" x14ac:dyDescent="0.2">
      <c r="A102" s="91"/>
      <c r="B102" s="92"/>
      <c r="C102" s="92"/>
      <c r="D102" s="92"/>
      <c r="E102" s="92"/>
      <c r="F102" s="92"/>
      <c r="G102" s="92"/>
      <c r="H102" s="93">
        <f>H$66</f>
        <v>1</v>
      </c>
      <c r="I102" s="93">
        <f>I$66</f>
        <v>2</v>
      </c>
      <c r="J102" s="93">
        <f>J$66</f>
        <v>3</v>
      </c>
      <c r="K102" s="93">
        <f>K$66</f>
        <v>4</v>
      </c>
      <c r="L102" s="93">
        <f>L$66</f>
        <v>5</v>
      </c>
      <c r="M102" s="92"/>
      <c r="N102" s="92"/>
    </row>
    <row r="103" spans="1:19" s="92" customFormat="1" x14ac:dyDescent="0.2">
      <c r="A103" s="1"/>
      <c r="B103" s="2" t="s">
        <v>21</v>
      </c>
      <c r="C103" s="2"/>
      <c r="D103" s="2"/>
      <c r="E103" s="2"/>
      <c r="F103" s="28"/>
      <c r="G103" s="28"/>
      <c r="H103" s="78"/>
      <c r="I103" s="78"/>
      <c r="J103" s="78"/>
      <c r="K103" s="78"/>
      <c r="L103" s="78"/>
      <c r="M103" s="2"/>
      <c r="N103" s="2"/>
      <c r="O103" s="94"/>
    </row>
    <row r="104" spans="1:19" x14ac:dyDescent="0.2">
      <c r="A104" s="1"/>
      <c r="B104" s="79" t="s">
        <v>77</v>
      </c>
      <c r="F104" s="28"/>
      <c r="G104" s="28"/>
      <c r="H104" s="78"/>
      <c r="I104" s="78"/>
      <c r="J104" s="78"/>
      <c r="K104" s="78"/>
      <c r="L104" s="78"/>
    </row>
    <row r="105" spans="1:19" x14ac:dyDescent="0.2">
      <c r="A105" s="1"/>
      <c r="B105" s="79" t="s">
        <v>78</v>
      </c>
      <c r="F105" s="28"/>
      <c r="G105" s="28"/>
      <c r="H105" s="78"/>
      <c r="I105" s="78"/>
      <c r="J105" s="78"/>
      <c r="K105" s="78"/>
      <c r="L105" s="78"/>
    </row>
    <row r="106" spans="1:19" x14ac:dyDescent="0.2">
      <c r="A106" s="1"/>
      <c r="B106" s="79" t="s">
        <v>79</v>
      </c>
      <c r="F106" s="28"/>
      <c r="G106" s="28"/>
      <c r="H106" s="78"/>
      <c r="I106" s="78"/>
      <c r="J106" s="78"/>
      <c r="K106" s="78"/>
      <c r="L106" s="78"/>
    </row>
    <row r="107" spans="1:19" x14ac:dyDescent="0.2">
      <c r="A107" s="1"/>
      <c r="B107" s="79" t="s">
        <v>108</v>
      </c>
      <c r="D107" s="46"/>
      <c r="E107" s="46"/>
      <c r="F107" s="46"/>
      <c r="G107" s="46"/>
      <c r="H107" s="117"/>
      <c r="I107" s="117"/>
      <c r="J107" s="117"/>
      <c r="K107" s="117"/>
      <c r="L107" s="117"/>
      <c r="M107" s="64"/>
      <c r="N107" s="64"/>
    </row>
    <row r="108" spans="1:19" x14ac:dyDescent="0.2">
      <c r="A108" s="5"/>
      <c r="B108" s="4" t="s">
        <v>80</v>
      </c>
      <c r="C108" s="4"/>
      <c r="D108" s="4"/>
      <c r="E108" s="4"/>
      <c r="F108" s="81"/>
      <c r="G108" s="81"/>
      <c r="H108" s="45"/>
      <c r="I108" s="45"/>
      <c r="J108" s="45"/>
      <c r="K108" s="45"/>
      <c r="L108" s="45"/>
      <c r="M108" s="4"/>
      <c r="N108" s="4"/>
    </row>
    <row r="109" spans="1:19" s="4" customFormat="1" x14ac:dyDescent="0.2">
      <c r="A109" s="1"/>
      <c r="B109" s="79" t="s">
        <v>81</v>
      </c>
      <c r="C109" s="2"/>
      <c r="D109" s="43" t="s">
        <v>33</v>
      </c>
      <c r="E109" s="54">
        <f>+C57</f>
        <v>15</v>
      </c>
      <c r="F109" s="2"/>
      <c r="G109" s="2"/>
      <c r="H109" s="119"/>
      <c r="I109" s="119"/>
      <c r="J109" s="119"/>
      <c r="K109" s="119"/>
      <c r="L109" s="119"/>
      <c r="M109" s="2"/>
      <c r="N109" s="2"/>
      <c r="O109" s="59"/>
    </row>
    <row r="110" spans="1:19" x14ac:dyDescent="0.2">
      <c r="A110" s="1"/>
      <c r="B110" s="80" t="s">
        <v>82</v>
      </c>
      <c r="C110" s="103"/>
      <c r="D110" s="103"/>
      <c r="E110" s="103"/>
      <c r="F110" s="106"/>
      <c r="G110" s="106"/>
      <c r="H110" s="107"/>
      <c r="I110" s="107"/>
      <c r="J110" s="107"/>
      <c r="K110" s="107"/>
      <c r="L110" s="107"/>
    </row>
    <row r="111" spans="1:19" x14ac:dyDescent="0.2">
      <c r="A111" s="1"/>
    </row>
    <row r="112" spans="1:19" x14ac:dyDescent="0.2">
      <c r="A112" s="1"/>
      <c r="B112" s="2" t="s">
        <v>22</v>
      </c>
      <c r="H112" s="27"/>
      <c r="I112" s="27"/>
      <c r="J112" s="27"/>
      <c r="K112" s="27"/>
      <c r="L112" s="27"/>
    </row>
    <row r="113" spans="1:15" x14ac:dyDescent="0.2">
      <c r="A113" s="1"/>
      <c r="B113" s="2" t="s">
        <v>83</v>
      </c>
      <c r="H113" s="78"/>
      <c r="I113" s="78"/>
      <c r="J113" s="78"/>
      <c r="K113" s="78"/>
      <c r="L113" s="78"/>
    </row>
    <row r="114" spans="1:15" x14ac:dyDescent="0.2">
      <c r="A114" s="1"/>
      <c r="B114" s="2" t="s">
        <v>23</v>
      </c>
      <c r="G114" s="13">
        <f>+C57</f>
        <v>15</v>
      </c>
      <c r="H114" s="45"/>
      <c r="I114" s="45"/>
      <c r="J114" s="45"/>
      <c r="K114" s="45"/>
      <c r="L114" s="45"/>
    </row>
    <row r="115" spans="1:15" x14ac:dyDescent="0.2">
      <c r="A115" s="1"/>
    </row>
    <row r="116" spans="1:15" x14ac:dyDescent="0.2">
      <c r="A116" s="1"/>
      <c r="B116" s="2" t="s">
        <v>69</v>
      </c>
      <c r="D116" s="89">
        <v>13.26</v>
      </c>
      <c r="E116" s="89">
        <v>13.737</v>
      </c>
      <c r="F116" s="89">
        <v>21.190999999999999</v>
      </c>
      <c r="G116" s="89">
        <v>12.5</v>
      </c>
      <c r="H116" s="89"/>
      <c r="I116" s="89"/>
      <c r="J116" s="89"/>
      <c r="K116" s="89"/>
      <c r="L116" s="89"/>
    </row>
    <row r="117" spans="1:15" x14ac:dyDescent="0.2">
      <c r="A117" s="1"/>
      <c r="D117" s="89"/>
      <c r="E117" s="89"/>
      <c r="F117" s="89"/>
      <c r="G117" s="89"/>
      <c r="H117" s="89"/>
      <c r="I117" s="89"/>
      <c r="J117" s="89"/>
      <c r="K117" s="89"/>
      <c r="L117" s="89"/>
    </row>
    <row r="118" spans="1:15" x14ac:dyDescent="0.2">
      <c r="A118" s="1"/>
      <c r="B118" s="2" t="s">
        <v>105</v>
      </c>
      <c r="G118" s="27"/>
      <c r="H118" s="27"/>
      <c r="I118" s="27"/>
      <c r="J118" s="27"/>
      <c r="K118" s="27"/>
      <c r="L118" s="27"/>
    </row>
    <row r="119" spans="1:15" x14ac:dyDescent="0.2">
      <c r="A119" s="1"/>
      <c r="B119" s="2" t="s">
        <v>106</v>
      </c>
      <c r="G119" s="84">
        <v>0.03</v>
      </c>
      <c r="H119" s="84">
        <v>0.03</v>
      </c>
      <c r="I119" s="84">
        <v>0.03</v>
      </c>
      <c r="J119" s="84">
        <v>0.03</v>
      </c>
      <c r="K119" s="84">
        <v>0.03</v>
      </c>
      <c r="L119" s="84">
        <v>0.03</v>
      </c>
    </row>
    <row r="120" spans="1:15" x14ac:dyDescent="0.2">
      <c r="A120" s="1"/>
    </row>
    <row r="121" spans="1:15" x14ac:dyDescent="0.2">
      <c r="A121" s="1"/>
      <c r="B121" s="2" t="s">
        <v>107</v>
      </c>
      <c r="H121" s="27"/>
      <c r="I121" s="27"/>
      <c r="J121" s="27"/>
      <c r="K121" s="27"/>
      <c r="L121" s="27"/>
    </row>
    <row r="122" spans="1:15" x14ac:dyDescent="0.2">
      <c r="A122" s="1"/>
    </row>
    <row r="123" spans="1:15" x14ac:dyDescent="0.2">
      <c r="A123" s="82" t="s">
        <v>58</v>
      </c>
      <c r="B123" s="34" t="s">
        <v>24</v>
      </c>
      <c r="C123" s="34"/>
      <c r="D123" s="34"/>
      <c r="E123" s="34"/>
      <c r="F123" s="34"/>
      <c r="G123" s="34"/>
      <c r="H123" s="34"/>
      <c r="I123" s="34"/>
      <c r="J123" s="34"/>
      <c r="K123" s="34"/>
      <c r="L123" s="34"/>
    </row>
    <row r="124" spans="1:15" x14ac:dyDescent="0.2">
      <c r="A124" s="91"/>
      <c r="B124" s="92"/>
      <c r="C124" s="92"/>
      <c r="D124" s="92"/>
      <c r="E124" s="92"/>
      <c r="F124" s="92"/>
      <c r="G124" s="92"/>
      <c r="H124" s="93">
        <f>H$66</f>
        <v>1</v>
      </c>
      <c r="I124" s="93">
        <f>I$66</f>
        <v>2</v>
      </c>
      <c r="J124" s="93">
        <f>J$66</f>
        <v>3</v>
      </c>
      <c r="K124" s="93">
        <f>K$66</f>
        <v>4</v>
      </c>
      <c r="L124" s="93">
        <f>L$66</f>
        <v>5</v>
      </c>
      <c r="M124" s="92"/>
      <c r="N124" s="92"/>
    </row>
    <row r="125" spans="1:15" s="92" customFormat="1" x14ac:dyDescent="0.2">
      <c r="A125" s="1"/>
      <c r="B125" s="2" t="s">
        <v>25</v>
      </c>
      <c r="C125" s="2"/>
      <c r="D125" s="2"/>
      <c r="E125" s="2"/>
      <c r="F125" s="2"/>
      <c r="G125" s="2"/>
      <c r="H125" s="6">
        <v>0.01</v>
      </c>
      <c r="I125" s="14">
        <f>H125+0.005</f>
        <v>1.4999999999999999E-2</v>
      </c>
      <c r="J125" s="14">
        <f t="shared" ref="J125:L125" si="10">I125+0.005</f>
        <v>0.02</v>
      </c>
      <c r="K125" s="14">
        <f t="shared" si="10"/>
        <v>2.5000000000000001E-2</v>
      </c>
      <c r="L125" s="14">
        <f t="shared" si="10"/>
        <v>3.0000000000000002E-2</v>
      </c>
      <c r="M125" s="2"/>
      <c r="N125" s="2"/>
    </row>
    <row r="126" spans="1:15" x14ac:dyDescent="0.2">
      <c r="A126" s="1"/>
      <c r="O126" s="2"/>
    </row>
    <row r="127" spans="1:15" x14ac:dyDescent="0.2">
      <c r="A127" s="1"/>
      <c r="B127" s="1" t="str">
        <f>+F55</f>
        <v>Revolver</v>
      </c>
      <c r="O127" s="2"/>
    </row>
    <row r="128" spans="1:15" x14ac:dyDescent="0.2">
      <c r="A128" s="1"/>
      <c r="B128" s="2" t="s">
        <v>26</v>
      </c>
      <c r="H128" s="78"/>
      <c r="I128" s="78"/>
      <c r="J128" s="78"/>
      <c r="K128" s="78"/>
      <c r="L128" s="78"/>
    </row>
    <row r="129" spans="1:15" x14ac:dyDescent="0.2">
      <c r="A129" s="1"/>
      <c r="B129" s="2" t="s">
        <v>27</v>
      </c>
      <c r="H129" s="78"/>
      <c r="I129" s="78"/>
      <c r="J129" s="78"/>
      <c r="K129" s="78"/>
      <c r="L129" s="78"/>
    </row>
    <row r="130" spans="1:15" x14ac:dyDescent="0.2">
      <c r="A130" s="1"/>
      <c r="B130" s="2" t="s">
        <v>28</v>
      </c>
      <c r="G130" s="13"/>
      <c r="H130" s="45"/>
      <c r="I130" s="45"/>
      <c r="J130" s="45"/>
      <c r="K130" s="45"/>
      <c r="L130" s="45"/>
    </row>
    <row r="131" spans="1:15" x14ac:dyDescent="0.2">
      <c r="A131" s="1"/>
      <c r="B131" s="2" t="s">
        <v>29</v>
      </c>
      <c r="C131" s="15">
        <f>$I$55</f>
        <v>0.04</v>
      </c>
      <c r="H131" s="47"/>
      <c r="I131" s="47"/>
      <c r="J131" s="47"/>
      <c r="K131" s="47"/>
      <c r="L131" s="47"/>
    </row>
    <row r="132" spans="1:15" x14ac:dyDescent="0.2">
      <c r="A132" s="1"/>
    </row>
    <row r="133" spans="1:15" x14ac:dyDescent="0.2">
      <c r="A133" s="1"/>
      <c r="B133" s="1" t="str">
        <f>+F56</f>
        <v>Term Loan</v>
      </c>
    </row>
    <row r="134" spans="1:15" x14ac:dyDescent="0.2">
      <c r="A134" s="1"/>
      <c r="B134" s="2" t="s">
        <v>26</v>
      </c>
      <c r="G134" s="27"/>
      <c r="H134" s="78"/>
      <c r="I134" s="78"/>
      <c r="J134" s="78"/>
      <c r="K134" s="78"/>
      <c r="L134" s="78"/>
    </row>
    <row r="135" spans="1:15" x14ac:dyDescent="0.2">
      <c r="A135" s="1"/>
      <c r="B135" s="2" t="s">
        <v>30</v>
      </c>
      <c r="C135" s="6">
        <v>0.05</v>
      </c>
      <c r="D135" s="66"/>
      <c r="E135" s="66"/>
      <c r="F135" s="66"/>
      <c r="G135" s="27"/>
      <c r="H135" s="47"/>
      <c r="I135" s="47"/>
      <c r="J135" s="47"/>
      <c r="K135" s="47"/>
      <c r="L135" s="47"/>
      <c r="N135" s="20"/>
    </row>
    <row r="136" spans="1:15" x14ac:dyDescent="0.2">
      <c r="A136" s="1"/>
      <c r="B136" s="2" t="s">
        <v>28</v>
      </c>
      <c r="G136" s="86"/>
      <c r="H136" s="45"/>
      <c r="I136" s="45"/>
      <c r="J136" s="45"/>
      <c r="K136" s="45"/>
      <c r="L136" s="45"/>
    </row>
    <row r="137" spans="1:15" x14ac:dyDescent="0.2">
      <c r="A137" s="1"/>
      <c r="B137" s="2" t="s">
        <v>29</v>
      </c>
      <c r="C137" s="15">
        <f>$I$56</f>
        <v>0.04</v>
      </c>
      <c r="G137" s="27"/>
      <c r="H137" s="47"/>
      <c r="I137" s="47"/>
      <c r="J137" s="47"/>
      <c r="K137" s="47"/>
      <c r="L137" s="47"/>
    </row>
    <row r="138" spans="1:15" x14ac:dyDescent="0.2">
      <c r="A138" s="1"/>
      <c r="G138" s="27"/>
      <c r="H138" s="27"/>
      <c r="I138" s="27"/>
      <c r="J138" s="27"/>
      <c r="K138" s="27"/>
      <c r="L138" s="27"/>
    </row>
    <row r="139" spans="1:15" x14ac:dyDescent="0.2">
      <c r="A139" s="5"/>
      <c r="B139" s="4" t="s">
        <v>31</v>
      </c>
      <c r="C139" s="4"/>
      <c r="D139" s="4"/>
      <c r="E139" s="4"/>
      <c r="F139" s="4"/>
      <c r="G139" s="85"/>
      <c r="H139" s="85"/>
      <c r="I139" s="85"/>
      <c r="J139" s="85"/>
      <c r="K139" s="85"/>
      <c r="L139" s="85"/>
      <c r="M139" s="4"/>
      <c r="N139" s="4"/>
    </row>
    <row r="140" spans="1:15" s="4" customFormat="1" x14ac:dyDescent="0.2">
      <c r="A140" s="1"/>
      <c r="B140" s="2"/>
      <c r="C140" s="2"/>
      <c r="D140" s="2"/>
      <c r="E140" s="2"/>
      <c r="F140" s="2"/>
      <c r="G140" s="2"/>
      <c r="H140" s="2"/>
      <c r="I140" s="2"/>
      <c r="J140" s="2"/>
      <c r="K140" s="2"/>
      <c r="L140" s="2"/>
      <c r="M140" s="2"/>
      <c r="N140" s="2"/>
      <c r="O140" s="59"/>
    </row>
    <row r="141" spans="1:15" x14ac:dyDescent="0.2">
      <c r="A141" s="82" t="s">
        <v>58</v>
      </c>
      <c r="B141" s="34" t="s">
        <v>35</v>
      </c>
      <c r="C141" s="34"/>
      <c r="D141" s="34"/>
      <c r="E141" s="34"/>
      <c r="F141" s="34"/>
      <c r="G141" s="34"/>
      <c r="H141" s="34"/>
      <c r="I141" s="34"/>
      <c r="J141" s="34"/>
      <c r="K141" s="34"/>
      <c r="L141" s="34"/>
    </row>
    <row r="142" spans="1:15" x14ac:dyDescent="0.2">
      <c r="A142" s="92"/>
      <c r="B142" s="92"/>
      <c r="C142" s="92"/>
      <c r="D142" s="92"/>
      <c r="E142" s="92"/>
      <c r="F142" s="92"/>
      <c r="G142" s="93">
        <f t="shared" ref="G142:L142" si="11">G$66</f>
        <v>0</v>
      </c>
      <c r="H142" s="93">
        <f t="shared" si="11"/>
        <v>1</v>
      </c>
      <c r="I142" s="93">
        <f t="shared" si="11"/>
        <v>2</v>
      </c>
      <c r="J142" s="93">
        <f t="shared" si="11"/>
        <v>3</v>
      </c>
      <c r="K142" s="93">
        <f t="shared" si="11"/>
        <v>4</v>
      </c>
      <c r="L142" s="93">
        <f t="shared" si="11"/>
        <v>5</v>
      </c>
      <c r="M142" s="92"/>
      <c r="N142" s="92"/>
    </row>
    <row r="143" spans="1:15" x14ac:dyDescent="0.2">
      <c r="B143" s="2" t="s">
        <v>110</v>
      </c>
      <c r="G143" s="122"/>
      <c r="H143" s="122"/>
      <c r="I143" s="122"/>
      <c r="J143" s="122"/>
      <c r="K143" s="122"/>
      <c r="L143" s="122"/>
    </row>
    <row r="144" spans="1:15" x14ac:dyDescent="0.2">
      <c r="B144" s="2" t="s">
        <v>111</v>
      </c>
      <c r="G144" s="122"/>
      <c r="H144" s="122"/>
      <c r="I144" s="122"/>
      <c r="J144" s="122"/>
      <c r="K144" s="122"/>
      <c r="L144" s="122"/>
    </row>
    <row r="145" spans="1:26" x14ac:dyDescent="0.2">
      <c r="A145" s="92"/>
      <c r="B145" s="92"/>
      <c r="C145" s="92"/>
      <c r="D145" s="92"/>
      <c r="E145" s="92"/>
      <c r="F145" s="92"/>
      <c r="G145" s="121"/>
      <c r="H145" s="121"/>
      <c r="I145" s="121"/>
      <c r="J145" s="121"/>
      <c r="K145" s="121"/>
      <c r="L145" s="121"/>
      <c r="M145" s="92"/>
      <c r="N145" s="92"/>
    </row>
    <row r="146" spans="1:26" s="92" customFormat="1" x14ac:dyDescent="0.2">
      <c r="A146" s="2"/>
      <c r="B146" s="2" t="s">
        <v>36</v>
      </c>
      <c r="C146" s="2"/>
      <c r="D146" s="2"/>
      <c r="E146" s="2"/>
      <c r="F146" s="2"/>
      <c r="G146" s="16"/>
      <c r="H146" s="16"/>
      <c r="I146" s="16"/>
      <c r="J146" s="16"/>
      <c r="K146" s="16"/>
      <c r="L146" s="16"/>
      <c r="M146" s="2"/>
      <c r="N146" s="2"/>
      <c r="O146" s="94"/>
    </row>
    <row r="147" spans="1:26" s="20" customFormat="1" x14ac:dyDescent="0.2">
      <c r="A147" s="2"/>
      <c r="B147" s="2"/>
      <c r="C147" s="2"/>
      <c r="D147" s="2"/>
      <c r="E147" s="2"/>
      <c r="F147" s="2"/>
      <c r="G147" s="2"/>
      <c r="H147" s="2"/>
      <c r="I147" s="2"/>
      <c r="J147" s="2"/>
      <c r="K147" s="2"/>
      <c r="L147" s="2"/>
      <c r="M147" s="2"/>
      <c r="N147" s="2"/>
      <c r="P147" s="2"/>
      <c r="Q147" s="2"/>
      <c r="R147" s="2"/>
      <c r="S147" s="2"/>
      <c r="T147" s="2"/>
      <c r="U147" s="2"/>
      <c r="V147" s="2"/>
      <c r="W147" s="2"/>
      <c r="X147" s="2"/>
      <c r="Y147" s="2"/>
      <c r="Z147" s="2"/>
    </row>
    <row r="148" spans="1:26" x14ac:dyDescent="0.2">
      <c r="B148" s="64" t="s">
        <v>84</v>
      </c>
      <c r="C148" s="64"/>
      <c r="D148" s="64"/>
      <c r="E148" s="64"/>
      <c r="F148" s="64"/>
      <c r="G148" s="75"/>
      <c r="H148" s="75"/>
      <c r="I148" s="75"/>
      <c r="J148" s="75"/>
      <c r="K148" s="75"/>
      <c r="L148" s="75"/>
      <c r="M148" s="64"/>
      <c r="N148" s="64"/>
    </row>
    <row r="149" spans="1:26" s="20" customFormat="1" x14ac:dyDescent="0.2">
      <c r="A149" s="2"/>
      <c r="B149" s="2"/>
      <c r="C149" s="2"/>
      <c r="D149" s="2"/>
      <c r="E149" s="2"/>
      <c r="F149" s="2"/>
      <c r="G149" s="2"/>
      <c r="H149" s="2"/>
      <c r="I149" s="2"/>
      <c r="J149" s="2"/>
      <c r="K149" s="2"/>
      <c r="L149" s="2"/>
      <c r="M149" s="2"/>
      <c r="N149" s="2"/>
      <c r="O149" s="65"/>
      <c r="P149" s="2"/>
      <c r="Q149" s="2"/>
      <c r="R149" s="2"/>
      <c r="S149" s="2"/>
      <c r="T149" s="2"/>
      <c r="U149" s="2"/>
      <c r="V149" s="2"/>
      <c r="W149" s="2"/>
      <c r="X149" s="2"/>
      <c r="Y149" s="2"/>
      <c r="Z149" s="2"/>
    </row>
    <row r="150" spans="1:26" x14ac:dyDescent="0.2">
      <c r="B150" s="2" t="s">
        <v>37</v>
      </c>
      <c r="H150" s="16"/>
      <c r="I150" s="16"/>
      <c r="J150" s="16"/>
      <c r="K150" s="16"/>
      <c r="L150" s="16"/>
    </row>
    <row r="151" spans="1:26" s="20" customFormat="1" x14ac:dyDescent="0.2">
      <c r="A151" s="2"/>
      <c r="B151" s="2" t="s">
        <v>38</v>
      </c>
      <c r="C151" s="2"/>
      <c r="D151" s="2"/>
      <c r="E151" s="2"/>
      <c r="F151" s="2"/>
      <c r="G151" s="2"/>
      <c r="H151" s="16"/>
      <c r="I151" s="16"/>
      <c r="J151" s="16"/>
      <c r="K151" s="16"/>
      <c r="L151" s="16"/>
      <c r="M151" s="2"/>
      <c r="N151" s="2"/>
      <c r="P151" s="2"/>
      <c r="Q151" s="2"/>
      <c r="R151" s="2"/>
      <c r="S151" s="2"/>
      <c r="T151" s="2"/>
      <c r="U151" s="2"/>
      <c r="V151" s="2"/>
      <c r="W151" s="2"/>
      <c r="X151" s="2"/>
      <c r="Y151" s="2"/>
      <c r="Z151" s="2"/>
    </row>
    <row r="152" spans="1:26" s="20" customFormat="1" x14ac:dyDescent="0.2">
      <c r="A152" s="1"/>
      <c r="B152" s="2"/>
      <c r="C152" s="2"/>
      <c r="D152" s="2"/>
      <c r="E152" s="2"/>
      <c r="F152" s="2"/>
      <c r="G152" s="2"/>
      <c r="H152" s="2"/>
      <c r="I152" s="2"/>
      <c r="J152" s="2"/>
      <c r="K152" s="2"/>
      <c r="L152" s="2"/>
      <c r="M152" s="2"/>
      <c r="N152" s="2"/>
      <c r="P152" s="2"/>
      <c r="Q152" s="2"/>
      <c r="R152" s="2"/>
      <c r="S152" s="2"/>
      <c r="T152" s="2"/>
      <c r="U152" s="2"/>
      <c r="V152" s="2"/>
      <c r="W152" s="2"/>
      <c r="X152" s="2"/>
      <c r="Y152" s="2"/>
      <c r="Z152" s="2"/>
    </row>
    <row r="153" spans="1:26" x14ac:dyDescent="0.2">
      <c r="A153" s="82" t="s">
        <v>58</v>
      </c>
      <c r="B153" s="34" t="s">
        <v>34</v>
      </c>
      <c r="C153" s="34"/>
      <c r="D153" s="34"/>
      <c r="E153" s="34"/>
      <c r="F153" s="34"/>
      <c r="G153" s="34"/>
      <c r="H153" s="34"/>
      <c r="I153" s="34"/>
      <c r="J153" s="34"/>
      <c r="K153" s="34"/>
      <c r="L153" s="34"/>
    </row>
    <row r="154" spans="1:26" x14ac:dyDescent="0.2">
      <c r="A154" s="1"/>
    </row>
    <row r="155" spans="1:26" x14ac:dyDescent="0.2">
      <c r="A155" s="1"/>
      <c r="B155" s="114" t="s">
        <v>93</v>
      </c>
      <c r="C155" s="115"/>
      <c r="D155" s="115"/>
      <c r="E155" s="115"/>
      <c r="F155" s="115"/>
      <c r="G155" s="116"/>
      <c r="H155" s="116"/>
      <c r="I155" s="116"/>
      <c r="J155" s="116"/>
      <c r="K155" s="116"/>
      <c r="L155" s="116"/>
      <c r="M155" s="66"/>
    </row>
    <row r="156" spans="1:26" x14ac:dyDescent="0.2">
      <c r="A156" s="1"/>
      <c r="B156" s="66"/>
      <c r="C156" s="66"/>
      <c r="D156" s="66"/>
      <c r="E156" s="66"/>
      <c r="F156" s="66"/>
      <c r="G156" s="66"/>
      <c r="H156" s="67"/>
      <c r="I156" s="67"/>
      <c r="J156" s="67"/>
      <c r="K156" s="67"/>
      <c r="L156" s="67"/>
      <c r="M156" s="66"/>
    </row>
    <row r="157" spans="1:26" x14ac:dyDescent="0.2">
      <c r="A157" s="1"/>
      <c r="B157" s="114" t="s">
        <v>94</v>
      </c>
      <c r="C157" s="115"/>
      <c r="D157" s="115"/>
      <c r="E157" s="115"/>
      <c r="F157" s="115"/>
      <c r="G157" s="115"/>
      <c r="H157" s="115"/>
      <c r="I157" s="115"/>
      <c r="J157" s="115"/>
      <c r="K157" s="115"/>
      <c r="L157" s="115"/>
      <c r="M157" s="66"/>
    </row>
    <row r="158" spans="1:26" x14ac:dyDescent="0.2">
      <c r="A158" s="1"/>
      <c r="B158" s="66"/>
      <c r="C158" s="66"/>
      <c r="D158" s="66"/>
      <c r="E158" s="68"/>
      <c r="F158" s="66"/>
      <c r="G158" s="66"/>
      <c r="H158" s="69"/>
      <c r="I158" s="69"/>
      <c r="J158" s="69"/>
      <c r="K158" s="69"/>
      <c r="L158" s="69"/>
      <c r="M158" s="66"/>
    </row>
    <row r="159" spans="1:26" x14ac:dyDescent="0.2">
      <c r="A159" s="1"/>
      <c r="B159" s="66"/>
      <c r="C159" s="66"/>
      <c r="D159" s="66"/>
      <c r="E159" s="70"/>
      <c r="F159" s="66"/>
      <c r="G159" s="66"/>
      <c r="H159" s="69"/>
      <c r="I159" s="69"/>
      <c r="J159" s="69"/>
      <c r="K159" s="69"/>
      <c r="L159" s="69"/>
      <c r="M159" s="66"/>
      <c r="N159" s="20"/>
    </row>
    <row r="160" spans="1:26" x14ac:dyDescent="0.2">
      <c r="A160" s="1"/>
      <c r="B160" s="66"/>
      <c r="C160" s="66"/>
      <c r="D160" s="66"/>
      <c r="E160" s="70"/>
      <c r="F160" s="66"/>
      <c r="G160" s="66"/>
      <c r="H160" s="69"/>
      <c r="I160" s="69"/>
      <c r="J160" s="69"/>
      <c r="K160" s="69"/>
      <c r="L160" s="69"/>
      <c r="M160" s="66"/>
    </row>
    <row r="161" spans="1:19" x14ac:dyDescent="0.2">
      <c r="A161" s="1"/>
      <c r="B161" s="66"/>
      <c r="C161" s="66"/>
      <c r="D161" s="66"/>
      <c r="E161" s="70"/>
      <c r="F161" s="66"/>
      <c r="G161" s="66"/>
      <c r="H161" s="69"/>
      <c r="I161" s="69"/>
      <c r="J161" s="69"/>
      <c r="K161" s="69"/>
      <c r="L161" s="69"/>
      <c r="M161" s="66"/>
    </row>
    <row r="162" spans="1:19" x14ac:dyDescent="0.2">
      <c r="A162" s="1"/>
      <c r="B162" s="66"/>
      <c r="C162" s="66"/>
      <c r="D162" s="66"/>
      <c r="E162" s="70"/>
      <c r="F162" s="66"/>
      <c r="G162" s="66"/>
      <c r="H162" s="69"/>
      <c r="I162" s="69"/>
      <c r="J162" s="69"/>
      <c r="K162" s="69"/>
      <c r="L162" s="123"/>
      <c r="M162" s="66"/>
    </row>
    <row r="163" spans="1:19" x14ac:dyDescent="0.2">
      <c r="A163" s="1"/>
      <c r="B163" s="66"/>
      <c r="C163" s="66"/>
      <c r="D163" s="66"/>
      <c r="E163" s="66"/>
      <c r="F163" s="66"/>
      <c r="G163" s="66"/>
      <c r="H163" s="66"/>
      <c r="I163" s="66"/>
      <c r="J163" s="66"/>
      <c r="K163" s="66"/>
      <c r="L163" s="124"/>
      <c r="M163" s="66"/>
    </row>
    <row r="164" spans="1:19" x14ac:dyDescent="0.2">
      <c r="A164" s="1"/>
      <c r="B164" s="66"/>
      <c r="C164" s="66"/>
      <c r="D164" s="66"/>
      <c r="E164" s="66"/>
      <c r="F164" s="66"/>
      <c r="G164" s="66"/>
      <c r="H164" s="71"/>
      <c r="I164" s="71"/>
      <c r="J164" s="71"/>
      <c r="K164" s="71"/>
      <c r="L164" s="71"/>
      <c r="M164" s="66"/>
    </row>
    <row r="165" spans="1:19" x14ac:dyDescent="0.2">
      <c r="A165" s="1"/>
      <c r="B165" s="66"/>
      <c r="C165" s="66"/>
      <c r="D165" s="66"/>
      <c r="E165" s="66"/>
      <c r="F165" s="66"/>
      <c r="G165" s="66"/>
      <c r="H165" s="66"/>
      <c r="I165" s="66"/>
      <c r="J165" s="66"/>
      <c r="K165" s="66"/>
      <c r="L165" s="66"/>
      <c r="M165" s="66"/>
    </row>
    <row r="166" spans="1:19" x14ac:dyDescent="0.2">
      <c r="A166" s="1"/>
      <c r="B166" s="66"/>
      <c r="C166" s="66"/>
      <c r="D166" s="66"/>
      <c r="E166" s="72"/>
      <c r="F166" s="66"/>
      <c r="G166" s="66"/>
      <c r="H166" s="69"/>
      <c r="I166" s="69"/>
      <c r="J166" s="69"/>
      <c r="K166" s="69"/>
      <c r="L166" s="69"/>
      <c r="M166" s="66"/>
      <c r="N166" s="20"/>
    </row>
    <row r="167" spans="1:19" x14ac:dyDescent="0.2">
      <c r="A167" s="1"/>
      <c r="B167" s="66"/>
      <c r="C167" s="73"/>
      <c r="D167" s="66"/>
      <c r="E167" s="72"/>
      <c r="F167" s="66"/>
      <c r="G167" s="66"/>
      <c r="H167" s="69"/>
      <c r="I167" s="69"/>
      <c r="J167" s="69"/>
      <c r="K167" s="69"/>
      <c r="L167" s="69"/>
      <c r="M167" s="66"/>
      <c r="N167" s="18"/>
    </row>
    <row r="168" spans="1:19" x14ac:dyDescent="0.2">
      <c r="A168" s="1"/>
      <c r="B168" s="66"/>
      <c r="C168" s="66"/>
      <c r="D168" s="66"/>
      <c r="E168" s="72"/>
      <c r="F168" s="66"/>
      <c r="G168" s="66"/>
      <c r="H168" s="69"/>
      <c r="I168" s="69"/>
      <c r="J168" s="69"/>
      <c r="K168" s="69"/>
      <c r="L168" s="69"/>
      <c r="M168" s="66"/>
      <c r="O168" s="22"/>
      <c r="P168" s="18"/>
      <c r="Q168" s="18"/>
      <c r="R168" s="18"/>
      <c r="S168" s="18"/>
    </row>
    <row r="169" spans="1:19" x14ac:dyDescent="0.2">
      <c r="A169" s="1"/>
      <c r="B169" s="66"/>
      <c r="C169" s="66"/>
      <c r="D169" s="66"/>
      <c r="E169" s="72"/>
      <c r="F169" s="66"/>
      <c r="G169" s="66"/>
      <c r="H169" s="69"/>
      <c r="I169" s="69"/>
      <c r="J169" s="69"/>
      <c r="K169" s="69"/>
      <c r="L169" s="69"/>
      <c r="M169" s="66"/>
    </row>
    <row r="170" spans="1:19" x14ac:dyDescent="0.2">
      <c r="A170" s="1"/>
      <c r="B170" s="66"/>
      <c r="C170" s="66"/>
      <c r="D170" s="66"/>
      <c r="E170" s="72"/>
      <c r="F170" s="66"/>
      <c r="G170" s="66"/>
      <c r="H170" s="69"/>
      <c r="I170" s="69"/>
      <c r="J170" s="69"/>
      <c r="K170" s="69"/>
      <c r="L170" s="69"/>
      <c r="M170" s="66"/>
    </row>
    <row r="171" spans="1:19" x14ac:dyDescent="0.2">
      <c r="A171" s="1"/>
      <c r="B171" s="66"/>
      <c r="C171" s="66"/>
      <c r="D171" s="66"/>
      <c r="E171" s="66"/>
      <c r="F171" s="66"/>
      <c r="G171" s="66"/>
      <c r="H171" s="66"/>
      <c r="I171" s="66"/>
      <c r="J171" s="66"/>
      <c r="K171" s="66"/>
      <c r="L171" s="66"/>
      <c r="M171" s="66"/>
      <c r="S171" s="19"/>
    </row>
    <row r="172" spans="1:19" x14ac:dyDescent="0.2">
      <c r="A172" s="1"/>
      <c r="B172" s="66"/>
      <c r="C172" s="66"/>
      <c r="D172" s="66"/>
      <c r="E172" s="72"/>
      <c r="F172" s="66"/>
      <c r="G172" s="66"/>
      <c r="H172" s="70"/>
      <c r="I172" s="70"/>
      <c r="J172" s="70"/>
      <c r="K172" s="70"/>
      <c r="L172" s="70"/>
      <c r="M172" s="66"/>
    </row>
    <row r="173" spans="1:19" x14ac:dyDescent="0.2">
      <c r="A173" s="1"/>
      <c r="B173" s="66"/>
      <c r="C173" s="67"/>
      <c r="D173" s="66"/>
      <c r="E173" s="72"/>
      <c r="F173" s="66"/>
      <c r="G173" s="66"/>
      <c r="H173" s="70"/>
      <c r="I173" s="70"/>
      <c r="J173" s="70"/>
      <c r="K173" s="70"/>
      <c r="L173" s="70"/>
      <c r="M173" s="66"/>
    </row>
    <row r="174" spans="1:19" x14ac:dyDescent="0.2">
      <c r="A174" s="1"/>
      <c r="B174" s="66"/>
      <c r="C174" s="66"/>
      <c r="D174" s="66"/>
      <c r="E174" s="72"/>
      <c r="F174" s="66"/>
      <c r="G174" s="66"/>
      <c r="H174" s="70"/>
      <c r="I174" s="70"/>
      <c r="J174" s="70"/>
      <c r="K174" s="70"/>
      <c r="L174" s="70"/>
      <c r="M174" s="66"/>
    </row>
    <row r="175" spans="1:19" x14ac:dyDescent="0.2">
      <c r="A175" s="1"/>
      <c r="B175" s="66"/>
      <c r="C175" s="66"/>
      <c r="D175" s="66"/>
      <c r="E175" s="72"/>
      <c r="F175" s="66"/>
      <c r="G175" s="66"/>
      <c r="H175" s="70"/>
      <c r="I175" s="70"/>
      <c r="J175" s="70"/>
      <c r="K175" s="70"/>
      <c r="L175" s="70"/>
      <c r="M175" s="66"/>
    </row>
    <row r="176" spans="1:19" x14ac:dyDescent="0.2">
      <c r="A176" s="1"/>
      <c r="B176" s="66"/>
      <c r="C176" s="66"/>
      <c r="D176" s="66"/>
      <c r="E176" s="72"/>
      <c r="F176" s="66"/>
      <c r="G176" s="66"/>
      <c r="H176" s="70"/>
      <c r="I176" s="70"/>
      <c r="J176" s="70"/>
      <c r="K176" s="70"/>
      <c r="L176" s="70"/>
      <c r="M176" s="66"/>
    </row>
    <row r="177" spans="1:13" x14ac:dyDescent="0.2">
      <c r="A177" s="1"/>
      <c r="B177" s="66"/>
      <c r="C177" s="66"/>
      <c r="D177" s="66"/>
      <c r="E177" s="66"/>
      <c r="F177" s="66"/>
      <c r="G177" s="66"/>
      <c r="H177" s="66"/>
      <c r="I177" s="66"/>
      <c r="J177" s="66"/>
      <c r="K177" s="66"/>
      <c r="L177" s="66"/>
      <c r="M177" s="66"/>
    </row>
    <row r="178" spans="1:13" x14ac:dyDescent="0.2">
      <c r="A178" s="1"/>
      <c r="B178" s="66"/>
      <c r="C178" s="66"/>
      <c r="D178" s="66"/>
      <c r="E178" s="72"/>
      <c r="F178" s="66"/>
      <c r="G178" s="66"/>
      <c r="H178" s="74"/>
      <c r="I178" s="74"/>
      <c r="J178" s="74"/>
      <c r="K178" s="74"/>
      <c r="L178" s="74"/>
      <c r="M178" s="66"/>
    </row>
    <row r="179" spans="1:13" x14ac:dyDescent="0.2">
      <c r="A179" s="1"/>
      <c r="B179" s="66"/>
      <c r="C179" s="66"/>
      <c r="D179" s="66"/>
      <c r="E179" s="72"/>
      <c r="F179" s="66"/>
      <c r="G179" s="66"/>
      <c r="H179" s="74"/>
      <c r="I179" s="74"/>
      <c r="J179" s="74"/>
      <c r="K179" s="74"/>
      <c r="L179" s="74"/>
      <c r="M179" s="66"/>
    </row>
    <row r="180" spans="1:13" x14ac:dyDescent="0.2">
      <c r="A180" s="1"/>
      <c r="B180" s="66"/>
      <c r="C180" s="66"/>
      <c r="D180" s="66"/>
      <c r="E180" s="72"/>
      <c r="F180" s="66"/>
      <c r="G180" s="66"/>
      <c r="H180" s="74"/>
      <c r="I180" s="74"/>
      <c r="J180" s="74"/>
      <c r="K180" s="74"/>
      <c r="L180" s="74"/>
      <c r="M180" s="66"/>
    </row>
    <row r="181" spans="1:13" x14ac:dyDescent="0.2">
      <c r="A181" s="1"/>
      <c r="B181" s="66"/>
      <c r="C181" s="66"/>
      <c r="D181" s="66"/>
      <c r="E181" s="72"/>
      <c r="F181" s="66"/>
      <c r="G181" s="66"/>
      <c r="H181" s="74"/>
      <c r="I181" s="74"/>
      <c r="J181" s="74"/>
      <c r="K181" s="74"/>
      <c r="L181" s="74"/>
      <c r="M181" s="66"/>
    </row>
    <row r="182" spans="1:13" x14ac:dyDescent="0.2">
      <c r="A182" s="1"/>
      <c r="B182" s="66"/>
      <c r="C182" s="66"/>
      <c r="D182" s="66"/>
      <c r="E182" s="72"/>
      <c r="F182" s="66"/>
      <c r="G182" s="66"/>
      <c r="H182" s="74"/>
      <c r="I182" s="74"/>
      <c r="J182" s="74"/>
      <c r="K182" s="74"/>
      <c r="L182" s="74"/>
      <c r="M182" s="66"/>
    </row>
    <row r="183" spans="1:13" x14ac:dyDescent="0.2">
      <c r="A183" s="1"/>
      <c r="B183" s="66"/>
      <c r="C183" s="66"/>
      <c r="D183" s="66"/>
      <c r="E183" s="66"/>
      <c r="F183" s="66"/>
      <c r="G183" s="66"/>
      <c r="H183" s="66"/>
      <c r="I183" s="66"/>
      <c r="J183" s="66"/>
      <c r="K183" s="66"/>
      <c r="L183" s="66"/>
      <c r="M183" s="66"/>
    </row>
    <row r="184" spans="1:13" x14ac:dyDescent="0.2">
      <c r="A184" s="1"/>
      <c r="B184" s="66"/>
      <c r="C184" s="66"/>
      <c r="D184" s="66"/>
      <c r="E184" s="66"/>
      <c r="F184" s="66"/>
      <c r="G184" s="66"/>
      <c r="H184" s="75"/>
      <c r="I184" s="75"/>
      <c r="J184" s="75"/>
      <c r="K184" s="75"/>
      <c r="L184" s="75"/>
      <c r="M184" s="66"/>
    </row>
    <row r="185" spans="1:13" x14ac:dyDescent="0.2">
      <c r="A185" s="1"/>
      <c r="B185" s="66"/>
      <c r="C185" s="66"/>
      <c r="D185" s="66"/>
      <c r="E185" s="66"/>
      <c r="F185" s="66"/>
      <c r="G185" s="66"/>
      <c r="H185" s="67"/>
      <c r="I185" s="67"/>
      <c r="J185" s="67"/>
      <c r="K185" s="67"/>
      <c r="L185" s="67"/>
      <c r="M185" s="66"/>
    </row>
    <row r="186" spans="1:13" x14ac:dyDescent="0.2">
      <c r="A186" s="1"/>
      <c r="B186" s="66"/>
      <c r="C186" s="66"/>
      <c r="D186" s="66"/>
      <c r="E186" s="66"/>
      <c r="F186" s="66"/>
      <c r="G186" s="66"/>
      <c r="H186" s="72"/>
      <c r="I186" s="72"/>
      <c r="J186" s="72"/>
      <c r="K186" s="72"/>
      <c r="L186" s="72"/>
      <c r="M186" s="66"/>
    </row>
    <row r="187" spans="1:13" x14ac:dyDescent="0.2">
      <c r="A187" s="1"/>
      <c r="B187" s="66"/>
      <c r="C187" s="66"/>
      <c r="D187" s="66"/>
      <c r="E187" s="66"/>
      <c r="F187" s="66"/>
      <c r="G187" s="66"/>
      <c r="H187" s="69"/>
      <c r="I187" s="69"/>
      <c r="J187" s="69"/>
      <c r="K187" s="69"/>
      <c r="L187" s="69"/>
      <c r="M187" s="66"/>
    </row>
    <row r="188" spans="1:13" x14ac:dyDescent="0.2">
      <c r="A188" s="1"/>
      <c r="B188" s="66"/>
      <c r="C188" s="66"/>
      <c r="D188" s="66"/>
      <c r="E188" s="66"/>
      <c r="F188" s="66"/>
      <c r="G188" s="66"/>
      <c r="H188" s="67"/>
      <c r="I188" s="67"/>
      <c r="J188" s="67"/>
      <c r="K188" s="67"/>
      <c r="L188" s="67"/>
      <c r="M188" s="66"/>
    </row>
    <row r="189" spans="1:13" x14ac:dyDescent="0.2">
      <c r="A189" s="1"/>
      <c r="B189" s="66"/>
      <c r="C189" s="66"/>
      <c r="D189" s="66"/>
      <c r="E189" s="66"/>
      <c r="F189" s="76"/>
      <c r="G189" s="66"/>
      <c r="H189" s="69"/>
      <c r="I189" s="69"/>
      <c r="J189" s="69"/>
      <c r="K189" s="69"/>
      <c r="L189" s="69"/>
      <c r="M189" s="66"/>
    </row>
    <row r="190" spans="1:13" x14ac:dyDescent="0.2">
      <c r="A190" s="1"/>
      <c r="B190" s="66"/>
      <c r="C190" s="66"/>
      <c r="D190" s="66"/>
      <c r="E190" s="66"/>
      <c r="F190" s="66"/>
      <c r="G190" s="66"/>
      <c r="H190" s="66"/>
      <c r="I190" s="66"/>
      <c r="J190" s="66"/>
      <c r="K190" s="66"/>
      <c r="L190" s="66"/>
      <c r="M190" s="66"/>
    </row>
    <row r="191" spans="1:13" x14ac:dyDescent="0.2">
      <c r="A191" s="1"/>
      <c r="B191" s="66"/>
      <c r="C191" s="66"/>
      <c r="D191" s="66"/>
      <c r="E191" s="66"/>
      <c r="F191" s="66"/>
      <c r="G191" s="66"/>
      <c r="H191" s="73"/>
      <c r="I191" s="76"/>
      <c r="J191" s="76"/>
      <c r="K191" s="76"/>
      <c r="L191" s="76"/>
      <c r="M191" s="66"/>
    </row>
    <row r="192" spans="1:13" x14ac:dyDescent="0.2">
      <c r="A192" s="1"/>
      <c r="B192" s="66"/>
      <c r="C192" s="66"/>
      <c r="D192" s="66"/>
      <c r="E192" s="66"/>
      <c r="F192" s="77"/>
      <c r="G192" s="66"/>
      <c r="H192" s="69"/>
      <c r="I192" s="69"/>
      <c r="J192" s="69"/>
      <c r="K192" s="69"/>
      <c r="L192" s="69"/>
      <c r="M192" s="66"/>
    </row>
    <row r="193" spans="1:26" x14ac:dyDescent="0.2">
      <c r="A193" s="1"/>
      <c r="B193" s="66"/>
      <c r="C193" s="66"/>
      <c r="D193" s="66"/>
      <c r="E193" s="66"/>
      <c r="F193" s="66"/>
      <c r="G193" s="66"/>
      <c r="H193" s="66"/>
      <c r="I193" s="66"/>
      <c r="J193" s="66"/>
      <c r="K193" s="66"/>
      <c r="L193" s="66"/>
      <c r="M193" s="66"/>
    </row>
    <row r="194" spans="1:26" x14ac:dyDescent="0.2">
      <c r="A194" s="1"/>
      <c r="B194" s="66"/>
      <c r="C194" s="66"/>
      <c r="D194" s="66"/>
      <c r="E194" s="66"/>
      <c r="F194" s="66"/>
      <c r="G194" s="66"/>
      <c r="H194" s="71"/>
      <c r="I194" s="67"/>
      <c r="J194" s="67"/>
      <c r="K194" s="67"/>
      <c r="L194" s="67"/>
      <c r="M194" s="66"/>
    </row>
    <row r="195" spans="1:26" x14ac:dyDescent="0.2">
      <c r="A195" s="1"/>
      <c r="B195" s="66"/>
      <c r="C195" s="66"/>
      <c r="D195" s="66"/>
      <c r="E195" s="66"/>
      <c r="F195" s="66"/>
      <c r="G195" s="66"/>
      <c r="H195" s="71"/>
      <c r="I195" s="67"/>
      <c r="J195" s="67"/>
      <c r="K195" s="67"/>
      <c r="L195" s="67"/>
      <c r="M195" s="66"/>
    </row>
    <row r="196" spans="1:26" x14ac:dyDescent="0.2">
      <c r="A196" s="1"/>
      <c r="B196" s="66"/>
      <c r="C196" s="66"/>
      <c r="D196" s="66"/>
      <c r="E196" s="66"/>
      <c r="F196" s="66"/>
      <c r="G196" s="66"/>
      <c r="H196" s="71"/>
      <c r="I196" s="67"/>
      <c r="J196" s="67"/>
      <c r="K196" s="67"/>
      <c r="L196" s="67"/>
      <c r="M196" s="66"/>
    </row>
    <row r="197" spans="1:26" x14ac:dyDescent="0.2">
      <c r="A197" s="1"/>
      <c r="B197" s="66"/>
      <c r="C197" s="66"/>
      <c r="D197" s="66"/>
      <c r="E197" s="66"/>
      <c r="F197" s="66"/>
      <c r="G197" s="66"/>
      <c r="H197" s="71"/>
      <c r="I197" s="67"/>
      <c r="J197" s="67"/>
      <c r="K197" s="67"/>
      <c r="L197" s="67"/>
      <c r="M197" s="66"/>
    </row>
    <row r="198" spans="1:26" x14ac:dyDescent="0.2">
      <c r="A198" s="1"/>
      <c r="B198" s="66"/>
      <c r="C198" s="66"/>
      <c r="D198" s="66"/>
      <c r="E198" s="66"/>
      <c r="F198" s="66"/>
      <c r="G198" s="66"/>
      <c r="H198" s="71"/>
      <c r="I198" s="71"/>
      <c r="J198" s="71"/>
      <c r="K198" s="71"/>
      <c r="L198" s="71"/>
      <c r="M198" s="66"/>
    </row>
    <row r="199" spans="1:26" x14ac:dyDescent="0.2">
      <c r="A199" s="1"/>
    </row>
    <row r="200" spans="1:26" x14ac:dyDescent="0.2">
      <c r="A200" s="1"/>
    </row>
    <row r="201" spans="1:26" s="20" customFormat="1" x14ac:dyDescent="0.2">
      <c r="A201" s="1"/>
      <c r="B201" s="2"/>
      <c r="C201" s="2"/>
      <c r="D201" s="2"/>
      <c r="E201" s="2"/>
      <c r="F201" s="2"/>
      <c r="G201" s="2"/>
      <c r="H201" s="2"/>
      <c r="I201" s="2"/>
      <c r="J201" s="2"/>
      <c r="K201" s="2"/>
      <c r="L201" s="2"/>
      <c r="M201" s="2"/>
      <c r="N201" s="2"/>
      <c r="P201" s="2"/>
      <c r="Q201" s="2"/>
      <c r="R201" s="2"/>
      <c r="S201" s="2"/>
      <c r="T201" s="2"/>
      <c r="U201" s="2"/>
      <c r="V201" s="2"/>
      <c r="W201" s="2"/>
      <c r="X201" s="2"/>
      <c r="Y201" s="2"/>
      <c r="Z201" s="2"/>
    </row>
    <row r="202" spans="1:26" s="20" customFormat="1" x14ac:dyDescent="0.2">
      <c r="A202" s="1"/>
      <c r="B202" s="2"/>
      <c r="C202" s="2"/>
      <c r="D202" s="2"/>
      <c r="E202" s="2"/>
      <c r="F202" s="2"/>
      <c r="G202" s="2"/>
      <c r="H202" s="2"/>
      <c r="I202" s="2"/>
      <c r="J202" s="2"/>
      <c r="K202" s="2"/>
      <c r="L202" s="2"/>
      <c r="M202" s="2"/>
      <c r="N202" s="2"/>
      <c r="P202" s="2"/>
      <c r="Q202" s="2"/>
      <c r="R202" s="2"/>
      <c r="S202" s="2"/>
      <c r="T202" s="2"/>
      <c r="U202" s="2"/>
      <c r="V202" s="2"/>
      <c r="W202" s="2"/>
      <c r="X202" s="2"/>
      <c r="Y202" s="2"/>
      <c r="Z202" s="2"/>
    </row>
    <row r="203" spans="1:26" s="20" customFormat="1" x14ac:dyDescent="0.2">
      <c r="A203" s="1"/>
      <c r="B203" s="2"/>
      <c r="C203" s="2"/>
      <c r="D203" s="2"/>
      <c r="E203" s="2"/>
      <c r="F203" s="2"/>
      <c r="G203" s="2"/>
      <c r="H203" s="2"/>
      <c r="I203" s="2"/>
      <c r="J203" s="2"/>
      <c r="K203" s="2"/>
      <c r="L203" s="2"/>
      <c r="M203" s="2"/>
      <c r="N203" s="2"/>
      <c r="P203" s="2"/>
      <c r="Q203" s="2"/>
      <c r="R203" s="2"/>
      <c r="S203" s="2"/>
      <c r="T203" s="2"/>
      <c r="U203" s="2"/>
      <c r="V203" s="2"/>
      <c r="W203" s="2"/>
      <c r="X203" s="2"/>
      <c r="Y203" s="2"/>
      <c r="Z203" s="2"/>
    </row>
    <row r="204" spans="1:26" s="20" customFormat="1" x14ac:dyDescent="0.2">
      <c r="A204" s="1"/>
      <c r="B204" s="2"/>
      <c r="C204" s="2"/>
      <c r="D204" s="2"/>
      <c r="E204" s="2"/>
      <c r="F204" s="2"/>
      <c r="G204" s="2"/>
      <c r="H204" s="2"/>
      <c r="I204" s="2"/>
      <c r="J204" s="2"/>
      <c r="K204" s="2"/>
      <c r="L204" s="2"/>
      <c r="M204" s="2"/>
      <c r="N204" s="2"/>
      <c r="P204" s="2"/>
      <c r="Q204" s="2"/>
      <c r="R204" s="2"/>
      <c r="S204" s="2"/>
      <c r="T204" s="2"/>
      <c r="U204" s="2"/>
      <c r="V204" s="2"/>
      <c r="W204" s="2"/>
      <c r="X204" s="2"/>
      <c r="Y204" s="2"/>
      <c r="Z204" s="2"/>
    </row>
    <row r="205" spans="1:26" s="20" customFormat="1" x14ac:dyDescent="0.2">
      <c r="A205" s="1"/>
      <c r="B205" s="2"/>
      <c r="C205" s="2"/>
      <c r="D205" s="2"/>
      <c r="E205" s="2"/>
      <c r="F205" s="2"/>
      <c r="G205" s="2"/>
      <c r="H205" s="2"/>
      <c r="I205" s="2"/>
      <c r="J205" s="2"/>
      <c r="K205" s="2"/>
      <c r="L205" s="2"/>
      <c r="M205" s="2"/>
      <c r="N205" s="2"/>
      <c r="P205" s="2"/>
      <c r="Q205" s="2"/>
      <c r="R205" s="2"/>
      <c r="S205" s="2"/>
      <c r="T205" s="2"/>
      <c r="U205" s="2"/>
      <c r="V205" s="2"/>
      <c r="W205" s="2"/>
      <c r="X205" s="2"/>
      <c r="Y205" s="2"/>
      <c r="Z205" s="2"/>
    </row>
    <row r="206" spans="1:26" s="20" customFormat="1" x14ac:dyDescent="0.2">
      <c r="A206" s="1"/>
      <c r="B206" s="2"/>
      <c r="C206" s="2"/>
      <c r="D206" s="2"/>
      <c r="E206" s="2"/>
      <c r="F206" s="2"/>
      <c r="G206" s="2"/>
      <c r="H206" s="2"/>
      <c r="I206" s="2"/>
      <c r="J206" s="2"/>
      <c r="K206" s="2"/>
      <c r="L206" s="2"/>
      <c r="M206" s="2"/>
      <c r="N206" s="2"/>
      <c r="P206" s="2"/>
      <c r="Q206" s="2"/>
      <c r="R206" s="2"/>
      <c r="S206" s="2"/>
      <c r="T206" s="2"/>
      <c r="U206" s="2"/>
      <c r="V206" s="2"/>
      <c r="W206" s="2"/>
      <c r="X206" s="2"/>
      <c r="Y206" s="2"/>
      <c r="Z206" s="2"/>
    </row>
    <row r="207" spans="1:26" s="20" customFormat="1" x14ac:dyDescent="0.2">
      <c r="A207" s="1"/>
      <c r="B207" s="2"/>
      <c r="C207" s="2"/>
      <c r="D207" s="2"/>
      <c r="E207" s="2"/>
      <c r="F207" s="2"/>
      <c r="G207" s="2"/>
      <c r="H207" s="2"/>
      <c r="I207" s="2"/>
      <c r="J207" s="2"/>
      <c r="K207" s="2"/>
      <c r="L207" s="2"/>
      <c r="M207" s="2"/>
      <c r="N207" s="2"/>
      <c r="P207" s="2"/>
      <c r="Q207" s="2"/>
      <c r="R207" s="2"/>
      <c r="S207" s="2"/>
      <c r="T207" s="2"/>
      <c r="U207" s="2"/>
      <c r="V207" s="2"/>
      <c r="W207" s="2"/>
      <c r="X207" s="2"/>
      <c r="Y207" s="2"/>
      <c r="Z207" s="2"/>
    </row>
    <row r="208" spans="1:26" s="20" customFormat="1" x14ac:dyDescent="0.2">
      <c r="A208" s="1"/>
      <c r="B208" s="2"/>
      <c r="C208" s="2"/>
      <c r="D208" s="2"/>
      <c r="E208" s="2"/>
      <c r="F208" s="2"/>
      <c r="G208" s="2"/>
      <c r="H208" s="2"/>
      <c r="I208" s="2"/>
      <c r="J208" s="2"/>
      <c r="K208" s="2"/>
      <c r="L208" s="2"/>
      <c r="M208" s="2"/>
      <c r="N208" s="2"/>
      <c r="P208" s="2"/>
      <c r="Q208" s="2"/>
      <c r="R208" s="2"/>
      <c r="S208" s="2"/>
      <c r="T208" s="2"/>
      <c r="U208" s="2"/>
      <c r="V208" s="2"/>
      <c r="W208" s="2"/>
      <c r="X208" s="2"/>
      <c r="Y208" s="2"/>
      <c r="Z208" s="2"/>
    </row>
    <row r="209" spans="1:26" s="20" customFormat="1" x14ac:dyDescent="0.2">
      <c r="A209" s="1"/>
      <c r="B209" s="2"/>
      <c r="C209" s="2"/>
      <c r="D209" s="2"/>
      <c r="E209" s="2"/>
      <c r="F209" s="2"/>
      <c r="G209" s="2"/>
      <c r="H209" s="2"/>
      <c r="I209" s="2"/>
      <c r="J209" s="2"/>
      <c r="K209" s="2"/>
      <c r="L209" s="2"/>
      <c r="M209" s="2"/>
      <c r="N209" s="2"/>
      <c r="P209" s="2"/>
      <c r="Q209" s="2"/>
      <c r="R209" s="2"/>
      <c r="S209" s="2"/>
      <c r="T209" s="2"/>
      <c r="U209" s="2"/>
      <c r="V209" s="2"/>
      <c r="W209" s="2"/>
      <c r="X209" s="2"/>
      <c r="Y209" s="2"/>
      <c r="Z209" s="2"/>
    </row>
    <row r="210" spans="1:26" x14ac:dyDescent="0.2">
      <c r="A210" s="1"/>
    </row>
    <row r="211" spans="1:26" x14ac:dyDescent="0.2">
      <c r="A211" s="1"/>
    </row>
    <row r="212" spans="1:26" x14ac:dyDescent="0.2">
      <c r="A212" s="1"/>
    </row>
    <row r="213" spans="1:26" x14ac:dyDescent="0.2">
      <c r="A213" s="1"/>
    </row>
    <row r="214" spans="1:26" x14ac:dyDescent="0.2">
      <c r="A214" s="1"/>
    </row>
    <row r="215" spans="1:26" x14ac:dyDescent="0.2">
      <c r="A215" s="1"/>
    </row>
    <row r="216" spans="1:26" x14ac:dyDescent="0.2">
      <c r="A216" s="1"/>
    </row>
    <row r="217" spans="1:26" x14ac:dyDescent="0.2">
      <c r="A217" s="1"/>
    </row>
    <row r="218" spans="1:26" x14ac:dyDescent="0.2">
      <c r="A218" s="1"/>
    </row>
    <row r="219" spans="1:26" x14ac:dyDescent="0.2">
      <c r="A219" s="1"/>
    </row>
    <row r="220" spans="1:26" x14ac:dyDescent="0.2">
      <c r="A220" s="1"/>
    </row>
    <row r="221" spans="1:26" x14ac:dyDescent="0.2">
      <c r="A221" s="1"/>
    </row>
    <row r="222" spans="1:26" x14ac:dyDescent="0.2">
      <c r="A222" s="1"/>
    </row>
    <row r="223" spans="1:26" x14ac:dyDescent="0.2">
      <c r="A223" s="1"/>
    </row>
    <row r="224" spans="1:26"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sheetData>
  <mergeCells count="2">
    <mergeCell ref="D7:L10"/>
    <mergeCell ref="D20:L2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DD04EEAB901942B6D81F3706C36368" ma:contentTypeVersion="12" ma:contentTypeDescription="Create a new document." ma:contentTypeScope="" ma:versionID="3123257d4992ebf435a8edf4ea7d4d95">
  <xsd:schema xmlns:xsd="http://www.w3.org/2001/XMLSchema" xmlns:xs="http://www.w3.org/2001/XMLSchema" xmlns:p="http://schemas.microsoft.com/office/2006/metadata/properties" xmlns:ns2="42134406-03d3-44a4-b08b-f4a6ded86c1e" xmlns:ns3="7c1e83b2-d952-4c5d-adea-6068da235e93" targetNamespace="http://schemas.microsoft.com/office/2006/metadata/properties" ma:root="true" ma:fieldsID="7e99cc189e19d4b7739996e5a3e58ba6" ns2:_="" ns3:_="">
    <xsd:import namespace="42134406-03d3-44a4-b08b-f4a6ded86c1e"/>
    <xsd:import namespace="7c1e83b2-d952-4c5d-adea-6068da235e9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34406-03d3-44a4-b08b-f4a6ded86c1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1e83b2-d952-4c5d-adea-6068da235e9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12C255-8F0B-4F73-9B1E-43B0419BF6BC}">
  <ds:schemaRefs>
    <ds:schemaRef ds:uri="http://schemas.microsoft.com/sharepoint/v3/contenttype/forms"/>
  </ds:schemaRefs>
</ds:datastoreItem>
</file>

<file path=customXml/itemProps2.xml><?xml version="1.0" encoding="utf-8"?>
<ds:datastoreItem xmlns:ds="http://schemas.openxmlformats.org/officeDocument/2006/customXml" ds:itemID="{45F715C0-5395-4722-9419-920094C8A1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D4B450-99ED-4577-9E14-6D7C6461D6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34406-03d3-44a4-b08b-f4a6ded86c1e"/>
    <ds:schemaRef ds:uri="7c1e83b2-d952-4c5d-adea-6068da235e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Meaghan Murphy</cp:lastModifiedBy>
  <cp:lastPrinted>2014-11-20T02:10:38Z</cp:lastPrinted>
  <dcterms:created xsi:type="dcterms:W3CDTF">2014-03-31T22:21:19Z</dcterms:created>
  <dcterms:modified xsi:type="dcterms:W3CDTF">2021-03-26T18:23:56Z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0x010100C8DD04EEAB901942B6D81F3706C36368</vt:lpwstr>
  </property>
</Properties>
</file>