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12A7569C-917B-46C8-9FC2-E92B65336CE5}" xr6:coauthVersionLast="47" xr6:coauthVersionMax="47" xr10:uidLastSave="{00000000-0000-0000-0000-000000000000}"/>
  <bookViews>
    <workbookView xWindow="-120" yWindow="-120" windowWidth="29040" windowHeight="16440" activeTab="3" xr2:uid="{FAB646C4-5574-4E39-84B4-67E265388564}"/>
  </bookViews>
  <sheets>
    <sheet name="Concept" sheetId="7" r:id="rId1"/>
    <sheet name="Pin mapping EVAL" sheetId="3" r:id="rId2"/>
    <sheet name="Pin mapping PROJ" sheetId="6" r:id="rId3"/>
    <sheet name="Messages concept" sheetId="4" r:id="rId4"/>
    <sheet name="Parameters" sheetId="8" r:id="rId5"/>
    <sheet name="Timing mes" sheetId="1" r:id="rId6"/>
    <sheet name="Config" sheetId="2" r:id="rId7"/>
    <sheet name="Check" sheetId="5" r:id="rId8"/>
  </sheets>
  <definedNames>
    <definedName name="_xlnm.Print_Titles" localSheetId="3">'Messages concept'!$1:$1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1" i="4" l="1"/>
  <c r="B112" i="4" s="1"/>
  <c r="B113" i="4" s="1"/>
  <c r="B116" i="4"/>
  <c r="B117" i="4" s="1"/>
  <c r="B118" i="4" s="1"/>
  <c r="B119" i="4" s="1"/>
  <c r="AD6" i="3"/>
  <c r="AC6" i="3"/>
  <c r="AB6" i="3"/>
  <c r="AA6" i="3"/>
  <c r="AD34" i="3"/>
  <c r="AC34" i="3"/>
  <c r="AB34" i="3"/>
  <c r="AA34" i="3"/>
  <c r="AD32" i="3"/>
  <c r="AC32" i="3"/>
  <c r="AB32" i="3"/>
  <c r="AA32" i="3"/>
  <c r="AD31" i="3"/>
  <c r="AC31" i="3"/>
  <c r="AB31" i="3"/>
  <c r="AA31" i="3"/>
  <c r="AD30" i="3"/>
  <c r="AC30" i="3"/>
  <c r="AB30" i="3"/>
  <c r="AA30" i="3"/>
  <c r="AD24" i="3"/>
  <c r="AC24" i="3"/>
  <c r="AB24" i="3"/>
  <c r="AA24" i="3"/>
  <c r="AD23" i="3"/>
  <c r="AC23" i="3"/>
  <c r="AB23" i="3"/>
  <c r="AA23" i="3"/>
  <c r="AD22" i="3"/>
  <c r="AC22" i="3"/>
  <c r="AB22" i="3"/>
  <c r="AA22" i="3"/>
  <c r="AD19" i="3"/>
  <c r="AC19" i="3"/>
  <c r="AB19" i="3"/>
  <c r="AA19" i="3"/>
  <c r="AD17" i="3"/>
  <c r="AC17" i="3"/>
  <c r="AB17" i="3"/>
  <c r="AA17" i="3"/>
  <c r="AD16" i="3"/>
  <c r="AC16" i="3"/>
  <c r="AB16" i="3"/>
  <c r="AA16" i="3"/>
  <c r="AD14" i="3"/>
  <c r="AC14" i="3"/>
  <c r="AB14" i="3"/>
  <c r="AA14" i="3"/>
  <c r="AD13" i="3"/>
  <c r="AC13" i="3"/>
  <c r="AB13" i="3"/>
  <c r="AA13" i="3"/>
  <c r="AD12" i="3"/>
  <c r="AC12" i="3"/>
  <c r="AB12" i="3"/>
  <c r="AA12" i="3"/>
  <c r="AD5" i="3"/>
  <c r="AD4" i="3"/>
  <c r="AD3" i="3"/>
  <c r="AC5" i="3"/>
  <c r="AB5" i="3"/>
  <c r="AA5" i="3"/>
  <c r="AC4" i="3"/>
  <c r="AB4" i="3"/>
  <c r="AA4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<sst xmlns="http://schemas.openxmlformats.org/spreadsheetml/2006/main" count="1796" uniqueCount="622">
  <si>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</si>
  <si>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</si>
  <si>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</si>
  <si>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</si>
  <si>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</si>
  <si>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</si>
  <si>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</si>
  <si>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</si>
  <si>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</si>
  <si>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</si>
  <si>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</si>
  <si>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</si>
  <si>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</si>
  <si>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</si>
  <si>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</si>
  <si>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</si>
  <si>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</si>
  <si>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</si>
  <si>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</si>
  <si>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</si>
  <si>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</si>
  <si>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</si>
  <si>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</si>
  <si>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</si>
  <si>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</si>
  <si>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</si>
  <si>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</si>
  <si>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</si>
  <si>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</si>
  <si>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</si>
  <si>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</si>
  <si>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</si>
  <si>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</si>
  <si>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</si>
  <si>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</si>
  <si>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</si>
  <si>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</si>
  <si>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</si>
  <si>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</si>
  <si>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</si>
  <si>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</si>
  <si>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</si>
  <si>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</si>
  <si>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</si>
  <si>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</si>
  <si>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</si>
  <si>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</si>
  <si>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</si>
  <si>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</si>
  <si>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</si>
  <si>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</si>
  <si>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</si>
  <si>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</si>
  <si>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</si>
  <si>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</si>
  <si>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</si>
  <si>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</si>
  <si>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</si>
  <si>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</si>
  <si>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</si>
  <si>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</si>
  <si>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</si>
  <si>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</si>
  <si>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</si>
  <si>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</si>
  <si>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</si>
  <si>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</si>
  <si>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</si>
  <si>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</si>
  <si>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</si>
  <si>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</si>
  <si>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</si>
  <si>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</si>
  <si>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</si>
  <si>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</si>
  <si>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</si>
  <si>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</si>
  <si>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</si>
  <si>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</si>
  <si>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</si>
  <si>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</si>
  <si>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</si>
  <si>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</si>
  <si>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</si>
  <si>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</si>
  <si>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</si>
  <si>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</si>
  <si>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</si>
  <si>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</si>
  <si>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</si>
  <si>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</si>
  <si>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</si>
  <si>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</si>
  <si>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</si>
  <si>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</si>
  <si>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</si>
  <si>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</si>
  <si>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</si>
  <si>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</si>
  <si>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</si>
  <si>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</si>
  <si>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</si>
  <si>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</si>
  <si>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</si>
  <si>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</si>
  <si>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</si>
  <si>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</si>
  <si>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</si>
  <si>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</si>
  <si>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</si>
  <si>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</si>
  <si>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</si>
  <si>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</si>
  <si>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</si>
  <si>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</si>
  <si>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</si>
  <si>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</si>
  <si>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</si>
  <si>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</si>
  <si>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</si>
  <si>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ERR_TEMP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</si>
  <si>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</si>
  <si>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</si>
  <si>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</si>
  <si>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</si>
  <si>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</si>
  <si>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</si>
  <si>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</si>
  <si>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</si>
  <si>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</si>
  <si>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</si>
  <si>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</si>
  <si>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</si>
  <si>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</si>
  <si>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</si>
  <si>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</si>
  <si>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</si>
  <si>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</si>
  <si>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</si>
  <si>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</si>
  <si>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</si>
  <si>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</si>
  <si>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</si>
  <si>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</si>
  <si>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</si>
  <si>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</si>
  <si>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</si>
  <si>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</si>
  <si>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</si>
  <si>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</si>
  <si>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</si>
  <si>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</si>
  <si>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</si>
  <si>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</si>
  <si>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</si>
  <si>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</si>
  <si>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</si>
  <si>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</si>
  <si>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</si>
  <si>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</si>
  <si>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</si>
  <si>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</si>
  <si>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</si>
  <si>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</si>
  <si>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</si>
  <si>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</si>
  <si>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</si>
  <si>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</si>
  <si>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</si>
  <si>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</si>
  <si>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</si>
  <si>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</si>
  <si>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</si>
  <si>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</si>
  <si>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</si>
  <si>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</si>
  <si>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</si>
  <si>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</si>
  <si>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</si>
  <si>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</si>
  <si>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</si>
  <si>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</si>
  <si>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</si>
  <si>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</si>
  <si>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</si>
  <si>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</si>
  <si>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</si>
  <si>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</si>
  <si>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</si>
  <si>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</si>
  <si>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</si>
  <si>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</si>
  <si>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</si>
  <si>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</si>
  <si>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</si>
  <si>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</si>
  <si>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</si>
  <si>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</si>
  <si>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</si>
  <si>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</si>
  <si>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</si>
  <si>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</si>
  <si>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</si>
  <si>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</si>
  <si>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</si>
  <si>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</si>
  <si>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</si>
  <si>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</si>
  <si>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</si>
  <si>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</si>
  <si>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</si>
  <si>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</si>
  <si>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</si>
  <si>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</si>
  <si>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</si>
  <si>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</si>
  <si>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</si>
  <si>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</si>
  <si>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</si>
  <si>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</si>
  <si>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</si>
  <si>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</si>
  <si>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</si>
  <si>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TYPE</t>
  </si>
  <si>
    <t>CH_SEL</t>
  </si>
  <si>
    <t>&lt;----------7----------&gt;</t>
  </si>
  <si>
    <t>&lt;---3---&gt;</t>
  </si>
  <si>
    <t>CH_DATA_0 = STATUS_#2</t>
  </si>
  <si>
    <t>STATUS_#1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</si>
  <si>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</si>
  <si>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</si>
  <si>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</si>
  <si>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</si>
  <si>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</si>
  <si>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</si>
  <si>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</si>
  <si>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</si>
  <si>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</si>
  <si>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</si>
  <si>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</si>
  <si>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</si>
  <si>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</si>
  <si>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0x04</t>
  </si>
  <si>
    <t>0x05</t>
  </si>
  <si>
    <t>0x06</t>
  </si>
  <si>
    <t>0x07</t>
  </si>
  <si>
    <t>Cell current</t>
  </si>
  <si>
    <t>Cell voltage</t>
  </si>
  <si>
    <t>Calibration</t>
  </si>
  <si>
    <t>Setup</t>
  </si>
  <si>
    <t>Diagnostic</t>
  </si>
  <si>
    <t>Data</t>
  </si>
  <si>
    <t>Statistics</t>
  </si>
  <si>
    <t>Service</t>
  </si>
  <si>
    <t>Reserved</t>
  </si>
  <si>
    <t>Critical error</t>
  </si>
  <si>
    <t>Warning</t>
  </si>
  <si>
    <t>Error</t>
  </si>
  <si>
    <t>Cell temp</t>
  </si>
  <si>
    <t>From</t>
  </si>
  <si>
    <t>To</t>
  </si>
  <si>
    <t>Preamble</t>
  </si>
  <si>
    <t>Payload</t>
  </si>
  <si>
    <t>CRC</t>
  </si>
  <si>
    <t>&lt;---------6---------&gt;</t>
  </si>
  <si>
    <t>SYNC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</si>
  <si>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</si>
  <si>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</si>
  <si>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</si>
  <si>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</si>
  <si>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</si>
  <si>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</si>
  <si>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</si>
  <si>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</si>
  <si>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</si>
  <si>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</si>
  <si>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</si>
  <si>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</si>
  <si>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</si>
  <si>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</si>
  <si>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</si>
  <si>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</si>
  <si>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</si>
  <si>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</si>
  <si>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</si>
  <si>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</si>
  <si>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</si>
  <si>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</si>
  <si>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</si>
  <si>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</si>
  <si>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</si>
  <si>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STATUS_#2</t>
  </si>
  <si>
    <t>Type</t>
  </si>
  <si>
    <t>CH=0x00</t>
  </si>
  <si>
    <t>CH=0x02</t>
  </si>
  <si>
    <t>CH=0x01</t>
  </si>
  <si>
    <t>Cell_Temp</t>
  </si>
  <si>
    <t>Cell_Voltage</t>
  </si>
  <si>
    <t>Cell_Current</t>
  </si>
  <si>
    <t>Extended status</t>
  </si>
  <si>
    <t>Radio</t>
  </si>
  <si>
    <t>Phase</t>
  </si>
  <si>
    <t>IDLE</t>
  </si>
  <si>
    <t>&lt;---RX--------------------------------------------------&gt;</t>
  </si>
  <si>
    <t>&lt;---TX SCHEDULE---------------------------------------------------------------&gt;</t>
  </si>
  <si>
    <t>&lt;---RX---&gt;</t>
  </si>
  <si>
    <t>&lt;---TX---&gt;</t>
  </si>
  <si>
    <t>&lt;---RX------------------------------------------------------------------------------------------------------------------------------------------------------&gt;</t>
  </si>
  <si>
    <t>&lt;---RX---------------------------------------------------------------&gt;</t>
  </si>
  <si>
    <t>TX-Error</t>
  </si>
  <si>
    <t>RX-Error</t>
  </si>
  <si>
    <t>&lt;---RX------------------------------------------------------------------------------------------------------------------------------------------&gt;</t>
  </si>
  <si>
    <t>Slave ---&gt;</t>
  </si>
  <si>
    <t>EFR32xG22 Slot Application</t>
  </si>
  <si>
    <t>Phases</t>
  </si>
  <si>
    <t>Timing</t>
  </si>
  <si>
    <t>Exceptions</t>
  </si>
  <si>
    <t>Radio message structure</t>
  </si>
  <si>
    <t>&lt;---RX---------------------------------------------------------------------------------------------------------------------------------------------------------------------------------&gt;</t>
  </si>
  <si>
    <t>&lt;-------40-------&gt;</t>
  </si>
  <si>
    <t>bits</t>
  </si>
  <si>
    <t>&lt;-16-&gt;</t>
  </si>
  <si>
    <t>Radio STOP/Transition</t>
  </si>
  <si>
    <t>Radio START/Transition</t>
  </si>
  <si>
    <t>(Paylod point of view)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</si>
  <si>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</si>
  <si>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</si>
  <si>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</si>
  <si>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</si>
  <si>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</si>
  <si>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</si>
  <si>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</si>
  <si>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</si>
  <si>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</si>
  <si>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</si>
  <si>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</si>
  <si>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CH_DATA_2 = Cell_Temp</t>
  </si>
  <si>
    <t>CH_DATA_1 = Counter_Slave</t>
  </si>
  <si>
    <t>Counter_Slave</t>
  </si>
  <si>
    <t>Common definition</t>
  </si>
  <si>
    <t>Error ADC</t>
  </si>
  <si>
    <t>Error PWM</t>
  </si>
  <si>
    <t>Error Radio</t>
  </si>
  <si>
    <t>(Sync)</t>
  </si>
  <si>
    <t>Data Req</t>
  </si>
  <si>
    <t>Cal Req</t>
  </si>
  <si>
    <t>Setup Req</t>
  </si>
  <si>
    <t>Data Reply</t>
  </si>
  <si>
    <t>Setup Reply</t>
  </si>
  <si>
    <t>Cal Reply</t>
  </si>
  <si>
    <t>Stat Req</t>
  </si>
  <si>
    <t>Stat Reply</t>
  </si>
  <si>
    <t>Srv Req</t>
  </si>
  <si>
    <t>Srv Reply</t>
  </si>
  <si>
    <t>Diagnostics</t>
  </si>
  <si>
    <t>Diag Req</t>
  </si>
  <si>
    <t>Diag Reply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</si>
  <si>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</si>
  <si>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</si>
  <si>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</si>
  <si>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</si>
  <si>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</si>
  <si>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</si>
  <si>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</si>
  <si>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</si>
  <si>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</si>
  <si>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</si>
  <si>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</si>
  <si>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</si>
  <si>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</si>
  <si>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</si>
  <si>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</si>
  <si>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</si>
  <si>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</si>
  <si>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</si>
  <si>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</si>
  <si>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</si>
  <si>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</si>
  <si>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</si>
  <si>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</si>
  <si>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</si>
  <si>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</si>
  <si>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SPI 1Mbps</t>
  </si>
  <si>
    <t>Single A/D</t>
  </si>
  <si>
    <t>Debug/Download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</si>
  <si>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</si>
  <si>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</si>
  <si>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</si>
  <si>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</si>
  <si>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</si>
  <si>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</si>
  <si>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</si>
  <si>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Spare</t>
  </si>
  <si>
    <t>P19/F9</t>
  </si>
  <si>
    <t>P21/F8</t>
  </si>
  <si>
    <t>VCOM CTS</t>
  </si>
  <si>
    <t>Button 0</t>
  </si>
  <si>
    <t>N/A (Slave)</t>
  </si>
  <si>
    <t>LF 32.768kHz Is used?</t>
  </si>
  <si>
    <t>CS_DAC</t>
  </si>
  <si>
    <t>AD3</t>
  </si>
  <si>
    <t>Ucell</t>
  </si>
  <si>
    <t>Iderive</t>
  </si>
  <si>
    <t>VRefExt</t>
  </si>
  <si>
    <t>Not used</t>
  </si>
  <si>
    <t>Enable SPI DAC</t>
  </si>
  <si>
    <t>I2C</t>
  </si>
  <si>
    <t>PTI</t>
  </si>
  <si>
    <t>Internal: Temp, VDD, Vref</t>
  </si>
  <si>
    <t>Internal: Temp, VDD</t>
  </si>
  <si>
    <t>Enable SPI COM CPU</t>
  </si>
  <si>
    <t>CS_CPU</t>
  </si>
  <si>
    <t>4,5,6</t>
  </si>
  <si>
    <t>1,2</t>
  </si>
  <si>
    <t>No Dinp</t>
  </si>
  <si>
    <t>No PWM</t>
  </si>
  <si>
    <t>LED/Debug Dout</t>
  </si>
  <si>
    <t>No PTI</t>
  </si>
  <si>
    <t>LED#1/Debug Dout#1</t>
  </si>
  <si>
    <t>LED#3/Debug Dout#3</t>
  </si>
  <si>
    <t>Debug/Download/LED#2-Debug Dout#2</t>
  </si>
  <si>
    <t>No LED#3/Debug Dout#3</t>
  </si>
  <si>
    <t>Pin Mapping MASTER/SLAVE EFR32xG22 (BRD4182A - QFN 40 pin)</t>
  </si>
  <si>
    <t>Pin Mapping SLAVE EFR32xG22 (BRD4183A - QFN 32 pin)</t>
  </si>
  <si>
    <t>Pin Mapping SLAVE (EFR32MG22C224F512IM32 - QFN 32 pin)</t>
  </si>
  <si>
    <t>Pin Mapping MASTER (EFR32MG22C224F512IM32 - QFN 32 pin)</t>
  </si>
  <si>
    <t>TimeSlot</t>
  </si>
  <si>
    <t>Incl. acqusition ADC et I2C (= 112 us)</t>
  </si>
  <si>
    <t>CS_ADC</t>
  </si>
  <si>
    <t>Architecture</t>
  </si>
  <si>
    <t>Detail</t>
  </si>
  <si>
    <t>Versions</t>
  </si>
  <si>
    <t>SW</t>
  </si>
  <si>
    <t>VER</t>
  </si>
  <si>
    <t>REV</t>
  </si>
  <si>
    <t>HW</t>
  </si>
  <si>
    <t>OFFSET</t>
  </si>
  <si>
    <t>FACTOR</t>
  </si>
  <si>
    <t>NAME</t>
  </si>
  <si>
    <t>See C2S5</t>
  </si>
  <si>
    <t>Object</t>
  </si>
  <si>
    <t>ObjectID</t>
  </si>
  <si>
    <t>Struct</t>
  </si>
  <si>
    <t>Member</t>
  </si>
  <si>
    <t>Format</t>
  </si>
  <si>
    <t>Default Value</t>
  </si>
  <si>
    <t>Radio Network</t>
  </si>
  <si>
    <t>CFG</t>
  </si>
  <si>
    <t>CELL_U</t>
  </si>
  <si>
    <t>UNIQUE_ID</t>
  </si>
  <si>
    <t>POS_IN_TAB</t>
  </si>
  <si>
    <t>SLOT_TIME</t>
  </si>
  <si>
    <t>IS_MASTER</t>
  </si>
  <si>
    <t>bool</t>
  </si>
  <si>
    <t>uint8_t</t>
  </si>
  <si>
    <t>uint16_t</t>
  </si>
  <si>
    <t>uint32_t</t>
  </si>
  <si>
    <t>uint64_t</t>
  </si>
  <si>
    <t>char[10]</t>
  </si>
  <si>
    <t>UPD_DATE_TIME</t>
  </si>
  <si>
    <t>time_t</t>
  </si>
  <si>
    <t>float</t>
  </si>
  <si>
    <t>12 bytes</t>
  </si>
  <si>
    <t>36 bytes</t>
  </si>
  <si>
    <t>char[4]</t>
  </si>
  <si>
    <t>Compilation</t>
  </si>
  <si>
    <t>Current Value</t>
  </si>
  <si>
    <t>0x0fe00000</t>
  </si>
  <si>
    <t>COMPILE</t>
  </si>
  <si>
    <t>PRINT_TX</t>
  </si>
  <si>
    <t>PRINT_RX</t>
  </si>
  <si>
    <t>PRINT_EVENTS</t>
  </si>
  <si>
    <t>PRINT_ERR_L1</t>
  </si>
  <si>
    <t>PRINT_ERR_L2</t>
  </si>
  <si>
    <t>PRINT_INFO</t>
  </si>
  <si>
    <t>PRINT_STAT</t>
  </si>
  <si>
    <t>TRANSITION_BEST</t>
  </si>
  <si>
    <t>PRINT_RSSI_LQI</t>
  </si>
  <si>
    <t>Counters</t>
  </si>
  <si>
    <t>RUN</t>
  </si>
  <si>
    <t>CHARGE</t>
  </si>
  <si>
    <t>ERRORS</t>
  </si>
  <si>
    <t>NB</t>
  </si>
  <si>
    <t>TOTAL_TIME</t>
  </si>
  <si>
    <t>Measures</t>
  </si>
  <si>
    <t>FIRST_TIME</t>
  </si>
  <si>
    <t>LAST_TIME</t>
  </si>
  <si>
    <t>DIAG</t>
  </si>
  <si>
    <t>SERVICE</t>
  </si>
  <si>
    <t>16 bytes</t>
  </si>
  <si>
    <t>INT_RESISTOR</t>
  </si>
  <si>
    <t>START_VAL</t>
  </si>
  <si>
    <t>CURRENT_VAL</t>
  </si>
  <si>
    <t>RADIO</t>
  </si>
  <si>
    <t>LOOP_TIME_MIN</t>
  </si>
  <si>
    <t>LOOP_TIME_MAX</t>
  </si>
  <si>
    <t>TX_ERR_RATE</t>
  </si>
  <si>
    <t>RX_ERR_RATE</t>
  </si>
  <si>
    <t>RSSI_MIN</t>
  </si>
  <si>
    <t>RSSI_MAX</t>
  </si>
  <si>
    <t>LQI_MIN</t>
  </si>
  <si>
    <t>LQI_MAX</t>
  </si>
  <si>
    <t>CAL_REQ</t>
  </si>
  <si>
    <t>RX_MAX_TO</t>
  </si>
  <si>
    <t>52 bytes</t>
  </si>
  <si>
    <t>LOOP_TIME_AVG</t>
  </si>
  <si>
    <t>AVG_VAL</t>
  </si>
  <si>
    <t>RSSI_AVG</t>
  </si>
  <si>
    <t>LQI_AVG</t>
  </si>
  <si>
    <t>CELL</t>
  </si>
  <si>
    <t>U_MIN</t>
  </si>
  <si>
    <t>U_MAX</t>
  </si>
  <si>
    <t>U_AVG</t>
  </si>
  <si>
    <t>TEMP_MIN</t>
  </si>
  <si>
    <t>TEMP_MAX</t>
  </si>
  <si>
    <t>TEMP_AVG</t>
  </si>
  <si>
    <t>24 bytes</t>
  </si>
  <si>
    <t>88 bytes</t>
  </si>
  <si>
    <t>ERR_RADIO</t>
  </si>
  <si>
    <t>ERR_SPI</t>
  </si>
  <si>
    <t>ERR_HAL</t>
  </si>
  <si>
    <t>ERR_xxxx</t>
  </si>
  <si>
    <t>32 bytes</t>
  </si>
  <si>
    <t>96 bytes</t>
  </si>
  <si>
    <t>8 bytes</t>
  </si>
  <si>
    <t>bitfiled uint32_t</t>
  </si>
  <si>
    <t>0x0fe0000C</t>
  </si>
  <si>
    <t>0x0fe00030</t>
  </si>
  <si>
    <t>0x0fe0003C</t>
  </si>
  <si>
    <t>--</t>
  </si>
  <si>
    <t>Page Size: 8 kB</t>
  </si>
  <si>
    <t>Start Addr: 0x74000</t>
  </si>
  <si>
    <t>End Addr: 0x7e000</t>
  </si>
  <si>
    <t>Size: 40960 bytes</t>
  </si>
  <si>
    <t>Usage: 220 bytes</t>
  </si>
  <si>
    <t>Cache: 200 bytes</t>
  </si>
  <si>
    <t>Max object size: 254 bytes</t>
  </si>
  <si>
    <t>Page Size: 1 kB (?)</t>
  </si>
  <si>
    <t>Start Addr: 0x0fe00000</t>
  </si>
  <si>
    <t>End Addr: 0x0fe00400</t>
  </si>
  <si>
    <t>Size: 1024 bytes</t>
  </si>
  <si>
    <t>Usage: 68 bytes</t>
  </si>
  <si>
    <t>UD Bank</t>
  </si>
  <si>
    <t>NVM3 Region</t>
  </si>
  <si>
    <t>ERR_UCELL</t>
  </si>
  <si>
    <t>2)</t>
  </si>
  <si>
    <t>CS_TEMP</t>
  </si>
  <si>
    <t>Enable SPI Temp</t>
  </si>
  <si>
    <t>Not implemented</t>
  </si>
  <si>
    <t>PTI?</t>
  </si>
  <si>
    <t>MOSI, SPI 1.6 Mbps (max 19 Mbps)</t>
  </si>
  <si>
    <t>CS, SPI 1.6 Mbps (max 19 Mbps)</t>
  </si>
  <si>
    <t>SCLK, SPI 1.6 Mbps (max 19 Mbps)</t>
  </si>
  <si>
    <t>SPI 1Mbps?</t>
  </si>
  <si>
    <t>SPI mode Master</t>
  </si>
  <si>
    <t>SPI mode Slave</t>
  </si>
  <si>
    <t>To be analyzed in replacement of SPI/PTI</t>
  </si>
  <si>
    <t>ALARM_TEMP</t>
  </si>
  <si>
    <t>Setup/Info</t>
  </si>
  <si>
    <t>&lt;-----------------12----------------&gt;</t>
  </si>
  <si>
    <t>1 bit = 2.0 mA / Offset = 0 mA</t>
  </si>
  <si>
    <t>&lt;-----------8----------&gt;</t>
  </si>
  <si>
    <t>Non signed 12 bits (0-4095/0xFFF)</t>
  </si>
  <si>
    <t>Non signed 8 bits (0-255/0xFF)</t>
  </si>
  <si>
    <t>CH_DATA_7</t>
  </si>
  <si>
    <t>[2.153V … 4.2000V]</t>
  </si>
  <si>
    <t>OOR = [0xFFF]</t>
  </si>
  <si>
    <t>OOR = [0xFF]</t>
  </si>
  <si>
    <t>1 bit = 0.5 mV / Offset = 2.153V</t>
  </si>
  <si>
    <t>[0.0 mA … +508 mA]</t>
  </si>
  <si>
    <t>Cons_Voltage</t>
  </si>
  <si>
    <t>Cons_Heat</t>
  </si>
  <si>
    <t>Cons_Xfr_Energy</t>
  </si>
  <si>
    <t>&lt;-------6--------&gt;</t>
  </si>
  <si>
    <t>Cons Cell Voltage (Derive Current)</t>
  </si>
  <si>
    <t>Cons Heater</t>
  </si>
  <si>
    <t>Cons Transfer Energy</t>
  </si>
  <si>
    <t>1 bit = 0.5% / Offset = 0 %</t>
  </si>
  <si>
    <t>OOR = [200..255]</t>
  </si>
  <si>
    <t>[0.0 % … 100.0 %]</t>
  </si>
  <si>
    <t>1 bit = xxx / Offset = xxx</t>
  </si>
  <si>
    <t>OOR = [0xXXX]</t>
  </si>
  <si>
    <t>[xxx … xxx]</t>
  </si>
  <si>
    <t>0x00&gt;&gt;0x3F&gt;0x00&gt;&gt; …</t>
  </si>
  <si>
    <t>0x000&gt;&gt;0xFFF&gt;0x000&gt;&gt; …</t>
  </si>
  <si>
    <t>Slave#</t>
  </si>
  <si>
    <t>Time Slot [ms]</t>
  </si>
  <si>
    <t>Period [ms]</t>
  </si>
  <si>
    <t>Master#</t>
  </si>
  <si>
    <t>0xFF Master</t>
  </si>
  <si>
    <t>CPU VDD</t>
  </si>
  <si>
    <t>CPU Vref</t>
  </si>
  <si>
    <t>CPU Temp</t>
  </si>
  <si>
    <t>RSSI/LQI</t>
  </si>
  <si>
    <t>TX_ERR/RX_ERR</t>
  </si>
  <si>
    <t>Error Temp</t>
  </si>
  <si>
    <t>Error Heat</t>
  </si>
  <si>
    <t>Error SPI</t>
  </si>
  <si>
    <t>No calibration</t>
  </si>
  <si>
    <t>CH_DATA_3 = CPU_VDD</t>
  </si>
  <si>
    <t>CH_DATA_4 = CPU_VREF</t>
  </si>
  <si>
    <t>CH_DATA_5 = CPU_TEMP</t>
  </si>
  <si>
    <t>CH_DATA_6 = RSSI | LQI</t>
  </si>
  <si>
    <t>Cell temperature / Non signed 12 bits (0-4095/0x7FF)</t>
  </si>
  <si>
    <t>1 bit = 0.05°C / Offset = -40 °C / [-40°C … 164.7°C ] / OOR = [0xFFF]</t>
  </si>
  <si>
    <t>CH=0x03</t>
  </si>
  <si>
    <t>CPU VDD / Non signed 12 bits (0-4095/0x7FF)</t>
  </si>
  <si>
    <t>1 bit = xxx / Offset = 0V / [0V… xxxV ] / OOR = [0xFFF]</t>
  </si>
  <si>
    <t>CH=0x04</t>
  </si>
  <si>
    <t>CPU Vref Int. / Non signed 12 bits (0-4095/0x7FF)</t>
  </si>
  <si>
    <t>CH=0x05</t>
  </si>
  <si>
    <t>CPU temperature / Non signed 12 bits (0-4095/0x7FF)</t>
  </si>
  <si>
    <t>CH=0x06</t>
  </si>
  <si>
    <t>RSSI / LQI</t>
  </si>
  <si>
    <t>CH=0x07</t>
  </si>
  <si>
    <t>TX_ERR / RX_ERR</t>
  </si>
  <si>
    <t>RSSI: 1 bit = 0.4 dBm / Offset = xx / [-xx… 20 dBm ] / OOR = N/A</t>
  </si>
  <si>
    <t>TX_ERR rate (MSB) &amp; RX_ERR rate (LSB) / Non signed 6 bits (0-64/0x3F)</t>
  </si>
  <si>
    <t>RSSI (MSB) &amp; LQI (LSB) / Non signed 6 bits (0-63/0x3F)</t>
  </si>
  <si>
    <t>LQI: 1 bit = N/A / Offset = 0 / [0… 63] / OOR = N/A</t>
  </si>
  <si>
    <t>TX_ERR: 1 bit = 0.01% / Offset = 0% / [0 … 0.62%] / OOR = [0x3F]</t>
  </si>
  <si>
    <t>RX_ERR: 1 bit = 0.01% / Offset = 0% / [0 … 0.62%] / OOR = [0x3F]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</si>
</sst>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color theme="1"/>
      <name val="Courier New"/>
      <family val="3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13" fillId="11" borderId="2" xfId="0" applyFont="1" applyFill="1" applyBorder="1" applyAlignment="1"/>
    <xf numFmtId="0" fontId="6" fillId="4" borderId="2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12" fillId="10" borderId="0" xfId="0" applyFont="1" applyFill="1" applyBorder="1" applyAlignment="1">
      <alignment horizontal="center" vertical="top"/>
    </xf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7" fillId="18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20" fillId="18" borderId="0" xfId="0" applyFont="1" applyFill="1"/>
    <xf numFmtId="0" fontId="15" fillId="18" borderId="0" xfId="0" applyFont="1" applyFill="1"/>
    <xf numFmtId="0" fontId="19" fillId="13" borderId="0" xfId="0" applyFont="1" applyFill="1"/>
    <xf numFmtId="0" fontId="0" fillId="13" borderId="0" xfId="0" applyFill="1"/>
    <xf numFmtId="0" fontId="9" fillId="18" borderId="16" xfId="0" applyFont="1" applyFill="1" applyBorder="1"/>
    <xf numFmtId="0" fontId="0" fillId="18" borderId="16" xfId="0" applyFill="1" applyBorder="1"/>
    <xf numFmtId="0" fontId="3" fillId="12" borderId="16" xfId="0" applyFont="1" applyFill="1" applyBorder="1"/>
    <xf numFmtId="0" fontId="4" fillId="18" borderId="19" xfId="0" applyFont="1" applyFill="1" applyBorder="1"/>
    <xf numFmtId="0" fontId="4" fillId="18" borderId="20" xfId="0" applyFont="1" applyFill="1" applyBorder="1"/>
    <xf numFmtId="0" fontId="4" fillId="18" borderId="21" xfId="0" applyFont="1" applyFill="1" applyBorder="1"/>
    <xf numFmtId="0" fontId="0" fillId="18" borderId="20" xfId="0" applyFill="1" applyBorder="1"/>
    <xf numFmtId="0" fontId="0" fillId="18" borderId="21" xfId="0" applyFill="1" applyBorder="1"/>
    <xf numFmtId="0" fontId="7" fillId="19" borderId="19" xfId="0" applyFont="1" applyFill="1" applyBorder="1"/>
    <xf numFmtId="0" fontId="4" fillId="19" borderId="20" xfId="0" applyFont="1" applyFill="1" applyBorder="1"/>
    <xf numFmtId="0" fontId="4" fillId="19" borderId="21" xfId="0" applyFont="1" applyFill="1" applyBorder="1"/>
    <xf numFmtId="0" fontId="0" fillId="18" borderId="0" xfId="0" applyFill="1" applyAlignment="1">
      <alignment horizontal="right"/>
    </xf>
    <xf numFmtId="0" fontId="0" fillId="18" borderId="16" xfId="0" applyFill="1" applyBorder="1" applyAlignment="1">
      <alignment horizontal="center" vertical="center"/>
    </xf>
    <xf numFmtId="0" fontId="7" fillId="18" borderId="16" xfId="0" applyFont="1" applyFill="1" applyBorder="1" applyAlignment="1">
      <alignment horizontal="center" vertical="center"/>
    </xf>
    <xf numFmtId="0" fontId="0" fillId="18" borderId="19" xfId="0" applyFill="1" applyBorder="1"/>
    <xf numFmtId="0" fontId="0" fillId="18" borderId="21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0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0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1" borderId="1" xfId="0" applyFill="1" applyBorder="1"/>
    <xf numFmtId="0" fontId="6" fillId="21" borderId="1" xfId="0" applyFont="1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1" borderId="4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vertical="center"/>
    </xf>
    <xf numFmtId="0" fontId="14" fillId="3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22" fillId="4" borderId="0" xfId="0" applyFont="1" applyFill="1"/>
    <xf numFmtId="0" fontId="22" fillId="4" borderId="0" xfId="0" applyFont="1" applyFill="1" applyAlignment="1">
      <alignment horizontal="left"/>
    </xf>
    <xf numFmtId="0" fontId="24" fillId="4" borderId="0" xfId="0" applyFont="1" applyFill="1"/>
    <xf numFmtId="0" fontId="24" fillId="4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4" fillId="0" borderId="0" xfId="0" applyFont="1" applyFill="1"/>
    <xf numFmtId="0" fontId="3" fillId="0" borderId="0" xfId="0" quotePrefix="1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14" fillId="7" borderId="0" xfId="0" applyFont="1" applyFill="1"/>
    <xf numFmtId="0" fontId="0" fillId="0" borderId="0" xfId="0" applyAlignment="1">
      <alignment horizontal="center"/>
    </xf>
    <xf numFmtId="0" fontId="0" fillId="22" borderId="0" xfId="0" applyFill="1" applyAlignment="1">
      <alignment horizontal="center" vertical="center"/>
    </xf>
    <xf numFmtId="0" fontId="0" fillId="23" borderId="0" xfId="0" applyFill="1"/>
    <xf numFmtId="0" fontId="0" fillId="23" borderId="0" xfId="0" quotePrefix="1" applyFill="1"/>
    <xf numFmtId="0" fontId="0" fillId="22" borderId="0" xfId="0" applyFill="1"/>
    <xf numFmtId="0" fontId="0" fillId="0" borderId="2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23" borderId="0" xfId="0" applyFill="1" applyBorder="1"/>
    <xf numFmtId="0" fontId="0" fillId="2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1" xfId="0" applyBorder="1" applyAlignment="1">
      <alignment horizontal="center"/>
    </xf>
    <xf numFmtId="0" fontId="0" fillId="23" borderId="31" xfId="0" applyFill="1" applyBorder="1"/>
    <xf numFmtId="0" fontId="0" fillId="22" borderId="32" xfId="0" applyFill="1" applyBorder="1" applyAlignment="1">
      <alignment horizontal="center" vertical="center"/>
    </xf>
    <xf numFmtId="0" fontId="0" fillId="22" borderId="32" xfId="0" applyFill="1" applyBorder="1"/>
    <xf numFmtId="0" fontId="3" fillId="24" borderId="25" xfId="0" applyFont="1" applyFill="1" applyBorder="1"/>
    <xf numFmtId="0" fontId="3" fillId="24" borderId="26" xfId="0" applyFont="1" applyFill="1" applyBorder="1"/>
    <xf numFmtId="0" fontId="3" fillId="24" borderId="26" xfId="0" applyFont="1" applyFill="1" applyBorder="1" applyAlignment="1">
      <alignment horizontal="center"/>
    </xf>
    <xf numFmtId="0" fontId="3" fillId="24" borderId="27" xfId="0" applyFont="1" applyFill="1" applyBorder="1" applyAlignment="1">
      <alignment horizontal="center" vertical="center"/>
    </xf>
    <xf numFmtId="0" fontId="3" fillId="24" borderId="26" xfId="0" quotePrefix="1" applyFont="1" applyFill="1" applyBorder="1"/>
    <xf numFmtId="0" fontId="7" fillId="18" borderId="0" xfId="0" applyFont="1" applyFill="1" applyBorder="1" applyAlignment="1">
      <alignment horizontal="center"/>
    </xf>
    <xf numFmtId="0" fontId="0" fillId="18" borderId="34" xfId="0" applyFill="1" applyBorder="1" applyAlignment="1">
      <alignment horizontal="center" vertical="center"/>
    </xf>
    <xf numFmtId="0" fontId="7" fillId="18" borderId="34" xfId="0" applyFont="1" applyFill="1" applyBorder="1" applyAlignment="1">
      <alignment horizontal="center" vertical="center"/>
    </xf>
    <xf numFmtId="0" fontId="7" fillId="18" borderId="7" xfId="0" applyFont="1" applyFill="1" applyBorder="1" applyAlignment="1"/>
    <xf numFmtId="0" fontId="7" fillId="18" borderId="0" xfId="0" applyFont="1" applyFill="1" applyBorder="1" applyAlignment="1"/>
    <xf numFmtId="0" fontId="7" fillId="18" borderId="8" xfId="0" applyFont="1" applyFill="1" applyBorder="1" applyAlignment="1"/>
    <xf numFmtId="0" fontId="4" fillId="18" borderId="0" xfId="0" applyFont="1" applyFill="1" applyBorder="1"/>
    <xf numFmtId="0" fontId="7" fillId="18" borderId="16" xfId="0" quotePrefix="1" applyFont="1" applyFill="1" applyBorder="1" applyAlignment="1">
      <alignment horizontal="center" vertical="center"/>
    </xf>
    <xf numFmtId="0" fontId="7" fillId="18" borderId="20" xfId="0" applyFont="1" applyFill="1" applyBorder="1" applyAlignment="1"/>
    <xf numFmtId="0" fontId="7" fillId="18" borderId="21" xfId="0" applyFont="1" applyFill="1" applyBorder="1" applyAlignment="1"/>
    <xf numFmtId="0" fontId="0" fillId="18" borderId="37" xfId="0" applyFill="1" applyBorder="1"/>
    <xf numFmtId="0" fontId="4" fillId="18" borderId="38" xfId="0" applyFont="1" applyFill="1" applyBorder="1"/>
    <xf numFmtId="0" fontId="4" fillId="18" borderId="37" xfId="0" applyFont="1" applyFill="1" applyBorder="1"/>
    <xf numFmtId="0" fontId="0" fillId="18" borderId="39" xfId="0" applyFill="1" applyBorder="1"/>
    <xf numFmtId="0" fontId="7" fillId="18" borderId="35" xfId="0" applyFont="1" applyFill="1" applyBorder="1" applyAlignment="1"/>
    <xf numFmtId="0" fontId="7" fillId="18" borderId="33" xfId="0" applyFont="1" applyFill="1" applyBorder="1" applyAlignment="1"/>
    <xf numFmtId="0" fontId="7" fillId="18" borderId="36" xfId="0" applyFont="1" applyFill="1" applyBorder="1" applyAlignment="1"/>
    <xf numFmtId="0" fontId="25" fillId="18" borderId="19" xfId="0" applyFont="1" applyFill="1" applyBorder="1" applyAlignment="1"/>
    <xf numFmtId="0" fontId="7" fillId="18" borderId="0" xfId="0" applyFont="1" applyFill="1" applyBorder="1"/>
    <xf numFmtId="0" fontId="4" fillId="18" borderId="0" xfId="0" applyFont="1" applyFill="1" applyAlignment="1">
      <alignment horizontal="right"/>
    </xf>
    <xf numFmtId="164" fontId="4" fillId="18" borderId="0" xfId="0" applyNumberFormat="1" applyFont="1" applyFill="1"/>
    <xf numFmtId="164" fontId="4" fillId="18" borderId="0" xfId="0" applyNumberFormat="1" applyFont="1" applyFill="1" applyAlignment="1">
      <alignment horizontal="right"/>
    </xf>
    <xf numFmtId="0" fontId="6" fillId="18" borderId="0" xfId="0" applyFont="1" applyFill="1" applyAlignment="1">
      <alignment horizontal="center" wrapText="1"/>
    </xf>
    <xf numFmtId="0" fontId="6" fillId="18" borderId="10" xfId="0" applyFont="1" applyFill="1" applyBorder="1" applyAlignment="1">
      <alignment horizontal="center" wrapText="1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7" fillId="18" borderId="7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6" fillId="18" borderId="0" xfId="0" applyFont="1" applyFill="1" applyAlignment="1">
      <alignment horizontal="right" wrapText="1"/>
    </xf>
    <xf numFmtId="0" fontId="7" fillId="10" borderId="0" xfId="0" applyFont="1" applyFill="1" applyAlignment="1">
      <alignment horizontal="center"/>
    </xf>
    <xf numFmtId="0" fontId="13" fillId="11" borderId="2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7" fillId="19" borderId="19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7" fillId="19" borderId="21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1" fillId="8" borderId="23" xfId="0" applyFont="1" applyFill="1" applyBorder="1" applyAlignment="1">
      <alignment horizontal="center" vertical="center"/>
    </xf>
    <xf numFmtId="0" fontId="21" fillId="8" borderId="24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15" fillId="16" borderId="2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top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5" fillId="16" borderId="3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9526</xdr:rowOff>
    </xdr:from>
    <xdr:to>
      <xdr:col>13</xdr:col>
      <xdr:colOff>361949</xdr:colOff>
      <xdr:row>21</xdr:row>
      <xdr:rowOff>123826</xdr:rowOff>
    </xdr:to>
    <xdr:grpSp>
      <xdr:nvGrpSpPr>
        <xdr:cNvPr id="117" name="Groupe 116">
          <a:extLst>
            <a:ext uri="{FF2B5EF4-FFF2-40B4-BE49-F238E27FC236}">
              <a16:creationId xmlns:a16="http://schemas.microsoft.com/office/drawing/2014/main" id="{56B77FE3-02E6-DA70-F685-1F01CD402E5C}"/>
            </a:ext>
          </a:extLst>
        </xdr:cNvPr>
        <xdr:cNvGrpSpPr/>
      </xdr:nvGrpSpPr>
      <xdr:grpSpPr>
        <a:xfrm>
          <a:off x="4591050" y="1197350"/>
          <a:ext cx="5676899" cy="2971800"/>
          <a:chOff x="4591050" y="1114426"/>
          <a:chExt cx="5676899" cy="28765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F538EB3-D1D0-4DE2-8FBD-864B6F9CE00E}"/>
              </a:ext>
            </a:extLst>
          </xdr:cNvPr>
          <xdr:cNvSpPr/>
        </xdr:nvSpPr>
        <xdr:spPr>
          <a:xfrm>
            <a:off x="6858000" y="1114426"/>
            <a:ext cx="2295525" cy="287655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TRANSCEIVER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7" name="Flèche : double flèche horizontale 6">
            <a:extLst>
              <a:ext uri="{FF2B5EF4-FFF2-40B4-BE49-F238E27FC236}">
                <a16:creationId xmlns:a16="http://schemas.microsoft.com/office/drawing/2014/main" id="{BD504CFC-067D-ACDA-9CD7-B17966039801}"/>
              </a:ext>
            </a:extLst>
          </xdr:cNvPr>
          <xdr:cNvSpPr/>
        </xdr:nvSpPr>
        <xdr:spPr>
          <a:xfrm>
            <a:off x="4591050" y="1460500"/>
            <a:ext cx="2247900" cy="400050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+ PTI 1.6 MBPS</a:t>
            </a:r>
          </a:p>
        </xdr:txBody>
      </xdr:sp>
      <xdr:sp macro="" textlink="">
        <xdr:nvSpPr>
          <xdr:cNvPr id="18" name="Éclair 17">
            <a:extLst>
              <a:ext uri="{FF2B5EF4-FFF2-40B4-BE49-F238E27FC236}">
                <a16:creationId xmlns:a16="http://schemas.microsoft.com/office/drawing/2014/main" id="{A41E14AD-3793-DB4D-51D0-AD5619CE22E8}"/>
              </a:ext>
            </a:extLst>
          </xdr:cNvPr>
          <xdr:cNvSpPr/>
        </xdr:nvSpPr>
        <xdr:spPr>
          <a:xfrm rot="7495238">
            <a:off x="9366249" y="1431926"/>
            <a:ext cx="889000" cy="914400"/>
          </a:xfrm>
          <a:prstGeom prst="lightningBolt">
            <a:avLst/>
          </a:prstGeom>
          <a:gradFill>
            <a:gsLst>
              <a:gs pos="0">
                <a:schemeClr val="accent4"/>
              </a:gs>
              <a:gs pos="100000">
                <a:schemeClr val="accent2"/>
              </a:gs>
            </a:gsLst>
            <a:lin ang="0" scaled="1"/>
          </a:gra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42" name="Flèche : double flèche horizontale 41">
            <a:extLst>
              <a:ext uri="{FF2B5EF4-FFF2-40B4-BE49-F238E27FC236}">
                <a16:creationId xmlns:a16="http://schemas.microsoft.com/office/drawing/2014/main" id="{62A9B2FE-0FA3-457E-92BD-A01A0F18D7F5}"/>
              </a:ext>
            </a:extLst>
          </xdr:cNvPr>
          <xdr:cNvSpPr/>
        </xdr:nvSpPr>
        <xdr:spPr>
          <a:xfrm>
            <a:off x="5324475" y="29749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5" name="Flèche : double flèche horizontale 44">
            <a:extLst>
              <a:ext uri="{FF2B5EF4-FFF2-40B4-BE49-F238E27FC236}">
                <a16:creationId xmlns:a16="http://schemas.microsoft.com/office/drawing/2014/main" id="{AE3D9F1D-0FE2-4394-AE7E-7B61126BF8DE}"/>
              </a:ext>
            </a:extLst>
          </xdr:cNvPr>
          <xdr:cNvSpPr/>
        </xdr:nvSpPr>
        <xdr:spPr>
          <a:xfrm>
            <a:off x="5330825" y="34702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14</xdr:col>
      <xdr:colOff>3175</xdr:colOff>
      <xdr:row>6</xdr:row>
      <xdr:rowOff>9526</xdr:rowOff>
    </xdr:from>
    <xdr:to>
      <xdr:col>20</xdr:col>
      <xdr:colOff>593725</xdr:colOff>
      <xdr:row>33</xdr:row>
      <xdr:rowOff>117475</xdr:rowOff>
    </xdr:to>
    <xdr:grpSp>
      <xdr:nvGrpSpPr>
        <xdr:cNvPr id="116" name="Groupe 115">
          <a:extLst>
            <a:ext uri="{FF2B5EF4-FFF2-40B4-BE49-F238E27FC236}">
              <a16:creationId xmlns:a16="http://schemas.microsoft.com/office/drawing/2014/main" id="{6EFF1157-1BEA-EF6B-1E06-9A5CBCB275C1}"/>
            </a:ext>
          </a:extLst>
        </xdr:cNvPr>
        <xdr:cNvGrpSpPr/>
      </xdr:nvGrpSpPr>
      <xdr:grpSpPr>
        <a:xfrm>
          <a:off x="10671175" y="1197350"/>
          <a:ext cx="5162550" cy="5251449"/>
          <a:chOff x="10671175" y="1114426"/>
          <a:chExt cx="5162550" cy="5079999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C6078BD7-CACF-4EA0-B565-2AA1EBBA5A0E}"/>
              </a:ext>
            </a:extLst>
          </xdr:cNvPr>
          <xdr:cNvSpPr/>
        </xdr:nvSpPr>
        <xdr:spPr>
          <a:xfrm>
            <a:off x="12192000" y="111442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19" name="Éclair 18">
            <a:extLst>
              <a:ext uri="{FF2B5EF4-FFF2-40B4-BE49-F238E27FC236}">
                <a16:creationId xmlns:a16="http://schemas.microsoft.com/office/drawing/2014/main" id="{7FC83415-B305-4BF8-B618-065FBD7DDF63}"/>
              </a:ext>
            </a:extLst>
          </xdr:cNvPr>
          <xdr:cNvSpPr/>
        </xdr:nvSpPr>
        <xdr:spPr>
          <a:xfrm rot="18475224">
            <a:off x="11083924" y="1482726"/>
            <a:ext cx="882650" cy="914400"/>
          </a:xfrm>
          <a:prstGeom prst="lightningBolt">
            <a:avLst/>
          </a:prstGeom>
          <a:gradFill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9" name="Flèche : gauche 8">
            <a:extLst>
              <a:ext uri="{FF2B5EF4-FFF2-40B4-BE49-F238E27FC236}">
                <a16:creationId xmlns:a16="http://schemas.microsoft.com/office/drawing/2014/main" id="{4E70B740-43CB-484C-B1BD-A63B3FC0E9F3}"/>
              </a:ext>
            </a:extLst>
          </xdr:cNvPr>
          <xdr:cNvSpPr/>
        </xdr:nvSpPr>
        <xdr:spPr>
          <a:xfrm rot="5400000">
            <a:off x="1210945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10" name="Rectangle : coins arrondis 9">
            <a:extLst>
              <a:ext uri="{FF2B5EF4-FFF2-40B4-BE49-F238E27FC236}">
                <a16:creationId xmlns:a16="http://schemas.microsoft.com/office/drawing/2014/main" id="{8633920A-9DFF-4EEB-91EB-5652F746B6FD}"/>
              </a:ext>
            </a:extLst>
          </xdr:cNvPr>
          <xdr:cNvSpPr/>
        </xdr:nvSpPr>
        <xdr:spPr>
          <a:xfrm>
            <a:off x="13690600" y="52641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" name="Rectangle : coins arrondis 11">
            <a:extLst>
              <a:ext uri="{FF2B5EF4-FFF2-40B4-BE49-F238E27FC236}">
                <a16:creationId xmlns:a16="http://schemas.microsoft.com/office/drawing/2014/main" id="{78171CC2-589E-4BA0-B502-AE64C0760A38}"/>
              </a:ext>
            </a:extLst>
          </xdr:cNvPr>
          <xdr:cNvSpPr/>
        </xdr:nvSpPr>
        <xdr:spPr>
          <a:xfrm>
            <a:off x="13862050" y="54292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13" name="Flèche : gauche 12">
            <a:extLst>
              <a:ext uri="{FF2B5EF4-FFF2-40B4-BE49-F238E27FC236}">
                <a16:creationId xmlns:a16="http://schemas.microsoft.com/office/drawing/2014/main" id="{C5908F4E-CA78-40AD-B9A7-DA47E01B9E57}"/>
              </a:ext>
            </a:extLst>
          </xdr:cNvPr>
          <xdr:cNvSpPr/>
        </xdr:nvSpPr>
        <xdr:spPr>
          <a:xfrm rot="5400000">
            <a:off x="1262380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4" name="Flèche : double flèche verticale 13">
            <a:extLst>
              <a:ext uri="{FF2B5EF4-FFF2-40B4-BE49-F238E27FC236}">
                <a16:creationId xmlns:a16="http://schemas.microsoft.com/office/drawing/2014/main" id="{C3E10BC7-BAED-44C2-8252-328BEA98598C}"/>
              </a:ext>
            </a:extLst>
          </xdr:cNvPr>
          <xdr:cNvSpPr/>
        </xdr:nvSpPr>
        <xdr:spPr>
          <a:xfrm>
            <a:off x="13947776" y="4022725"/>
            <a:ext cx="321944" cy="1228725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15" name="Flèche : droite 14">
            <a:extLst>
              <a:ext uri="{FF2B5EF4-FFF2-40B4-BE49-F238E27FC236}">
                <a16:creationId xmlns:a16="http://schemas.microsoft.com/office/drawing/2014/main" id="{55D86D80-1AFA-4CAB-8679-6007F475C7E9}"/>
              </a:ext>
            </a:extLst>
          </xdr:cNvPr>
          <xdr:cNvSpPr/>
        </xdr:nvSpPr>
        <xdr:spPr>
          <a:xfrm>
            <a:off x="12576175" y="5426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6" name="Flèche : droite 15">
            <a:extLst>
              <a:ext uri="{FF2B5EF4-FFF2-40B4-BE49-F238E27FC236}">
                <a16:creationId xmlns:a16="http://schemas.microsoft.com/office/drawing/2014/main" id="{048367DD-962D-4EB6-8349-C0E81DCD0383}"/>
              </a:ext>
            </a:extLst>
          </xdr:cNvPr>
          <xdr:cNvSpPr/>
        </xdr:nvSpPr>
        <xdr:spPr>
          <a:xfrm>
            <a:off x="14738350" y="5594350"/>
            <a:ext cx="1095375" cy="42545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</a:t>
            </a:r>
          </a:p>
        </xdr:txBody>
      </xdr:sp>
      <xdr:sp macro="" textlink="">
        <xdr:nvSpPr>
          <xdr:cNvPr id="38" name="Flèche : droite 37">
            <a:extLst>
              <a:ext uri="{FF2B5EF4-FFF2-40B4-BE49-F238E27FC236}">
                <a16:creationId xmlns:a16="http://schemas.microsoft.com/office/drawing/2014/main" id="{E23736D6-B428-B96A-AED6-0855BDA315D6}"/>
              </a:ext>
            </a:extLst>
          </xdr:cNvPr>
          <xdr:cNvSpPr/>
        </xdr:nvSpPr>
        <xdr:spPr>
          <a:xfrm>
            <a:off x="14512925" y="2759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DEBUG_OUT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Flèche : droite 38">
            <a:extLst>
              <a:ext uri="{FF2B5EF4-FFF2-40B4-BE49-F238E27FC236}">
                <a16:creationId xmlns:a16="http://schemas.microsoft.com/office/drawing/2014/main" id="{EA453EBB-C81A-DA41-6FAF-4B5DE5620D5C}"/>
              </a:ext>
            </a:extLst>
          </xdr:cNvPr>
          <xdr:cNvSpPr/>
        </xdr:nvSpPr>
        <xdr:spPr>
          <a:xfrm>
            <a:off x="14506575" y="3333750"/>
            <a:ext cx="1095375" cy="41910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44" name="Flèche : double flèche horizontale 43">
            <a:extLst>
              <a:ext uri="{FF2B5EF4-FFF2-40B4-BE49-F238E27FC236}">
                <a16:creationId xmlns:a16="http://schemas.microsoft.com/office/drawing/2014/main" id="{08E6D12C-7841-4846-9DEA-A3BECE2AB6D9}"/>
              </a:ext>
            </a:extLst>
          </xdr:cNvPr>
          <xdr:cNvSpPr/>
        </xdr:nvSpPr>
        <xdr:spPr>
          <a:xfrm>
            <a:off x="10671175" y="293052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6" name="Flèche : double flèche horizontale 45">
            <a:extLst>
              <a:ext uri="{FF2B5EF4-FFF2-40B4-BE49-F238E27FC236}">
                <a16:creationId xmlns:a16="http://schemas.microsoft.com/office/drawing/2014/main" id="{B4D88FB6-3050-430E-8743-2605C834FCEB}"/>
              </a:ext>
            </a:extLst>
          </xdr:cNvPr>
          <xdr:cNvSpPr/>
        </xdr:nvSpPr>
        <xdr:spPr>
          <a:xfrm>
            <a:off x="10671175" y="347027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0</xdr:col>
      <xdr:colOff>752475</xdr:colOff>
      <xdr:row>6</xdr:row>
      <xdr:rowOff>1</xdr:rowOff>
    </xdr:from>
    <xdr:to>
      <xdr:col>7</xdr:col>
      <xdr:colOff>657225</xdr:colOff>
      <xdr:row>49</xdr:row>
      <xdr:rowOff>142875</xdr:rowOff>
    </xdr:to>
    <xdr:grpSp>
      <xdr:nvGrpSpPr>
        <xdr:cNvPr id="118" name="Groupe 117">
          <a:extLst>
            <a:ext uri="{FF2B5EF4-FFF2-40B4-BE49-F238E27FC236}">
              <a16:creationId xmlns:a16="http://schemas.microsoft.com/office/drawing/2014/main" id="{F4C6C0A8-8C4F-D6C5-5A27-31B5A431A2E3}"/>
            </a:ext>
          </a:extLst>
        </xdr:cNvPr>
        <xdr:cNvGrpSpPr/>
      </xdr:nvGrpSpPr>
      <xdr:grpSpPr>
        <a:xfrm>
          <a:off x="752475" y="1187825"/>
          <a:ext cx="5238750" cy="8334374"/>
          <a:chOff x="752475" y="1104901"/>
          <a:chExt cx="5238750" cy="806132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970A3C2-5566-3675-AE50-3A0F3D430FB1}"/>
              </a:ext>
            </a:extLst>
          </xdr:cNvPr>
          <xdr:cNvSpPr/>
        </xdr:nvSpPr>
        <xdr:spPr>
          <a:xfrm>
            <a:off x="2286000" y="1104901"/>
            <a:ext cx="2295525" cy="287655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2)</a:t>
            </a:r>
          </a:p>
          <a:p>
            <a:pPr algn="l"/>
            <a:r>
              <a:rPr lang="fr-CH" sz="1100" b="0" cap="none" spc="0" baseline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  <a:endParaRPr lang="fr-CH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3B05790-93E6-44D4-B784-70BA86AEBC98}"/>
              </a:ext>
            </a:extLst>
          </xdr:cNvPr>
          <xdr:cNvSpPr/>
        </xdr:nvSpPr>
        <xdr:spPr>
          <a:xfrm>
            <a:off x="2286000" y="3981451"/>
            <a:ext cx="2295525" cy="2870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 1)</a:t>
            </a:r>
          </a:p>
          <a:p>
            <a:pPr algn="l"/>
            <a:r>
              <a:rPr lang="fr-CH" sz="11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</a:p>
        </xdr:txBody>
      </xdr:sp>
      <xdr:sp macro="" textlink="">
        <xdr:nvSpPr>
          <xdr:cNvPr id="20" name="Flèche : double flèche horizontale 19">
            <a:extLst>
              <a:ext uri="{FF2B5EF4-FFF2-40B4-BE49-F238E27FC236}">
                <a16:creationId xmlns:a16="http://schemas.microsoft.com/office/drawing/2014/main" id="{F6B97CCA-0A2A-4E01-AFFC-0498B7AE407C}"/>
              </a:ext>
            </a:extLst>
          </xdr:cNvPr>
          <xdr:cNvSpPr/>
        </xdr:nvSpPr>
        <xdr:spPr>
          <a:xfrm>
            <a:off x="765175" y="4714875"/>
            <a:ext cx="1504950" cy="400050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500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KBPS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21" name="Flèche : droite 20">
            <a:extLst>
              <a:ext uri="{FF2B5EF4-FFF2-40B4-BE49-F238E27FC236}">
                <a16:creationId xmlns:a16="http://schemas.microsoft.com/office/drawing/2014/main" id="{6F0E138F-32C0-E7A3-78FD-AD72A6B88C4F}"/>
              </a:ext>
            </a:extLst>
          </xdr:cNvPr>
          <xdr:cNvSpPr/>
        </xdr:nvSpPr>
        <xdr:spPr>
          <a:xfrm>
            <a:off x="4613275" y="556577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DIG_OUT</a:t>
            </a:r>
          </a:p>
        </xdr:txBody>
      </xdr:sp>
      <xdr:sp macro="" textlink="">
        <xdr:nvSpPr>
          <xdr:cNvPr id="22" name="Flèche : gauche 21">
            <a:extLst>
              <a:ext uri="{FF2B5EF4-FFF2-40B4-BE49-F238E27FC236}">
                <a16:creationId xmlns:a16="http://schemas.microsoft.com/office/drawing/2014/main" id="{5E08628B-FD3E-F517-EE9C-8071B75B5D26}"/>
              </a:ext>
            </a:extLst>
          </xdr:cNvPr>
          <xdr:cNvSpPr/>
        </xdr:nvSpPr>
        <xdr:spPr>
          <a:xfrm rot="5400000">
            <a:off x="215265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23" name="Rectangle : coins arrondis 22">
            <a:extLst>
              <a:ext uri="{FF2B5EF4-FFF2-40B4-BE49-F238E27FC236}">
                <a16:creationId xmlns:a16="http://schemas.microsoft.com/office/drawing/2014/main" id="{D606B9CC-2911-1BFB-5AA2-46706614685B}"/>
              </a:ext>
            </a:extLst>
          </xdr:cNvPr>
          <xdr:cNvSpPr/>
        </xdr:nvSpPr>
        <xdr:spPr>
          <a:xfrm>
            <a:off x="3733800" y="81026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4" name="Rectangle : coins arrondis 23">
            <a:extLst>
              <a:ext uri="{FF2B5EF4-FFF2-40B4-BE49-F238E27FC236}">
                <a16:creationId xmlns:a16="http://schemas.microsoft.com/office/drawing/2014/main" id="{248AA5D9-CDA5-44D0-A34B-C216F4FB90E0}"/>
              </a:ext>
            </a:extLst>
          </xdr:cNvPr>
          <xdr:cNvSpPr/>
        </xdr:nvSpPr>
        <xdr:spPr>
          <a:xfrm>
            <a:off x="3886200" y="82550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5" name="Rectangle : coins arrondis 24">
            <a:extLst>
              <a:ext uri="{FF2B5EF4-FFF2-40B4-BE49-F238E27FC236}">
                <a16:creationId xmlns:a16="http://schemas.microsoft.com/office/drawing/2014/main" id="{D2C6854E-5A4B-4C2A-AB1D-CAF4947CDF32}"/>
              </a:ext>
            </a:extLst>
          </xdr:cNvPr>
          <xdr:cNvSpPr/>
        </xdr:nvSpPr>
        <xdr:spPr>
          <a:xfrm>
            <a:off x="4038600" y="840105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A/D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D/A</a:t>
            </a:r>
          </a:p>
        </xdr:txBody>
      </xdr:sp>
      <xdr:sp macro="" textlink="">
        <xdr:nvSpPr>
          <xdr:cNvPr id="26" name="Flèche : gauche 25">
            <a:extLst>
              <a:ext uri="{FF2B5EF4-FFF2-40B4-BE49-F238E27FC236}">
                <a16:creationId xmlns:a16="http://schemas.microsoft.com/office/drawing/2014/main" id="{4C6991A7-A293-472A-97BB-18CF0CCCD22A}"/>
              </a:ext>
            </a:extLst>
          </xdr:cNvPr>
          <xdr:cNvSpPr/>
        </xdr:nvSpPr>
        <xdr:spPr>
          <a:xfrm rot="5400000">
            <a:off x="266700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27" name="Flèche : double flèche verticale 26">
            <a:extLst>
              <a:ext uri="{FF2B5EF4-FFF2-40B4-BE49-F238E27FC236}">
                <a16:creationId xmlns:a16="http://schemas.microsoft.com/office/drawing/2014/main" id="{63392B9E-6EA7-88BB-167C-93C1162D16A8}"/>
              </a:ext>
            </a:extLst>
          </xdr:cNvPr>
          <xdr:cNvSpPr/>
        </xdr:nvSpPr>
        <xdr:spPr>
          <a:xfrm>
            <a:off x="3990976" y="6861175"/>
            <a:ext cx="321944" cy="1228725"/>
          </a:xfrm>
          <a:prstGeom prst="up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I2C</a:t>
            </a:r>
          </a:p>
        </xdr:txBody>
      </xdr:sp>
      <xdr:sp macro="" textlink="">
        <xdr:nvSpPr>
          <xdr:cNvPr id="29" name="Flèche : droite 28">
            <a:extLst>
              <a:ext uri="{FF2B5EF4-FFF2-40B4-BE49-F238E27FC236}">
                <a16:creationId xmlns:a16="http://schemas.microsoft.com/office/drawing/2014/main" id="{228F102E-A977-4F3D-9053-63428C83EEEE}"/>
              </a:ext>
            </a:extLst>
          </xdr:cNvPr>
          <xdr:cNvSpPr/>
        </xdr:nvSpPr>
        <xdr:spPr>
          <a:xfrm>
            <a:off x="2619375" y="826452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30" name="Flèche : droite 29">
            <a:extLst>
              <a:ext uri="{FF2B5EF4-FFF2-40B4-BE49-F238E27FC236}">
                <a16:creationId xmlns:a16="http://schemas.microsoft.com/office/drawing/2014/main" id="{6431E660-74A4-4818-ACC2-8B57C11B3993}"/>
              </a:ext>
            </a:extLst>
          </xdr:cNvPr>
          <xdr:cNvSpPr/>
        </xdr:nvSpPr>
        <xdr:spPr>
          <a:xfrm>
            <a:off x="4895850" y="8528050"/>
            <a:ext cx="1095375" cy="42545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</a:t>
            </a:r>
          </a:p>
        </xdr:txBody>
      </xdr:sp>
      <xdr:sp macro="" textlink="">
        <xdr:nvSpPr>
          <xdr:cNvPr id="31" name="Flèche : droite 30">
            <a:extLst>
              <a:ext uri="{FF2B5EF4-FFF2-40B4-BE49-F238E27FC236}">
                <a16:creationId xmlns:a16="http://schemas.microsoft.com/office/drawing/2014/main" id="{58C50874-53FF-497E-87C5-B05C4D3A1886}"/>
              </a:ext>
            </a:extLst>
          </xdr:cNvPr>
          <xdr:cNvSpPr/>
        </xdr:nvSpPr>
        <xdr:spPr>
          <a:xfrm>
            <a:off x="4606925" y="6134100"/>
            <a:ext cx="1095375" cy="41910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47" name="Flèche : double flèche horizontale 46">
            <a:extLst>
              <a:ext uri="{FF2B5EF4-FFF2-40B4-BE49-F238E27FC236}">
                <a16:creationId xmlns:a16="http://schemas.microsoft.com/office/drawing/2014/main" id="{E6645840-52FB-46C0-9963-5D2781436119}"/>
              </a:ext>
            </a:extLst>
          </xdr:cNvPr>
          <xdr:cNvSpPr/>
        </xdr:nvSpPr>
        <xdr:spPr>
          <a:xfrm>
            <a:off x="752475" y="5470525"/>
            <a:ext cx="1504950" cy="400050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_SRV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1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Rectangle : coins arrondis 47">
            <a:extLst>
              <a:ext uri="{FF2B5EF4-FFF2-40B4-BE49-F238E27FC236}">
                <a16:creationId xmlns:a16="http://schemas.microsoft.com/office/drawing/2014/main" id="{2D2DD741-DB59-436E-9494-E0ADF5D85E99}"/>
              </a:ext>
            </a:extLst>
          </xdr:cNvPr>
          <xdr:cNvSpPr/>
        </xdr:nvSpPr>
        <xdr:spPr>
          <a:xfrm>
            <a:off x="3848100" y="1866900"/>
            <a:ext cx="717550" cy="587375"/>
          </a:xfrm>
          <a:prstGeom prst="round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FPGA</a:t>
            </a:r>
          </a:p>
        </xdr:txBody>
      </xdr:sp>
    </xdr:grpSp>
    <xdr:clientData/>
  </xdr:twoCellAnchor>
  <xdr:twoCellAnchor>
    <xdr:from>
      <xdr:col>15</xdr:col>
      <xdr:colOff>749300</xdr:colOff>
      <xdr:row>34</xdr:row>
      <xdr:rowOff>180976</xdr:rowOff>
    </xdr:from>
    <xdr:to>
      <xdr:col>20</xdr:col>
      <xdr:colOff>301625</xdr:colOff>
      <xdr:row>56</xdr:row>
      <xdr:rowOff>73026</xdr:rowOff>
    </xdr:to>
    <xdr:grpSp>
      <xdr:nvGrpSpPr>
        <xdr:cNvPr id="119" name="Groupe 118">
          <a:extLst>
            <a:ext uri="{FF2B5EF4-FFF2-40B4-BE49-F238E27FC236}">
              <a16:creationId xmlns:a16="http://schemas.microsoft.com/office/drawing/2014/main" id="{2F51E2EC-E14E-C4F4-8735-D0D90C498314}"/>
            </a:ext>
          </a:extLst>
        </xdr:cNvPr>
        <xdr:cNvGrpSpPr/>
      </xdr:nvGrpSpPr>
      <xdr:grpSpPr>
        <a:xfrm>
          <a:off x="12179300" y="6702800"/>
          <a:ext cx="3362325" cy="4083050"/>
          <a:chOff x="12179300" y="6442076"/>
          <a:chExt cx="3362325" cy="3943350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2A379A71-BDCB-4E82-BD01-31630804ABBA}"/>
              </a:ext>
            </a:extLst>
          </xdr:cNvPr>
          <xdr:cNvSpPr/>
        </xdr:nvSpPr>
        <xdr:spPr>
          <a:xfrm>
            <a:off x="12179300" y="6442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4BC93BC8-565C-42B5-8DD8-33A3AEAFEB46}"/>
              </a:ext>
            </a:extLst>
          </xdr:cNvPr>
          <xdr:cNvSpPr/>
        </xdr:nvSpPr>
        <xdr:spPr>
          <a:xfrm>
            <a:off x="12331700" y="6594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2AF2F114-73A2-43DE-A051-B07D14181FE4}"/>
              </a:ext>
            </a:extLst>
          </xdr:cNvPr>
          <xdr:cNvSpPr/>
        </xdr:nvSpPr>
        <xdr:spPr>
          <a:xfrm>
            <a:off x="12484100" y="6746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F589B87C-9FF4-4D6B-9180-0C2361BAC039}"/>
              </a:ext>
            </a:extLst>
          </xdr:cNvPr>
          <xdr:cNvSpPr/>
        </xdr:nvSpPr>
        <xdr:spPr>
          <a:xfrm>
            <a:off x="12636500" y="68992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3C6C8E6B-EB62-4535-9102-213C97CE9827}"/>
              </a:ext>
            </a:extLst>
          </xdr:cNvPr>
          <xdr:cNvSpPr/>
        </xdr:nvSpPr>
        <xdr:spPr>
          <a:xfrm>
            <a:off x="12788900" y="70516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1CDFDFBE-0381-49C7-A17E-D1A2D9710F4C}"/>
              </a:ext>
            </a:extLst>
          </xdr:cNvPr>
          <xdr:cNvSpPr/>
        </xdr:nvSpPr>
        <xdr:spPr>
          <a:xfrm>
            <a:off x="12941300" y="7204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383BCE75-EC81-48E4-A40B-77A6BD7E9517}"/>
              </a:ext>
            </a:extLst>
          </xdr:cNvPr>
          <xdr:cNvSpPr/>
        </xdr:nvSpPr>
        <xdr:spPr>
          <a:xfrm>
            <a:off x="13093700" y="7356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A9F3E02B-6941-411D-8AA1-2FFD3137ADA0}"/>
              </a:ext>
            </a:extLst>
          </xdr:cNvPr>
          <xdr:cNvSpPr/>
        </xdr:nvSpPr>
        <xdr:spPr>
          <a:xfrm>
            <a:off x="13246100" y="7508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</xdr:grpSp>
    <xdr:clientData/>
  </xdr:twoCellAnchor>
  <xdr:twoCellAnchor>
    <xdr:from>
      <xdr:col>9</xdr:col>
      <xdr:colOff>12700</xdr:colOff>
      <xdr:row>63</xdr:row>
      <xdr:rowOff>38100</xdr:rowOff>
    </xdr:from>
    <xdr:to>
      <xdr:col>12</xdr:col>
      <xdr:colOff>22225</xdr:colOff>
      <xdr:row>78</xdr:row>
      <xdr:rowOff>152400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18C8F9AF-2739-43D6-B00D-2F24C34DBEA9}"/>
            </a:ext>
          </a:extLst>
        </xdr:cNvPr>
        <xdr:cNvSpPr/>
      </xdr:nvSpPr>
      <xdr:spPr>
        <a:xfrm>
          <a:off x="6870700" y="11639550"/>
          <a:ext cx="2295525" cy="28765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MASTER TRANSCEIVER</a:t>
          </a:r>
        </a:p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EFR32MG22C224F512IM32</a:t>
          </a:r>
        </a:p>
      </xdr:txBody>
    </xdr:sp>
    <xdr:clientData/>
  </xdr:twoCellAnchor>
  <xdr:twoCellAnchor>
    <xdr:from>
      <xdr:col>14</xdr:col>
      <xdr:colOff>369794</xdr:colOff>
      <xdr:row>63</xdr:row>
      <xdr:rowOff>12700</xdr:rowOff>
    </xdr:from>
    <xdr:to>
      <xdr:col>20</xdr:col>
      <xdr:colOff>739588</xdr:colOff>
      <xdr:row>98</xdr:row>
      <xdr:rowOff>76199</xdr:rowOff>
    </xdr:to>
    <xdr:grpSp>
      <xdr:nvGrpSpPr>
        <xdr:cNvPr id="172" name="Groupe 171">
          <a:extLst>
            <a:ext uri="{FF2B5EF4-FFF2-40B4-BE49-F238E27FC236}">
              <a16:creationId xmlns:a16="http://schemas.microsoft.com/office/drawing/2014/main" id="{7FEBFEE4-6B24-74FF-243A-855BFE33F0DA}"/>
            </a:ext>
          </a:extLst>
        </xdr:cNvPr>
        <xdr:cNvGrpSpPr/>
      </xdr:nvGrpSpPr>
      <xdr:grpSpPr>
        <a:xfrm>
          <a:off x="11037794" y="12103847"/>
          <a:ext cx="4941794" cy="6730999"/>
          <a:chOff x="12187144" y="11607800"/>
          <a:chExt cx="4941794" cy="6508749"/>
        </a:xfrm>
      </xdr:grpSpPr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D6526D0F-07BF-4B2A-8DE7-7E33B6B6F05E}"/>
              </a:ext>
            </a:extLst>
          </xdr:cNvPr>
          <xdr:cNvSpPr/>
        </xdr:nvSpPr>
        <xdr:spPr>
          <a:xfrm>
            <a:off x="13350875" y="11607800"/>
            <a:ext cx="265747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66" name="Rectangle : coins arrondis 65">
            <a:extLst>
              <a:ext uri="{FF2B5EF4-FFF2-40B4-BE49-F238E27FC236}">
                <a16:creationId xmlns:a16="http://schemas.microsoft.com/office/drawing/2014/main" id="{616143DB-D350-4105-B2E4-C2A1CC49CCA5}"/>
              </a:ext>
            </a:extLst>
          </xdr:cNvPr>
          <xdr:cNvSpPr/>
        </xdr:nvSpPr>
        <xdr:spPr>
          <a:xfrm>
            <a:off x="15059025" y="173513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68" name="Flèche : double flèche verticale 67">
            <a:extLst>
              <a:ext uri="{FF2B5EF4-FFF2-40B4-BE49-F238E27FC236}">
                <a16:creationId xmlns:a16="http://schemas.microsoft.com/office/drawing/2014/main" id="{3CBF3CA2-4770-44EA-B3DD-70DC0997418A}"/>
              </a:ext>
            </a:extLst>
          </xdr:cNvPr>
          <xdr:cNvSpPr/>
        </xdr:nvSpPr>
        <xdr:spPr>
          <a:xfrm>
            <a:off x="15201900" y="14503400"/>
            <a:ext cx="506095" cy="2844800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65" name="Rectangle : coins arrondis 64">
            <a:extLst>
              <a:ext uri="{FF2B5EF4-FFF2-40B4-BE49-F238E27FC236}">
                <a16:creationId xmlns:a16="http://schemas.microsoft.com/office/drawing/2014/main" id="{452718E0-010B-4304-BB16-BDA5BE504640}"/>
              </a:ext>
            </a:extLst>
          </xdr:cNvPr>
          <xdr:cNvSpPr/>
        </xdr:nvSpPr>
        <xdr:spPr>
          <a:xfrm>
            <a:off x="15046325" y="160686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</xdr:txBody>
      </xdr:sp>
      <xdr:cxnSp macro="">
        <xdr:nvCxnSpPr>
          <xdr:cNvPr id="78" name="Connecteur : en angle 77">
            <a:extLst>
              <a:ext uri="{FF2B5EF4-FFF2-40B4-BE49-F238E27FC236}">
                <a16:creationId xmlns:a16="http://schemas.microsoft.com/office/drawing/2014/main" id="{FAFF8EE5-CED4-3B5E-40A3-C45B26863C2D}"/>
              </a:ext>
            </a:extLst>
          </xdr:cNvPr>
          <xdr:cNvCxnSpPr/>
        </xdr:nvCxnSpPr>
        <xdr:spPr>
          <a:xfrm rot="16200000" flipV="1">
            <a:off x="13477875" y="14722475"/>
            <a:ext cx="1797050" cy="1346200"/>
          </a:xfrm>
          <a:prstGeom prst="bentConnector3">
            <a:avLst>
              <a:gd name="adj1" fmla="val 1590"/>
            </a:avLst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0" name="ZoneTexte 79">
            <a:extLst>
              <a:ext uri="{FF2B5EF4-FFF2-40B4-BE49-F238E27FC236}">
                <a16:creationId xmlns:a16="http://schemas.microsoft.com/office/drawing/2014/main" id="{07F76EE7-CF03-F11E-926F-8C19F0FA4B92}"/>
              </a:ext>
            </a:extLst>
          </xdr:cNvPr>
          <xdr:cNvSpPr txBox="1"/>
        </xdr:nvSpPr>
        <xdr:spPr>
          <a:xfrm rot="5400000">
            <a:off x="13088883" y="15115390"/>
            <a:ext cx="100585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ALARM_TEMP</a:t>
            </a:r>
          </a:p>
        </xdr:txBody>
      </xdr:sp>
      <xdr:cxnSp macro="">
        <xdr:nvCxnSpPr>
          <xdr:cNvPr id="88" name="Connecteur droit avec flèche 87">
            <a:extLst>
              <a:ext uri="{FF2B5EF4-FFF2-40B4-BE49-F238E27FC236}">
                <a16:creationId xmlns:a16="http://schemas.microsoft.com/office/drawing/2014/main" id="{C6C90EB3-246E-ECCC-3859-76A51C4FBBD0}"/>
              </a:ext>
            </a:extLst>
          </xdr:cNvPr>
          <xdr:cNvCxnSpPr/>
        </xdr:nvCxnSpPr>
        <xdr:spPr>
          <a:xfrm>
            <a:off x="13912850" y="165163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9" name="ZoneTexte 88">
            <a:extLst>
              <a:ext uri="{FF2B5EF4-FFF2-40B4-BE49-F238E27FC236}">
                <a16:creationId xmlns:a16="http://schemas.microsoft.com/office/drawing/2014/main" id="{1EFB58A8-D289-45AA-B354-F77983FAB625}"/>
              </a:ext>
            </a:extLst>
          </xdr:cNvPr>
          <xdr:cNvSpPr txBox="1"/>
        </xdr:nvSpPr>
        <xdr:spPr>
          <a:xfrm>
            <a:off x="13844533" y="16265724"/>
            <a:ext cx="84875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CELL_TEMP</a:t>
            </a:r>
          </a:p>
        </xdr:txBody>
      </xdr: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796533ED-EFBE-4B1D-9516-D21A59AC1246}"/>
              </a:ext>
            </a:extLst>
          </xdr:cNvPr>
          <xdr:cNvCxnSpPr/>
        </xdr:nvCxnSpPr>
        <xdr:spPr>
          <a:xfrm>
            <a:off x="15900400" y="1772920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92" name="ZoneTexte 91">
            <a:extLst>
              <a:ext uri="{FF2B5EF4-FFF2-40B4-BE49-F238E27FC236}">
                <a16:creationId xmlns:a16="http://schemas.microsoft.com/office/drawing/2014/main" id="{701D4AD4-D748-432C-B1BA-4B32346E8692}"/>
              </a:ext>
            </a:extLst>
          </xdr:cNvPr>
          <xdr:cNvSpPr txBox="1"/>
        </xdr:nvSpPr>
        <xdr:spPr>
          <a:xfrm>
            <a:off x="15914633" y="17465874"/>
            <a:ext cx="100854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CNS_DERIVE_I</a:t>
            </a:r>
          </a:p>
        </xdr:txBody>
      </xdr:sp>
      <xdr:cxnSp macro="">
        <xdr:nvCxnSpPr>
          <xdr:cNvPr id="93" name="Connecteur droit avec flèche 92">
            <a:extLst>
              <a:ext uri="{FF2B5EF4-FFF2-40B4-BE49-F238E27FC236}">
                <a16:creationId xmlns:a16="http://schemas.microsoft.com/office/drawing/2014/main" id="{72DB8130-63EB-4F8A-A21B-275AD37B2372}"/>
              </a:ext>
            </a:extLst>
          </xdr:cNvPr>
          <xdr:cNvCxnSpPr/>
        </xdr:nvCxnSpPr>
        <xdr:spPr>
          <a:xfrm flipH="1" flipV="1">
            <a:off x="14084300" y="1447165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6" name="Connecteur droit avec flèche 95">
            <a:extLst>
              <a:ext uri="{FF2B5EF4-FFF2-40B4-BE49-F238E27FC236}">
                <a16:creationId xmlns:a16="http://schemas.microsoft.com/office/drawing/2014/main" id="{C36D6800-7DF6-424F-B7EE-A2437E502148}"/>
              </a:ext>
            </a:extLst>
          </xdr:cNvPr>
          <xdr:cNvCxnSpPr/>
        </xdr:nvCxnSpPr>
        <xdr:spPr>
          <a:xfrm flipH="1" flipV="1">
            <a:off x="1446530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7" name="Connecteur droit avec flèche 96">
            <a:extLst>
              <a:ext uri="{FF2B5EF4-FFF2-40B4-BE49-F238E27FC236}">
                <a16:creationId xmlns:a16="http://schemas.microsoft.com/office/drawing/2014/main" id="{7700BC69-22E8-449C-BF27-9CAF2ECBAFE6}"/>
              </a:ext>
            </a:extLst>
          </xdr:cNvPr>
          <xdr:cNvCxnSpPr/>
        </xdr:nvCxnSpPr>
        <xdr:spPr>
          <a:xfrm flipH="1" flipV="1">
            <a:off x="1486535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0" name="ZoneTexte 99">
            <a:extLst>
              <a:ext uri="{FF2B5EF4-FFF2-40B4-BE49-F238E27FC236}">
                <a16:creationId xmlns:a16="http://schemas.microsoft.com/office/drawing/2014/main" id="{DB58D199-1E10-87EB-A820-365BB5F1A0FF}"/>
              </a:ext>
            </a:extLst>
          </xdr:cNvPr>
          <xdr:cNvSpPr txBox="1"/>
        </xdr:nvSpPr>
        <xdr:spPr>
          <a:xfrm rot="5400000">
            <a:off x="13405400" y="15141775"/>
            <a:ext cx="105862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CELL_VOLTAGE</a:t>
            </a:r>
          </a:p>
        </xdr:txBody>
      </xdr:sp>
      <xdr:sp macro="" textlink="">
        <xdr:nvSpPr>
          <xdr:cNvPr id="101" name="ZoneTexte 100">
            <a:extLst>
              <a:ext uri="{FF2B5EF4-FFF2-40B4-BE49-F238E27FC236}">
                <a16:creationId xmlns:a16="http://schemas.microsoft.com/office/drawing/2014/main" id="{F0789A71-9C6F-08E5-70F6-86FF1F5E3897}"/>
              </a:ext>
            </a:extLst>
          </xdr:cNvPr>
          <xdr:cNvSpPr txBox="1"/>
        </xdr:nvSpPr>
        <xdr:spPr>
          <a:xfrm rot="5400000">
            <a:off x="13981171" y="14966054"/>
            <a:ext cx="707181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I_DERIVE</a:t>
            </a:r>
          </a:p>
        </xdr:txBody>
      </xdr:sp>
      <xdr:sp macro="" textlink="">
        <xdr:nvSpPr>
          <xdr:cNvPr id="102" name="ZoneTexte 101">
            <a:extLst>
              <a:ext uri="{FF2B5EF4-FFF2-40B4-BE49-F238E27FC236}">
                <a16:creationId xmlns:a16="http://schemas.microsoft.com/office/drawing/2014/main" id="{CF9B03B8-375D-A15E-ACB9-1FD4649E96B7}"/>
              </a:ext>
            </a:extLst>
          </xdr:cNvPr>
          <xdr:cNvSpPr txBox="1"/>
        </xdr:nvSpPr>
        <xdr:spPr>
          <a:xfrm rot="5400000">
            <a:off x="14337711" y="14990516"/>
            <a:ext cx="756104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VREF_EXT</a:t>
            </a:r>
          </a:p>
        </xdr:txBody>
      </xdr:sp>
      <xdr:cxnSp macro="">
        <xdr:nvCxnSpPr>
          <xdr:cNvPr id="103" name="Connecteur droit avec flèche 102">
            <a:extLst>
              <a:ext uri="{FF2B5EF4-FFF2-40B4-BE49-F238E27FC236}">
                <a16:creationId xmlns:a16="http://schemas.microsoft.com/office/drawing/2014/main" id="{A0AB9077-99A8-7602-705D-21AC53A16694}"/>
              </a:ext>
            </a:extLst>
          </xdr:cNvPr>
          <xdr:cNvCxnSpPr/>
        </xdr:nvCxnSpPr>
        <xdr:spPr>
          <a:xfrm>
            <a:off x="16021050" y="13633450"/>
            <a:ext cx="1096682" cy="100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4" name="ZoneTexte 103">
            <a:extLst>
              <a:ext uri="{FF2B5EF4-FFF2-40B4-BE49-F238E27FC236}">
                <a16:creationId xmlns:a16="http://schemas.microsoft.com/office/drawing/2014/main" id="{30D3875F-BBE4-152E-5536-D1DFC9C4EF1E}"/>
              </a:ext>
            </a:extLst>
          </xdr:cNvPr>
          <xdr:cNvSpPr txBox="1"/>
        </xdr:nvSpPr>
        <xdr:spPr>
          <a:xfrm>
            <a:off x="16028933" y="13370124"/>
            <a:ext cx="79316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CNS_HEAT</a:t>
            </a:r>
          </a:p>
        </xdr:txBody>
      </xdr:sp>
      <xdr:cxnSp macro="">
        <xdr:nvCxnSpPr>
          <xdr:cNvPr id="105" name="Connecteur droit avec flèche 104">
            <a:extLst>
              <a:ext uri="{FF2B5EF4-FFF2-40B4-BE49-F238E27FC236}">
                <a16:creationId xmlns:a16="http://schemas.microsoft.com/office/drawing/2014/main" id="{4525418C-7047-400F-825B-517ECC49D8AB}"/>
              </a:ext>
            </a:extLst>
          </xdr:cNvPr>
          <xdr:cNvCxnSpPr/>
        </xdr:nvCxnSpPr>
        <xdr:spPr>
          <a:xfrm flipV="1">
            <a:off x="16014700" y="13101707"/>
            <a:ext cx="1114238" cy="7669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6" name="ZoneTexte 105">
            <a:extLst>
              <a:ext uri="{FF2B5EF4-FFF2-40B4-BE49-F238E27FC236}">
                <a16:creationId xmlns:a16="http://schemas.microsoft.com/office/drawing/2014/main" id="{7D3F1BF2-94BD-45E6-8C13-9FC6DE2A68C2}"/>
              </a:ext>
            </a:extLst>
          </xdr:cNvPr>
          <xdr:cNvSpPr txBox="1"/>
        </xdr:nvSpPr>
        <xdr:spPr>
          <a:xfrm>
            <a:off x="16028933" y="12846050"/>
            <a:ext cx="102367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DEBUG_LED_1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292F02AB-FC9D-0706-70E2-1854155E2EAA}"/>
              </a:ext>
            </a:extLst>
          </xdr:cNvPr>
          <xdr:cNvSpPr/>
        </xdr:nvSpPr>
        <xdr:spPr>
          <a:xfrm>
            <a:off x="1356360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DI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6B72D65A-EE5A-4F9E-9925-7C7AC1C26077}"/>
              </a:ext>
            </a:extLst>
          </xdr:cNvPr>
          <xdr:cNvSpPr/>
        </xdr:nvSpPr>
        <xdr:spPr>
          <a:xfrm>
            <a:off x="13925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B5FB62C7-D96A-4ED2-BFE4-825B2C97A2DA}"/>
              </a:ext>
            </a:extLst>
          </xdr:cNvPr>
          <xdr:cNvSpPr/>
        </xdr:nvSpPr>
        <xdr:spPr>
          <a:xfrm>
            <a:off x="14306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0" name="Rectangle 109">
            <a:extLst>
              <a:ext uri="{FF2B5EF4-FFF2-40B4-BE49-F238E27FC236}">
                <a16:creationId xmlns:a16="http://schemas.microsoft.com/office/drawing/2014/main" id="{108611BB-4D1A-47A9-9F5F-7BB3979EAFEF}"/>
              </a:ext>
            </a:extLst>
          </xdr:cNvPr>
          <xdr:cNvSpPr/>
        </xdr:nvSpPr>
        <xdr:spPr>
          <a:xfrm>
            <a:off x="147129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E2B552D0-2F84-4C65-9CE6-639CDE6FE0F3}"/>
              </a:ext>
            </a:extLst>
          </xdr:cNvPr>
          <xdr:cNvSpPr/>
        </xdr:nvSpPr>
        <xdr:spPr>
          <a:xfrm>
            <a:off x="15043150" y="14001750"/>
            <a:ext cx="825500" cy="4572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MOSI</a:t>
            </a:r>
          </a:p>
          <a:p>
            <a:pPr algn="ctr"/>
            <a:r>
              <a:rPr lang="fr-CH" sz="800"/>
              <a:t>MISO</a:t>
            </a:r>
          </a:p>
          <a:p>
            <a:pPr algn="ctr"/>
            <a:r>
              <a:rPr lang="fr-CH" sz="800"/>
              <a:t>SCLK</a:t>
            </a:r>
            <a:br>
              <a:rPr lang="fr-CH" sz="800"/>
            </a:br>
            <a:r>
              <a:rPr lang="fr-CH" sz="800"/>
              <a:t>CS_ADC</a:t>
            </a:r>
          </a:p>
          <a:p>
            <a:pPr algn="ctr"/>
            <a:r>
              <a:rPr lang="fr-CH" sz="800"/>
              <a:t>CS_DAC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FC42658B-2C14-4917-B12E-3615FB96FE7D}"/>
              </a:ext>
            </a:extLst>
          </xdr:cNvPr>
          <xdr:cNvSpPr/>
        </xdr:nvSpPr>
        <xdr:spPr>
          <a:xfrm rot="16200000">
            <a:off x="15690850" y="1294130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C25E5CF8-0483-4C7A-9AF0-3C7209F592B1}"/>
              </a:ext>
            </a:extLst>
          </xdr:cNvPr>
          <xdr:cNvSpPr/>
        </xdr:nvSpPr>
        <xdr:spPr>
          <a:xfrm rot="16200000">
            <a:off x="15632113" y="13454062"/>
            <a:ext cx="260350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PWM</a:t>
            </a:r>
          </a:p>
        </xdr:txBody>
      </xdr:sp>
      <xdr:cxnSp macro="">
        <xdr:nvCxnSpPr>
          <xdr:cNvPr id="120" name="Connecteur droit avec flèche 119">
            <a:extLst>
              <a:ext uri="{FF2B5EF4-FFF2-40B4-BE49-F238E27FC236}">
                <a16:creationId xmlns:a16="http://schemas.microsoft.com/office/drawing/2014/main" id="{CB87E8A6-1558-5381-7C53-B1AFB8CF64E7}"/>
              </a:ext>
            </a:extLst>
          </xdr:cNvPr>
          <xdr:cNvCxnSpPr/>
        </xdr:nvCxnSpPr>
        <xdr:spPr>
          <a:xfrm flipH="1" flipV="1">
            <a:off x="12187144" y="12354031"/>
            <a:ext cx="1141506" cy="3068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23" name="Connecteur droit avec flèche 122">
            <a:extLst>
              <a:ext uri="{FF2B5EF4-FFF2-40B4-BE49-F238E27FC236}">
                <a16:creationId xmlns:a16="http://schemas.microsoft.com/office/drawing/2014/main" id="{E98C21E3-6E79-4037-96E1-AEF85DEF8A47}"/>
              </a:ext>
            </a:extLst>
          </xdr:cNvPr>
          <xdr:cNvCxnSpPr/>
        </xdr:nvCxnSpPr>
        <xdr:spPr>
          <a:xfrm flipH="1">
            <a:off x="12209556" y="13728700"/>
            <a:ext cx="1119094" cy="12323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4" name="ZoneTexte 123">
            <a:extLst>
              <a:ext uri="{FF2B5EF4-FFF2-40B4-BE49-F238E27FC236}">
                <a16:creationId xmlns:a16="http://schemas.microsoft.com/office/drawing/2014/main" id="{6D5F6926-EBF3-4091-BD7B-59C44B59F4DC}"/>
              </a:ext>
            </a:extLst>
          </xdr:cNvPr>
          <xdr:cNvSpPr txBox="1"/>
        </xdr:nvSpPr>
        <xdr:spPr>
          <a:xfrm>
            <a:off x="12326883" y="13459024"/>
            <a:ext cx="78912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UART_TxD</a:t>
            </a:r>
          </a:p>
        </xdr:txBody>
      </xdr:sp>
      <xdr:cxnSp macro="">
        <xdr:nvCxnSpPr>
          <xdr:cNvPr id="125" name="Connecteur droit avec flèche 124">
            <a:extLst>
              <a:ext uri="{FF2B5EF4-FFF2-40B4-BE49-F238E27FC236}">
                <a16:creationId xmlns:a16="http://schemas.microsoft.com/office/drawing/2014/main" id="{2E19B1A7-0279-4984-A352-4A135988177D}"/>
              </a:ext>
            </a:extLst>
          </xdr:cNvPr>
          <xdr:cNvCxnSpPr/>
        </xdr:nvCxnSpPr>
        <xdr:spPr>
          <a:xfrm flipV="1">
            <a:off x="12366438" y="14039850"/>
            <a:ext cx="981262" cy="4577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6" name="ZoneTexte 125">
            <a:extLst>
              <a:ext uri="{FF2B5EF4-FFF2-40B4-BE49-F238E27FC236}">
                <a16:creationId xmlns:a16="http://schemas.microsoft.com/office/drawing/2014/main" id="{5B0B12B0-1A23-4677-AEF1-3278CBAA9743}"/>
              </a:ext>
            </a:extLst>
          </xdr:cNvPr>
          <xdr:cNvSpPr txBox="1"/>
        </xdr:nvSpPr>
        <xdr:spPr>
          <a:xfrm>
            <a:off x="12326883" y="13757474"/>
            <a:ext cx="79701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UART_RxD</a:t>
            </a:r>
          </a:p>
        </xdr:txBody>
      </xdr:sp>
      <xdr:cxnSp macro="">
        <xdr:nvCxnSpPr>
          <xdr:cNvPr id="129" name="Connecteur droit avec flèche 128">
            <a:extLst>
              <a:ext uri="{FF2B5EF4-FFF2-40B4-BE49-F238E27FC236}">
                <a16:creationId xmlns:a16="http://schemas.microsoft.com/office/drawing/2014/main" id="{D69AB6BE-7931-4885-AC7C-4D547530F68C}"/>
              </a:ext>
            </a:extLst>
          </xdr:cNvPr>
          <xdr:cNvCxnSpPr/>
        </xdr:nvCxnSpPr>
        <xdr:spPr>
          <a:xfrm flipH="1">
            <a:off x="12209556" y="12706350"/>
            <a:ext cx="1119094" cy="5265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31" name="Connecteur droit avec flèche 130">
            <a:extLst>
              <a:ext uri="{FF2B5EF4-FFF2-40B4-BE49-F238E27FC236}">
                <a16:creationId xmlns:a16="http://schemas.microsoft.com/office/drawing/2014/main" id="{E0B516E5-2685-E88F-6FDF-67A502778B02}"/>
              </a:ext>
            </a:extLst>
          </xdr:cNvPr>
          <xdr:cNvCxnSpPr>
            <a:stCxn id="63" idx="1"/>
          </xdr:cNvCxnSpPr>
        </xdr:nvCxnSpPr>
        <xdr:spPr>
          <a:xfrm flipH="1">
            <a:off x="12243174" y="13046075"/>
            <a:ext cx="1107701" cy="1451"/>
          </a:xfrm>
          <a:prstGeom prst="straightConnector1">
            <a:avLst/>
          </a:prstGeom>
          <a:ln w="57150">
            <a:headEnd type="triangle"/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32" name="ZoneTexte 131">
            <a:extLst>
              <a:ext uri="{FF2B5EF4-FFF2-40B4-BE49-F238E27FC236}">
                <a16:creationId xmlns:a16="http://schemas.microsoft.com/office/drawing/2014/main" id="{78BC52AF-D0FC-4ED5-9340-51507F7B59AE}"/>
              </a:ext>
            </a:extLst>
          </xdr:cNvPr>
          <xdr:cNvSpPr txBox="1"/>
        </xdr:nvSpPr>
        <xdr:spPr>
          <a:xfrm>
            <a:off x="12326883" y="12074724"/>
            <a:ext cx="87030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TCK_SWCLK</a:t>
            </a:r>
          </a:p>
        </xdr:txBody>
      </xdr:sp>
      <xdr:sp macro="" textlink="">
        <xdr:nvSpPr>
          <xdr:cNvPr id="133" name="ZoneTexte 132">
            <a:extLst>
              <a:ext uri="{FF2B5EF4-FFF2-40B4-BE49-F238E27FC236}">
                <a16:creationId xmlns:a16="http://schemas.microsoft.com/office/drawing/2014/main" id="{15486A06-C5B7-409D-84C8-67A50C67ABCF}"/>
              </a:ext>
            </a:extLst>
          </xdr:cNvPr>
          <xdr:cNvSpPr txBox="1"/>
        </xdr:nvSpPr>
        <xdr:spPr>
          <a:xfrm>
            <a:off x="12326883" y="12411274"/>
            <a:ext cx="787652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TDO_SWO</a:t>
            </a:r>
          </a:p>
        </xdr:txBody>
      </xdr:sp>
      <xdr:sp macro="" textlink="">
        <xdr:nvSpPr>
          <xdr:cNvPr id="134" name="ZoneTexte 133">
            <a:extLst>
              <a:ext uri="{FF2B5EF4-FFF2-40B4-BE49-F238E27FC236}">
                <a16:creationId xmlns:a16="http://schemas.microsoft.com/office/drawing/2014/main" id="{635AE1C1-874D-4382-8DAC-C916AC014A0F}"/>
              </a:ext>
            </a:extLst>
          </xdr:cNvPr>
          <xdr:cNvSpPr txBox="1"/>
        </xdr:nvSpPr>
        <xdr:spPr>
          <a:xfrm>
            <a:off x="12326883" y="12747824"/>
            <a:ext cx="91518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TMS_SWDIO</a:t>
            </a:r>
          </a:p>
        </xdr:txBody>
      </xdr: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B70B3AD4-CF29-41A1-A3FA-22B94AF8353A}"/>
              </a:ext>
            </a:extLst>
          </xdr:cNvPr>
          <xdr:cNvSpPr/>
        </xdr:nvSpPr>
        <xdr:spPr>
          <a:xfrm rot="16200000">
            <a:off x="13338177" y="13674724"/>
            <a:ext cx="479425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UART/US1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1C2487E8-2400-4630-A958-CB7AB264EBA1}"/>
              </a:ext>
            </a:extLst>
          </xdr:cNvPr>
          <xdr:cNvSpPr/>
        </xdr:nvSpPr>
        <xdr:spPr>
          <a:xfrm rot="16200000">
            <a:off x="13185776" y="12487275"/>
            <a:ext cx="850901" cy="463548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DEBUG</a:t>
            </a:r>
          </a:p>
          <a:p>
            <a:pPr algn="ctr"/>
            <a:r>
              <a:rPr lang="fr-CH" sz="800"/>
              <a:t>SW</a:t>
            </a:r>
          </a:p>
        </xdr:txBody>
      </xdr:sp>
    </xdr:grpSp>
    <xdr:clientData/>
  </xdr:twoCellAnchor>
  <xdr:twoCellAnchor>
    <xdr:from>
      <xdr:col>12</xdr:col>
      <xdr:colOff>31750</xdr:colOff>
      <xdr:row>15</xdr:row>
      <xdr:rowOff>171450</xdr:rowOff>
    </xdr:from>
    <xdr:to>
      <xdr:col>13</xdr:col>
      <xdr:colOff>365125</xdr:colOff>
      <xdr:row>18</xdr:row>
      <xdr:rowOff>38100</xdr:rowOff>
    </xdr:to>
    <xdr:sp macro="" textlink="">
      <xdr:nvSpPr>
        <xdr:cNvPr id="137" name="Flèche : droite 136">
          <a:extLst>
            <a:ext uri="{FF2B5EF4-FFF2-40B4-BE49-F238E27FC236}">
              <a16:creationId xmlns:a16="http://schemas.microsoft.com/office/drawing/2014/main" id="{CED66721-D44A-4E5F-8658-8AC9E845BDD8}"/>
            </a:ext>
          </a:extLst>
        </xdr:cNvPr>
        <xdr:cNvSpPr/>
      </xdr:nvSpPr>
      <xdr:spPr>
        <a:xfrm>
          <a:off x="9175750" y="2933700"/>
          <a:ext cx="1095375" cy="4191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DEBUG_OUT</a:t>
          </a:r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31750</xdr:colOff>
      <xdr:row>70</xdr:row>
      <xdr:rowOff>179294</xdr:rowOff>
    </xdr:from>
    <xdr:to>
      <xdr:col>13</xdr:col>
      <xdr:colOff>324971</xdr:colOff>
      <xdr:row>70</xdr:row>
      <xdr:rowOff>180776</xdr:rowOff>
    </xdr:to>
    <xdr:cxnSp macro="">
      <xdr:nvCxnSpPr>
        <xdr:cNvPr id="139" name="Connecteur droit avec flèche 138">
          <a:extLst>
            <a:ext uri="{FF2B5EF4-FFF2-40B4-BE49-F238E27FC236}">
              <a16:creationId xmlns:a16="http://schemas.microsoft.com/office/drawing/2014/main" id="{1F3693B8-2E49-49DA-A019-87F2C8D9620C}"/>
            </a:ext>
          </a:extLst>
        </xdr:cNvPr>
        <xdr:cNvCxnSpPr/>
      </xdr:nvCxnSpPr>
      <xdr:spPr>
        <a:xfrm flipV="1">
          <a:off x="9175750" y="13603941"/>
          <a:ext cx="1055221" cy="1482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45983</xdr:colOff>
      <xdr:row>69</xdr:row>
      <xdr:rowOff>101600</xdr:rowOff>
    </xdr:from>
    <xdr:ext cx="1023678" cy="264560"/>
    <xdr:sp macro="" textlink="">
      <xdr:nvSpPr>
        <xdr:cNvPr id="140" name="ZoneTexte 139">
          <a:extLst>
            <a:ext uri="{FF2B5EF4-FFF2-40B4-BE49-F238E27FC236}">
              <a16:creationId xmlns:a16="http://schemas.microsoft.com/office/drawing/2014/main" id="{EC4A6DF1-FD85-4C4F-BECD-1EC53787B1B7}"/>
            </a:ext>
          </a:extLst>
        </xdr:cNvPr>
        <xdr:cNvSpPr txBox="1"/>
      </xdr:nvSpPr>
      <xdr:spPr>
        <a:xfrm>
          <a:off x="9189983" y="12807950"/>
          <a:ext cx="1023678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DEBUG_LED_1</a:t>
          </a:r>
        </a:p>
      </xdr:txBody>
    </xdr:sp>
    <xdr:clientData/>
  </xdr:oneCellAnchor>
  <xdr:twoCellAnchor>
    <xdr:from>
      <xdr:col>11</xdr:col>
      <xdr:colOff>473075</xdr:colOff>
      <xdr:row>70</xdr:row>
      <xdr:rowOff>9525</xdr:rowOff>
    </xdr:from>
    <xdr:to>
      <xdr:col>11</xdr:col>
      <xdr:colOff>727075</xdr:colOff>
      <xdr:row>71</xdr:row>
      <xdr:rowOff>85725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1E4946DB-43D8-46D5-9690-8F491A805045}"/>
            </a:ext>
          </a:extLst>
        </xdr:cNvPr>
        <xdr:cNvSpPr/>
      </xdr:nvSpPr>
      <xdr:spPr>
        <a:xfrm rot="16200000">
          <a:off x="8851900" y="12903200"/>
          <a:ext cx="260350" cy="2540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DO</a:t>
          </a:r>
        </a:p>
      </xdr:txBody>
    </xdr:sp>
    <xdr:clientData/>
  </xdr:twoCellAnchor>
  <xdr:twoCellAnchor>
    <xdr:from>
      <xdr:col>10</xdr:col>
      <xdr:colOff>742950</xdr:colOff>
      <xdr:row>78</xdr:row>
      <xdr:rowOff>146050</xdr:rowOff>
    </xdr:from>
    <xdr:to>
      <xdr:col>11</xdr:col>
      <xdr:colOff>487045</xdr:colOff>
      <xdr:row>94</xdr:row>
      <xdr:rowOff>44450</xdr:rowOff>
    </xdr:to>
    <xdr:sp macro="" textlink="">
      <xdr:nvSpPr>
        <xdr:cNvPr id="143" name="Flèche : double flèche verticale 142">
          <a:extLst>
            <a:ext uri="{FF2B5EF4-FFF2-40B4-BE49-F238E27FC236}">
              <a16:creationId xmlns:a16="http://schemas.microsoft.com/office/drawing/2014/main" id="{4A153664-ABEE-4773-8390-65821DAE0433}"/>
            </a:ext>
          </a:extLst>
        </xdr:cNvPr>
        <xdr:cNvSpPr/>
      </xdr:nvSpPr>
      <xdr:spPr>
        <a:xfrm>
          <a:off x="8362950" y="14509750"/>
          <a:ext cx="506095" cy="2844800"/>
        </a:xfrm>
        <a:prstGeom prst="up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SPI 1.6 Mbps</a:t>
          </a:r>
        </a:p>
      </xdr:txBody>
    </xdr:sp>
    <xdr:clientData/>
  </xdr:twoCellAnchor>
  <xdr:twoCellAnchor>
    <xdr:from>
      <xdr:col>10</xdr:col>
      <xdr:colOff>617818</xdr:colOff>
      <xdr:row>76</xdr:row>
      <xdr:rowOff>12700</xdr:rowOff>
    </xdr:from>
    <xdr:to>
      <xdr:col>11</xdr:col>
      <xdr:colOff>681318</xdr:colOff>
      <xdr:row>78</xdr:row>
      <xdr:rowOff>101600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25528BF0-3F5A-4C4F-A79F-53240047C3E3}"/>
            </a:ext>
          </a:extLst>
        </xdr:cNvPr>
        <xdr:cNvSpPr/>
      </xdr:nvSpPr>
      <xdr:spPr>
        <a:xfrm>
          <a:off x="8237818" y="14580347"/>
          <a:ext cx="825500" cy="4699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MOSI</a:t>
          </a:r>
        </a:p>
        <a:p>
          <a:pPr algn="ctr"/>
          <a:r>
            <a:rPr lang="fr-CH" sz="800"/>
            <a:t>MISO</a:t>
          </a:r>
        </a:p>
        <a:p>
          <a:pPr algn="ctr"/>
          <a:r>
            <a:rPr lang="fr-CH" sz="800"/>
            <a:t>SCLK</a:t>
          </a:r>
          <a:br>
            <a:rPr lang="fr-CH" sz="800"/>
          </a:br>
          <a:r>
            <a:rPr lang="fr-CH" sz="800"/>
            <a:t>CS_CPU</a:t>
          </a:r>
        </a:p>
      </xdr:txBody>
    </xdr:sp>
    <xdr:clientData/>
  </xdr:twoCellAnchor>
  <xdr:twoCellAnchor>
    <xdr:from>
      <xdr:col>9</xdr:col>
      <xdr:colOff>505759</xdr:colOff>
      <xdr:row>74</xdr:row>
      <xdr:rowOff>156882</xdr:rowOff>
    </xdr:from>
    <xdr:to>
      <xdr:col>10</xdr:col>
      <xdr:colOff>569259</xdr:colOff>
      <xdr:row>78</xdr:row>
      <xdr:rowOff>107950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A4261F07-F882-4E6D-9A50-5D876AE9BD33}"/>
            </a:ext>
          </a:extLst>
        </xdr:cNvPr>
        <xdr:cNvSpPr/>
      </xdr:nvSpPr>
      <xdr:spPr>
        <a:xfrm>
          <a:off x="7363759" y="14343529"/>
          <a:ext cx="825500" cy="71306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CS (DFRAME)</a:t>
          </a:r>
        </a:p>
        <a:p>
          <a:pPr algn="ctr"/>
          <a:r>
            <a:rPr lang="fr-CH" sz="800"/>
            <a:t>MOSI (DOUT)</a:t>
          </a:r>
        </a:p>
        <a:p>
          <a:pPr algn="ctr"/>
          <a:r>
            <a:rPr lang="fr-CH" sz="800"/>
            <a:t>CLK</a:t>
          </a:r>
        </a:p>
      </xdr:txBody>
    </xdr:sp>
    <xdr:clientData/>
  </xdr:twoCellAnchor>
  <xdr:twoCellAnchor>
    <xdr:from>
      <xdr:col>7</xdr:col>
      <xdr:colOff>358588</xdr:colOff>
      <xdr:row>66</xdr:row>
      <xdr:rowOff>56029</xdr:rowOff>
    </xdr:from>
    <xdr:to>
      <xdr:col>8</xdr:col>
      <xdr:colOff>755650</xdr:colOff>
      <xdr:row>66</xdr:row>
      <xdr:rowOff>57150</xdr:rowOff>
    </xdr:to>
    <xdr:cxnSp macro="">
      <xdr:nvCxnSpPr>
        <xdr:cNvPr id="159" name="Connecteur droit avec flèche 158">
          <a:extLst>
            <a:ext uri="{FF2B5EF4-FFF2-40B4-BE49-F238E27FC236}">
              <a16:creationId xmlns:a16="http://schemas.microsoft.com/office/drawing/2014/main" id="{74DF39A8-F90C-4E86-BED3-3AD8BDC68BCC}"/>
            </a:ext>
          </a:extLst>
        </xdr:cNvPr>
        <xdr:cNvCxnSpPr/>
      </xdr:nvCxnSpPr>
      <xdr:spPr>
        <a:xfrm flipH="1" flipV="1">
          <a:off x="5692588" y="12718676"/>
          <a:ext cx="1159062" cy="1121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481853</xdr:colOff>
      <xdr:row>73</xdr:row>
      <xdr:rowOff>134471</xdr:rowOff>
    </xdr:from>
    <xdr:to>
      <xdr:col>8</xdr:col>
      <xdr:colOff>755650</xdr:colOff>
      <xdr:row>73</xdr:row>
      <xdr:rowOff>139700</xdr:rowOff>
    </xdr:to>
    <xdr:cxnSp macro="">
      <xdr:nvCxnSpPr>
        <xdr:cNvPr id="160" name="Connecteur droit avec flèche 159">
          <a:extLst>
            <a:ext uri="{FF2B5EF4-FFF2-40B4-BE49-F238E27FC236}">
              <a16:creationId xmlns:a16="http://schemas.microsoft.com/office/drawing/2014/main" id="{68B8B032-92F8-46D9-9ECD-27832E9F67AF}"/>
            </a:ext>
          </a:extLst>
        </xdr:cNvPr>
        <xdr:cNvCxnSpPr/>
      </xdr:nvCxnSpPr>
      <xdr:spPr>
        <a:xfrm flipH="1" flipV="1">
          <a:off x="5815853" y="14130618"/>
          <a:ext cx="1035797" cy="5229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72</xdr:row>
      <xdr:rowOff>54174</xdr:rowOff>
    </xdr:from>
    <xdr:ext cx="789127" cy="264560"/>
    <xdr:sp macro="" textlink="">
      <xdr:nvSpPr>
        <xdr:cNvPr id="161" name="ZoneTexte 160">
          <a:extLst>
            <a:ext uri="{FF2B5EF4-FFF2-40B4-BE49-F238E27FC236}">
              <a16:creationId xmlns:a16="http://schemas.microsoft.com/office/drawing/2014/main" id="{9C60B6DD-8EB3-47AB-9E37-8F124805676C}"/>
            </a:ext>
          </a:extLst>
        </xdr:cNvPr>
        <xdr:cNvSpPr txBox="1"/>
      </xdr:nvSpPr>
      <xdr:spPr>
        <a:xfrm>
          <a:off x="5849883" y="13312974"/>
          <a:ext cx="78912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UART_TxD</a:t>
          </a:r>
        </a:p>
      </xdr:txBody>
    </xdr:sp>
    <xdr:clientData/>
  </xdr:oneCellAnchor>
  <xdr:twoCellAnchor>
    <xdr:from>
      <xdr:col>7</xdr:col>
      <xdr:colOff>504265</xdr:colOff>
      <xdr:row>75</xdr:row>
      <xdr:rowOff>82550</xdr:rowOff>
    </xdr:from>
    <xdr:to>
      <xdr:col>9</xdr:col>
      <xdr:colOff>12700</xdr:colOff>
      <xdr:row>75</xdr:row>
      <xdr:rowOff>89647</xdr:rowOff>
    </xdr:to>
    <xdr:cxnSp macro="">
      <xdr:nvCxnSpPr>
        <xdr:cNvPr id="162" name="Connecteur droit avec flèche 161">
          <a:extLst>
            <a:ext uri="{FF2B5EF4-FFF2-40B4-BE49-F238E27FC236}">
              <a16:creationId xmlns:a16="http://schemas.microsoft.com/office/drawing/2014/main" id="{B2003EFC-F6B1-4655-8524-835D77A3F267}"/>
            </a:ext>
          </a:extLst>
        </xdr:cNvPr>
        <xdr:cNvCxnSpPr/>
      </xdr:nvCxnSpPr>
      <xdr:spPr>
        <a:xfrm flipV="1">
          <a:off x="5838265" y="14459697"/>
          <a:ext cx="1032435" cy="7097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73</xdr:row>
      <xdr:rowOff>168474</xdr:rowOff>
    </xdr:from>
    <xdr:ext cx="797013" cy="264560"/>
    <xdr:sp macro="" textlink="">
      <xdr:nvSpPr>
        <xdr:cNvPr id="163" name="ZoneTexte 162">
          <a:extLst>
            <a:ext uri="{FF2B5EF4-FFF2-40B4-BE49-F238E27FC236}">
              <a16:creationId xmlns:a16="http://schemas.microsoft.com/office/drawing/2014/main" id="{9FB6BEA6-CF76-428F-9B44-3EE73B4C4892}"/>
            </a:ext>
          </a:extLst>
        </xdr:cNvPr>
        <xdr:cNvSpPr txBox="1"/>
      </xdr:nvSpPr>
      <xdr:spPr>
        <a:xfrm>
          <a:off x="5849883" y="13611424"/>
          <a:ext cx="79701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UART_RxD</a:t>
          </a:r>
        </a:p>
      </xdr:txBody>
    </xdr:sp>
    <xdr:clientData/>
  </xdr:oneCellAnchor>
  <xdr:twoCellAnchor>
    <xdr:from>
      <xdr:col>7</xdr:col>
      <xdr:colOff>369794</xdr:colOff>
      <xdr:row>68</xdr:row>
      <xdr:rowOff>22412</xdr:rowOff>
    </xdr:from>
    <xdr:to>
      <xdr:col>8</xdr:col>
      <xdr:colOff>755650</xdr:colOff>
      <xdr:row>68</xdr:row>
      <xdr:rowOff>38100</xdr:rowOff>
    </xdr:to>
    <xdr:cxnSp macro="">
      <xdr:nvCxnSpPr>
        <xdr:cNvPr id="164" name="Connecteur droit avec flèche 163">
          <a:extLst>
            <a:ext uri="{FF2B5EF4-FFF2-40B4-BE49-F238E27FC236}">
              <a16:creationId xmlns:a16="http://schemas.microsoft.com/office/drawing/2014/main" id="{5C77A66C-8E40-4E9E-BE6C-F4ED524B28B7}"/>
            </a:ext>
          </a:extLst>
        </xdr:cNvPr>
        <xdr:cNvCxnSpPr/>
      </xdr:nvCxnSpPr>
      <xdr:spPr>
        <a:xfrm flipH="1" flipV="1">
          <a:off x="5703794" y="13066059"/>
          <a:ext cx="1147856" cy="15688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403412</xdr:colOff>
      <xdr:row>70</xdr:row>
      <xdr:rowOff>0</xdr:rowOff>
    </xdr:from>
    <xdr:to>
      <xdr:col>9</xdr:col>
      <xdr:colOff>15875</xdr:colOff>
      <xdr:row>70</xdr:row>
      <xdr:rowOff>9525</xdr:rowOff>
    </xdr:to>
    <xdr:cxnSp macro="">
      <xdr:nvCxnSpPr>
        <xdr:cNvPr id="165" name="Connecteur droit avec flèche 164">
          <a:extLst>
            <a:ext uri="{FF2B5EF4-FFF2-40B4-BE49-F238E27FC236}">
              <a16:creationId xmlns:a16="http://schemas.microsoft.com/office/drawing/2014/main" id="{7195E7C6-78CE-4983-BAEB-05A707B55747}"/>
            </a:ext>
          </a:extLst>
        </xdr:cNvPr>
        <xdr:cNvCxnSpPr/>
      </xdr:nvCxnSpPr>
      <xdr:spPr>
        <a:xfrm flipH="1" flipV="1">
          <a:off x="5737412" y="13424647"/>
          <a:ext cx="1136463" cy="9525"/>
        </a:xfrm>
        <a:prstGeom prst="straightConnector1">
          <a:avLst/>
        </a:prstGeom>
        <a:ln w="57150">
          <a:solidFill>
            <a:schemeClr val="accent2"/>
          </a:solidFill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64</xdr:row>
      <xdr:rowOff>143074</xdr:rowOff>
    </xdr:from>
    <xdr:ext cx="870303" cy="264560"/>
    <xdr:sp macro="" textlink="">
      <xdr:nvSpPr>
        <xdr:cNvPr id="166" name="ZoneTexte 165">
          <a:extLst>
            <a:ext uri="{FF2B5EF4-FFF2-40B4-BE49-F238E27FC236}">
              <a16:creationId xmlns:a16="http://schemas.microsoft.com/office/drawing/2014/main" id="{92FA5A86-2B9B-4136-8ADB-8C065EFACB9A}"/>
            </a:ext>
          </a:extLst>
        </xdr:cNvPr>
        <xdr:cNvSpPr txBox="1"/>
      </xdr:nvSpPr>
      <xdr:spPr>
        <a:xfrm>
          <a:off x="5849883" y="11928674"/>
          <a:ext cx="87030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TCK_SWCLK</a:t>
          </a:r>
        </a:p>
      </xdr:txBody>
    </xdr:sp>
    <xdr:clientData/>
  </xdr:oneCellAnchor>
  <xdr:oneCellAnchor>
    <xdr:from>
      <xdr:col>7</xdr:col>
      <xdr:colOff>515883</xdr:colOff>
      <xdr:row>66</xdr:row>
      <xdr:rowOff>111324</xdr:rowOff>
    </xdr:from>
    <xdr:ext cx="787652" cy="264560"/>
    <xdr:sp macro="" textlink="">
      <xdr:nvSpPr>
        <xdr:cNvPr id="167" name="ZoneTexte 166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5849883" y="12265224"/>
          <a:ext cx="78765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TDO_SWO</a:t>
          </a:r>
        </a:p>
      </xdr:txBody>
    </xdr:sp>
    <xdr:clientData/>
  </xdr:oneCellAnchor>
  <xdr:oneCellAnchor>
    <xdr:from>
      <xdr:col>7</xdr:col>
      <xdr:colOff>515883</xdr:colOff>
      <xdr:row>68</xdr:row>
      <xdr:rowOff>79574</xdr:rowOff>
    </xdr:from>
    <xdr:ext cx="915187" cy="264560"/>
    <xdr:sp macro="" textlink="">
      <xdr:nvSpPr>
        <xdr:cNvPr id="168" name="ZoneTexte 167">
          <a:extLst>
            <a:ext uri="{FF2B5EF4-FFF2-40B4-BE49-F238E27FC236}">
              <a16:creationId xmlns:a16="http://schemas.microsoft.com/office/drawing/2014/main" id="{40CD8890-DE15-4F98-AEA8-BC57F558DA5B}"/>
            </a:ext>
          </a:extLst>
        </xdr:cNvPr>
        <xdr:cNvSpPr txBox="1"/>
      </xdr:nvSpPr>
      <xdr:spPr>
        <a:xfrm>
          <a:off x="5849883" y="12601774"/>
          <a:ext cx="91518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TMS_SWDIO</a:t>
          </a:r>
        </a:p>
      </xdr:txBody>
    </xdr:sp>
    <xdr:clientData/>
  </xdr:oneCellAnchor>
  <xdr:twoCellAnchor>
    <xdr:from>
      <xdr:col>9</xdr:col>
      <xdr:colOff>57152</xdr:colOff>
      <xdr:row>73</xdr:row>
      <xdr:rowOff>31749</xdr:rowOff>
    </xdr:from>
    <xdr:to>
      <xdr:col>9</xdr:col>
      <xdr:colOff>428627</xdr:colOff>
      <xdr:row>75</xdr:row>
      <xdr:rowOff>142874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CF99FE26-5624-41D9-8E2A-00E9F15706D6}"/>
            </a:ext>
          </a:extLst>
        </xdr:cNvPr>
        <xdr:cNvSpPr/>
      </xdr:nvSpPr>
      <xdr:spPr>
        <a:xfrm rot="16200000">
          <a:off x="6861177" y="13528674"/>
          <a:ext cx="479425" cy="3714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UART/US1</a:t>
          </a:r>
        </a:p>
      </xdr:txBody>
    </xdr:sp>
    <xdr:clientData/>
  </xdr:twoCellAnchor>
  <xdr:twoCellAnchor>
    <xdr:from>
      <xdr:col>9</xdr:col>
      <xdr:colOff>44453</xdr:colOff>
      <xdr:row>65</xdr:row>
      <xdr:rowOff>177798</xdr:rowOff>
    </xdr:from>
    <xdr:to>
      <xdr:col>9</xdr:col>
      <xdr:colOff>508001</xdr:colOff>
      <xdr:row>70</xdr:row>
      <xdr:rowOff>107949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47A359E7-EB31-4E11-B020-1787CAE1439E}"/>
            </a:ext>
          </a:extLst>
        </xdr:cNvPr>
        <xdr:cNvSpPr/>
      </xdr:nvSpPr>
      <xdr:spPr>
        <a:xfrm rot="16200000">
          <a:off x="6708776" y="12341225"/>
          <a:ext cx="850901" cy="46354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DEBUG</a:t>
          </a:r>
        </a:p>
        <a:p>
          <a:pPr algn="ctr"/>
          <a:r>
            <a:rPr lang="fr-CH" sz="800"/>
            <a:t>SW</a:t>
          </a:r>
        </a:p>
      </xdr:txBody>
    </xdr:sp>
    <xdr:clientData/>
  </xdr:twoCellAnchor>
  <xdr:twoCellAnchor>
    <xdr:from>
      <xdr:col>6</xdr:col>
      <xdr:colOff>35112</xdr:colOff>
      <xdr:row>11</xdr:row>
      <xdr:rowOff>166408</xdr:rowOff>
    </xdr:from>
    <xdr:to>
      <xdr:col>8</xdr:col>
      <xdr:colOff>759012</xdr:colOff>
      <xdr:row>14</xdr:row>
      <xdr:rowOff>8205</xdr:rowOff>
    </xdr:to>
    <xdr:sp macro="" textlink="">
      <xdr:nvSpPr>
        <xdr:cNvPr id="2" name="Flèche : double flèche horizontale 1">
          <a:extLst>
            <a:ext uri="{FF2B5EF4-FFF2-40B4-BE49-F238E27FC236}">
              <a16:creationId xmlns:a16="http://schemas.microsoft.com/office/drawing/2014/main" id="{426F5279-4A05-43B6-B337-14EAC6C946EE}"/>
            </a:ext>
          </a:extLst>
        </xdr:cNvPr>
        <xdr:cNvSpPr/>
      </xdr:nvSpPr>
      <xdr:spPr>
        <a:xfrm>
          <a:off x="4607112" y="2306732"/>
          <a:ext cx="2247900" cy="413297"/>
        </a:xfrm>
        <a:prstGeom prst="leftRightArrow">
          <a:avLst/>
        </a:prstGeom>
        <a:gradFill>
          <a:gsLst>
            <a:gs pos="0">
              <a:schemeClr val="accent1"/>
            </a:gs>
            <a:gs pos="100000">
              <a:schemeClr val="accent2"/>
            </a:gs>
          </a:gsLst>
          <a:lin ang="0" scaled="1"/>
        </a:gra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 MODE?</a:t>
          </a:r>
        </a:p>
      </xdr:txBody>
    </xdr:sp>
    <xdr:clientData/>
  </xdr:twoCellAnchor>
  <xdr:twoCellAnchor>
    <xdr:from>
      <xdr:col>6</xdr:col>
      <xdr:colOff>739588</xdr:colOff>
      <xdr:row>10</xdr:row>
      <xdr:rowOff>89647</xdr:rowOff>
    </xdr:from>
    <xdr:to>
      <xdr:col>8</xdr:col>
      <xdr:colOff>85891</xdr:colOff>
      <xdr:row>11</xdr:row>
      <xdr:rowOff>172741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20D4318B-2425-451F-B68F-2301D5BF01D8}"/>
            </a:ext>
          </a:extLst>
        </xdr:cNvPr>
        <xdr:cNvSpPr txBox="1"/>
      </xdr:nvSpPr>
      <xdr:spPr>
        <a:xfrm>
          <a:off x="5311588" y="2039471"/>
          <a:ext cx="870303" cy="27359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/>
            <a:t>OR</a:t>
          </a:r>
        </a:p>
      </xdr:txBody>
    </xdr:sp>
    <xdr:clientData/>
  </xdr:twoCellAnchor>
  <xdr:twoCellAnchor>
    <xdr:from>
      <xdr:col>7</xdr:col>
      <xdr:colOff>661146</xdr:colOff>
      <xdr:row>94</xdr:row>
      <xdr:rowOff>6722</xdr:rowOff>
    </xdr:from>
    <xdr:to>
      <xdr:col>10</xdr:col>
      <xdr:colOff>470647</xdr:colOff>
      <xdr:row>98</xdr:row>
      <xdr:rowOff>62751</xdr:rowOff>
    </xdr:to>
    <xdr:sp macro="" textlink="">
      <xdr:nvSpPr>
        <xdr:cNvPr id="61" name="ZoneTexte 60">
          <a:extLst>
            <a:ext uri="{FF2B5EF4-FFF2-40B4-BE49-F238E27FC236}">
              <a16:creationId xmlns:a16="http://schemas.microsoft.com/office/drawing/2014/main" id="{A69DDFA3-5ECD-4A53-80FC-F7C05D65A989}"/>
            </a:ext>
          </a:extLst>
        </xdr:cNvPr>
        <xdr:cNvSpPr txBox="1"/>
      </xdr:nvSpPr>
      <xdr:spPr>
        <a:xfrm>
          <a:off x="5995146" y="18003369"/>
          <a:ext cx="2095501" cy="81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r"/>
          <a:r>
            <a:rPr lang="fr-CH" sz="1100"/>
            <a:t>DATA</a:t>
          </a:r>
          <a:r>
            <a:rPr lang="fr-CH" sz="1100" baseline="0"/>
            <a:t> from Slaves</a:t>
          </a:r>
        </a:p>
        <a:p>
          <a:pPr algn="r"/>
          <a:r>
            <a:rPr lang="fr-CH" sz="1100"/>
            <a:t>MASTER</a:t>
          </a:r>
          <a:r>
            <a:rPr lang="fr-CH" sz="1100" baseline="0"/>
            <a:t> transceiver = SPI Master</a:t>
          </a:r>
        </a:p>
        <a:p>
          <a:pPr algn="r"/>
          <a:r>
            <a:rPr lang="fr-CH" sz="1100" baseline="0"/>
            <a:t>MASTER = SPI Slave</a:t>
          </a:r>
        </a:p>
        <a:p>
          <a:pPr algn="r"/>
          <a:r>
            <a:rPr lang="fr-CH" sz="1100" baseline="0"/>
            <a:t>MOSI only</a:t>
          </a:r>
        </a:p>
        <a:p>
          <a:pPr algn="r"/>
          <a:endParaRPr lang="fr-CH" sz="1100"/>
        </a:p>
      </xdr:txBody>
    </xdr:sp>
    <xdr:clientData/>
  </xdr:twoCellAnchor>
  <xdr:twoCellAnchor>
    <xdr:from>
      <xdr:col>10</xdr:col>
      <xdr:colOff>667871</xdr:colOff>
      <xdr:row>94</xdr:row>
      <xdr:rowOff>6722</xdr:rowOff>
    </xdr:from>
    <xdr:to>
      <xdr:col>13</xdr:col>
      <xdr:colOff>477372</xdr:colOff>
      <xdr:row>98</xdr:row>
      <xdr:rowOff>62751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7ED71CF0-6968-41CA-BB1B-D743FB291C65}"/>
            </a:ext>
          </a:extLst>
        </xdr:cNvPr>
        <xdr:cNvSpPr txBox="1"/>
      </xdr:nvSpPr>
      <xdr:spPr>
        <a:xfrm>
          <a:off x="8287871" y="18003369"/>
          <a:ext cx="2095501" cy="81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CH" sz="1100"/>
            <a:t>DATA</a:t>
          </a:r>
          <a:r>
            <a:rPr lang="fr-CH" sz="1100" baseline="0"/>
            <a:t>  for Master</a:t>
          </a:r>
        </a:p>
        <a:p>
          <a:r>
            <a:rPr lang="fr-CH" sz="1100"/>
            <a:t>MASTER</a:t>
          </a:r>
          <a:r>
            <a:rPr lang="fr-CH" sz="1100" baseline="0"/>
            <a:t> transceiver = SPI Slave</a:t>
          </a:r>
        </a:p>
        <a:p>
          <a:r>
            <a:rPr lang="fr-CH" sz="1100" baseline="0"/>
            <a:t>MASTER = SPI Master</a:t>
          </a:r>
        </a:p>
        <a:p>
          <a:r>
            <a:rPr lang="fr-CH" sz="1100" baseline="0"/>
            <a:t>MOSI/MISO for status ...</a:t>
          </a:r>
        </a:p>
        <a:p>
          <a:endParaRPr lang="fr-CH" sz="1100"/>
        </a:p>
      </xdr:txBody>
    </xdr:sp>
    <xdr:clientData/>
  </xdr:twoCellAnchor>
  <xdr:twoCellAnchor>
    <xdr:from>
      <xdr:col>9</xdr:col>
      <xdr:colOff>705971</xdr:colOff>
      <xdr:row>78</xdr:row>
      <xdr:rowOff>179295</xdr:rowOff>
    </xdr:from>
    <xdr:to>
      <xdr:col>10</xdr:col>
      <xdr:colOff>392206</xdr:colOff>
      <xdr:row>94</xdr:row>
      <xdr:rowOff>44824</xdr:rowOff>
    </xdr:to>
    <xdr:sp macro="" textlink="">
      <xdr:nvSpPr>
        <xdr:cNvPr id="64" name="Flèche : bas 63">
          <a:extLst>
            <a:ext uri="{FF2B5EF4-FFF2-40B4-BE49-F238E27FC236}">
              <a16:creationId xmlns:a16="http://schemas.microsoft.com/office/drawing/2014/main" id="{0D732572-3B83-EC78-A47A-2D4DECC37046}"/>
            </a:ext>
          </a:extLst>
        </xdr:cNvPr>
        <xdr:cNvSpPr/>
      </xdr:nvSpPr>
      <xdr:spPr>
        <a:xfrm>
          <a:off x="7563971" y="15127942"/>
          <a:ext cx="448235" cy="2913529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PTI SPI</a:t>
          </a:r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1.6 Mbps</a:t>
          </a:r>
          <a:endParaRPr lang="fr-CH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750794</xdr:colOff>
      <xdr:row>78</xdr:row>
      <xdr:rowOff>168088</xdr:rowOff>
    </xdr:from>
    <xdr:to>
      <xdr:col>9</xdr:col>
      <xdr:colOff>494889</xdr:colOff>
      <xdr:row>94</xdr:row>
      <xdr:rowOff>66488</xdr:rowOff>
    </xdr:to>
    <xdr:sp macro="" textlink="">
      <xdr:nvSpPr>
        <xdr:cNvPr id="70" name="Flèche : double flèche verticale 69">
          <a:extLst>
            <a:ext uri="{FF2B5EF4-FFF2-40B4-BE49-F238E27FC236}">
              <a16:creationId xmlns:a16="http://schemas.microsoft.com/office/drawing/2014/main" id="{83E56750-BA84-4905-B6CF-6DB883E836FB}"/>
            </a:ext>
          </a:extLst>
        </xdr:cNvPr>
        <xdr:cNvSpPr/>
      </xdr:nvSpPr>
      <xdr:spPr>
        <a:xfrm>
          <a:off x="6846794" y="15116735"/>
          <a:ext cx="506095" cy="2946400"/>
        </a:xfrm>
        <a:prstGeom prst="upDownArrow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 MODE (option to replace SPI)?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51</xdr:row>
      <xdr:rowOff>0</xdr:rowOff>
    </xdr:from>
    <xdr:to>
      <xdr:col>8</xdr:col>
      <xdr:colOff>2107182</xdr:colOff>
      <xdr:row>76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50</xdr:row>
      <xdr:rowOff>152401</xdr:rowOff>
    </xdr:from>
    <xdr:to>
      <xdr:col>20</xdr:col>
      <xdr:colOff>2088351</xdr:colOff>
      <xdr:row>75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54</xdr:row>
      <xdr:rowOff>31750</xdr:rowOff>
    </xdr:from>
    <xdr:to>
      <xdr:col>3</xdr:col>
      <xdr:colOff>609600</xdr:colOff>
      <xdr:row>65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67</xdr:row>
      <xdr:rowOff>25400</xdr:rowOff>
    </xdr:from>
    <xdr:to>
      <xdr:col>4</xdr:col>
      <xdr:colOff>266700</xdr:colOff>
      <xdr:row>71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66</xdr:row>
      <xdr:rowOff>127000</xdr:rowOff>
    </xdr:from>
    <xdr:to>
      <xdr:col>16</xdr:col>
      <xdr:colOff>279400</xdr:colOff>
      <xdr:row>70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53</xdr:row>
      <xdr:rowOff>114300</xdr:rowOff>
    </xdr:from>
    <xdr:to>
      <xdr:col>15</xdr:col>
      <xdr:colOff>596900</xdr:colOff>
      <xdr:row>64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64</xdr:row>
      <xdr:rowOff>173313</xdr:rowOff>
    </xdr:from>
    <xdr:to>
      <xdr:col>15</xdr:col>
      <xdr:colOff>589442</xdr:colOff>
      <xdr:row>67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50</xdr:row>
      <xdr:rowOff>166963</xdr:rowOff>
    </xdr:from>
    <xdr:to>
      <xdr:col>15</xdr:col>
      <xdr:colOff>621192</xdr:colOff>
      <xdr:row>53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38100</xdr:rowOff>
    </xdr:from>
    <xdr:to>
      <xdr:col>6</xdr:col>
      <xdr:colOff>31750</xdr:colOff>
      <xdr:row>12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391E8C71-C353-4FF1-4E6A-AD5C804E17B4}"/>
            </a:ext>
          </a:extLst>
        </xdr:cNvPr>
        <xdr:cNvSpPr/>
      </xdr:nvSpPr>
      <xdr:spPr>
        <a:xfrm>
          <a:off x="3003550" y="2495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209550</xdr:colOff>
      <xdr:row>12</xdr:row>
      <xdr:rowOff>25400</xdr:rowOff>
    </xdr:from>
    <xdr:to>
      <xdr:col>32</xdr:col>
      <xdr:colOff>31750</xdr:colOff>
      <xdr:row>12</xdr:row>
      <xdr:rowOff>171450</xdr:rowOff>
    </xdr:to>
    <xdr:sp macro="" textlink="">
      <xdr:nvSpPr>
        <xdr:cNvPr id="3" name="Flèche : bas 2">
          <a:extLst>
            <a:ext uri="{FF2B5EF4-FFF2-40B4-BE49-F238E27FC236}">
              <a16:creationId xmlns:a16="http://schemas.microsoft.com/office/drawing/2014/main" id="{FD2599FA-5348-4764-AE87-4D6803480C8D}"/>
            </a:ext>
          </a:extLst>
        </xdr:cNvPr>
        <xdr:cNvSpPr/>
      </xdr:nvSpPr>
      <xdr:spPr>
        <a:xfrm>
          <a:off x="9607550" y="24828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25</xdr:row>
      <xdr:rowOff>44450</xdr:rowOff>
    </xdr:from>
    <xdr:to>
      <xdr:col>6</xdr:col>
      <xdr:colOff>50800</xdr:colOff>
      <xdr:row>26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CBB7BC36-9DD8-423C-8DC0-B20B4F253BE5}"/>
            </a:ext>
          </a:extLst>
        </xdr:cNvPr>
        <xdr:cNvSpPr/>
      </xdr:nvSpPr>
      <xdr:spPr>
        <a:xfrm rot="10800000">
          <a:off x="3022600" y="4908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25</xdr:row>
      <xdr:rowOff>38100</xdr:rowOff>
    </xdr:from>
    <xdr:to>
      <xdr:col>32</xdr:col>
      <xdr:colOff>44450</xdr:colOff>
      <xdr:row>26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2E4C8458-197A-4D6E-8094-4EB28E7BE951}"/>
            </a:ext>
          </a:extLst>
        </xdr:cNvPr>
        <xdr:cNvSpPr/>
      </xdr:nvSpPr>
      <xdr:spPr>
        <a:xfrm rot="10800000">
          <a:off x="9620250" y="490220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D0F8-0454-4366-B423-07A83CAECE92}">
  <dimension ref="A2:A62"/>
  <sheetViews>
    <sheetView zoomScale="85" zoomScaleNormal="85" workbookViewId="0">
      <selection activeCell="H26" sqref="H26"/>
    </sheetView>
  </sheetViews>
  <sheetFormatPr baseColWidth="10" defaultRowHeight="15" x14ac:dyDescent="0.25"/>
  <sheetData>
    <row r="2" spans="1:1" ht="18.75" x14ac:dyDescent="0.3">
      <c r="A2" s="17" t="s">
        <v>429</v>
      </c>
    </row>
    <row r="62" spans="1:1" ht="18.75" x14ac:dyDescent="0.3">
      <c r="A62" s="17" t="s">
        <v>430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pageSetUpPr fitToPage="1"/>
  </sheetPr>
  <dimension ref="A1:AE49"/>
  <sheetViews>
    <sheetView zoomScale="85" zoomScaleNormal="85" workbookViewId="0">
      <selection activeCell="B17" sqref="B17"/>
    </sheetView>
  </sheetViews>
  <sheetFormatPr baseColWidth="10" defaultRowHeight="15" x14ac:dyDescent="0.25"/>
  <cols>
    <col min="1" max="1" width="12.42578125" customWidth="1"/>
    <col min="2" max="2" width="13.140625" style="5" bestFit="1" customWidth="1"/>
    <col min="3" max="3" width="11.28515625" customWidth="1"/>
    <col min="5" max="5" width="11.42578125" customWidth="1"/>
    <col min="6" max="6" width="2.5703125" hidden="1" customWidth="1"/>
    <col min="9" max="9" width="33.7109375" customWidth="1"/>
    <col min="10" max="10" width="1.5703125" style="80" customWidth="1"/>
    <col min="11" max="11" width="5.140625" customWidth="1"/>
    <col min="12" max="12" width="1.5703125" customWidth="1"/>
    <col min="13" max="13" width="12.5703125" customWidth="1"/>
    <col min="14" max="14" width="13.140625" bestFit="1" customWidth="1"/>
    <col min="18" max="18" width="2.85546875" hidden="1" customWidth="1"/>
    <col min="21" max="21" width="35.28515625" bestFit="1" customWidth="1"/>
    <col min="22" max="22" width="6" bestFit="1" customWidth="1"/>
    <col min="23" max="23" width="16.140625" customWidth="1"/>
    <col min="24" max="24" width="17.5703125" bestFit="1" customWidth="1"/>
    <col min="27" max="27" width="13.42578125" customWidth="1"/>
    <col min="31" max="31" width="14" customWidth="1"/>
  </cols>
  <sheetData>
    <row r="1" spans="1:31" ht="18.75" x14ac:dyDescent="0.3">
      <c r="A1" s="17" t="s">
        <v>422</v>
      </c>
      <c r="M1" s="17" t="s">
        <v>423</v>
      </c>
      <c r="N1" s="5"/>
      <c r="AA1" s="17" t="s">
        <v>390</v>
      </c>
    </row>
    <row r="2" spans="1:31" x14ac:dyDescent="0.25">
      <c r="N2" s="5"/>
    </row>
    <row r="3" spans="1:31" s="2" customFormat="1" ht="30" x14ac:dyDescent="0.25">
      <c r="A3" s="2" t="s">
        <v>53</v>
      </c>
      <c r="B3" s="6" t="s">
        <v>54</v>
      </c>
      <c r="C3" s="3" t="s">
        <v>55</v>
      </c>
      <c r="D3" s="3" t="s">
        <v>56</v>
      </c>
      <c r="E3" s="2" t="s">
        <v>57</v>
      </c>
      <c r="G3" s="2" t="s">
        <v>1</v>
      </c>
      <c r="H3" s="2" t="s">
        <v>10</v>
      </c>
      <c r="I3" s="2" t="s">
        <v>58</v>
      </c>
      <c r="J3" s="81"/>
      <c r="M3" s="2" t="s">
        <v>53</v>
      </c>
      <c r="N3" s="6" t="s">
        <v>54</v>
      </c>
      <c r="O3" s="3" t="s">
        <v>55</v>
      </c>
      <c r="P3" s="3" t="s">
        <v>56</v>
      </c>
      <c r="Q3" s="2" t="s">
        <v>57</v>
      </c>
      <c r="S3" s="2" t="s">
        <v>1</v>
      </c>
      <c r="T3" s="2" t="s">
        <v>10</v>
      </c>
      <c r="U3" s="2" t="s">
        <v>58</v>
      </c>
      <c r="AA3" s="2" t="s">
        <v>53</v>
      </c>
      <c r="AB3" s="2" t="s">
        <v>54</v>
      </c>
      <c r="AC3" s="3" t="s">
        <v>386</v>
      </c>
      <c r="AD3" s="3" t="str">
        <f>Q3</f>
        <v>CPU Port</v>
      </c>
      <c r="AE3" s="3" t="s">
        <v>385</v>
      </c>
    </row>
    <row r="4" spans="1:31" x14ac:dyDescent="0.25">
      <c r="A4" s="9" t="s">
        <v>59</v>
      </c>
      <c r="B4" s="10">
        <v>1</v>
      </c>
      <c r="C4" s="9" t="s">
        <v>46</v>
      </c>
      <c r="D4" s="9" t="s">
        <v>65</v>
      </c>
      <c r="E4" s="84" t="s">
        <v>60</v>
      </c>
      <c r="F4" s="9" t="s">
        <v>359</v>
      </c>
      <c r="G4" s="9" t="s">
        <v>46</v>
      </c>
      <c r="H4" s="84" t="s">
        <v>62</v>
      </c>
      <c r="I4" s="9" t="s">
        <v>383</v>
      </c>
      <c r="K4" s="82" t="s">
        <v>368</v>
      </c>
      <c r="M4" s="9" t="s">
        <v>59</v>
      </c>
      <c r="N4" s="10">
        <v>1</v>
      </c>
      <c r="O4" s="9" t="s">
        <v>46</v>
      </c>
      <c r="P4" s="9" t="s">
        <v>65</v>
      </c>
      <c r="Q4" s="9" t="s">
        <v>60</v>
      </c>
      <c r="R4" s="9" t="s">
        <v>359</v>
      </c>
      <c r="S4" s="9" t="s">
        <v>46</v>
      </c>
      <c r="T4" s="9" t="s">
        <v>62</v>
      </c>
      <c r="U4" s="9" t="s">
        <v>383</v>
      </c>
      <c r="V4" s="89"/>
      <c r="Y4" s="88" t="s">
        <v>369</v>
      </c>
      <c r="AA4" t="str">
        <f t="shared" ref="AA4:AC5" si="0">M4</f>
        <v>A/D</v>
      </c>
      <c r="AB4">
        <f t="shared" si="0"/>
        <v>1</v>
      </c>
      <c r="AC4" t="str">
        <f t="shared" si="0"/>
        <v>-</v>
      </c>
      <c r="AD4" t="str">
        <f>Q4</f>
        <v>PC04</v>
      </c>
      <c r="AE4" t="s">
        <v>387</v>
      </c>
    </row>
    <row r="5" spans="1:31" x14ac:dyDescent="0.25">
      <c r="A5" s="9" t="s">
        <v>59</v>
      </c>
      <c r="B5" s="10">
        <v>2</v>
      </c>
      <c r="C5" s="9" t="s">
        <v>46</v>
      </c>
      <c r="D5" s="9" t="s">
        <v>66</v>
      </c>
      <c r="E5" s="84" t="s">
        <v>61</v>
      </c>
      <c r="F5" s="9" t="s">
        <v>359</v>
      </c>
      <c r="G5" s="9" t="s">
        <v>46</v>
      </c>
      <c r="H5" s="84" t="s">
        <v>62</v>
      </c>
      <c r="I5" s="9" t="s">
        <v>383</v>
      </c>
      <c r="K5" s="82" t="s">
        <v>368</v>
      </c>
      <c r="M5" s="9" t="s">
        <v>59</v>
      </c>
      <c r="N5" s="10">
        <v>2</v>
      </c>
      <c r="O5" s="9" t="s">
        <v>46</v>
      </c>
      <c r="P5" s="9" t="s">
        <v>66</v>
      </c>
      <c r="Q5" s="9" t="s">
        <v>61</v>
      </c>
      <c r="R5" s="9" t="s">
        <v>359</v>
      </c>
      <c r="S5" s="9" t="s">
        <v>46</v>
      </c>
      <c r="T5" s="9" t="s">
        <v>62</v>
      </c>
      <c r="U5" s="9" t="s">
        <v>383</v>
      </c>
      <c r="V5" s="89"/>
      <c r="Y5" s="88" t="s">
        <v>369</v>
      </c>
      <c r="AA5" t="str">
        <f t="shared" si="0"/>
        <v>A/D</v>
      </c>
      <c r="AB5">
        <f t="shared" si="0"/>
        <v>2</v>
      </c>
      <c r="AC5" t="str">
        <f t="shared" si="0"/>
        <v>-</v>
      </c>
      <c r="AD5" t="str">
        <f>Q5</f>
        <v>PC05</v>
      </c>
      <c r="AE5" t="s">
        <v>387</v>
      </c>
    </row>
    <row r="6" spans="1:31" x14ac:dyDescent="0.25">
      <c r="A6" s="9" t="s">
        <v>59</v>
      </c>
      <c r="B6" s="10">
        <v>3</v>
      </c>
      <c r="C6" s="9" t="s">
        <v>94</v>
      </c>
      <c r="D6" s="9" t="s">
        <v>74</v>
      </c>
      <c r="E6" s="90" t="s">
        <v>72</v>
      </c>
      <c r="F6" s="9"/>
      <c r="G6" s="9" t="s">
        <v>46</v>
      </c>
      <c r="H6" s="84" t="s">
        <v>62</v>
      </c>
      <c r="I6" s="9" t="s">
        <v>383</v>
      </c>
      <c r="K6" s="82"/>
      <c r="M6" s="9" t="s">
        <v>59</v>
      </c>
      <c r="N6" s="10">
        <v>3</v>
      </c>
      <c r="O6" s="9" t="s">
        <v>94</v>
      </c>
      <c r="P6" s="9" t="s">
        <v>74</v>
      </c>
      <c r="Q6" s="90" t="s">
        <v>72</v>
      </c>
      <c r="R6" s="9"/>
      <c r="S6" s="9" t="s">
        <v>46</v>
      </c>
      <c r="T6" s="84" t="s">
        <v>62</v>
      </c>
      <c r="U6" s="9" t="s">
        <v>383</v>
      </c>
      <c r="V6" s="89" t="s">
        <v>370</v>
      </c>
      <c r="X6" s="90" t="s">
        <v>72</v>
      </c>
      <c r="Y6" s="88" t="s">
        <v>369</v>
      </c>
      <c r="AA6" t="str">
        <f t="shared" ref="AA6" si="1">M6</f>
        <v>A/D</v>
      </c>
      <c r="AB6">
        <f t="shared" ref="AB6" si="2">N6</f>
        <v>3</v>
      </c>
      <c r="AC6" t="str">
        <f t="shared" ref="AC6" si="3">O6</f>
        <v>H15</v>
      </c>
      <c r="AD6" t="str">
        <f>Q6</f>
        <v>PB02</v>
      </c>
      <c r="AE6" t="s">
        <v>387</v>
      </c>
    </row>
    <row r="7" spans="1:31" x14ac:dyDescent="0.25">
      <c r="N7" s="5"/>
    </row>
    <row r="8" spans="1:31" x14ac:dyDescent="0.25">
      <c r="A8" s="9" t="s">
        <v>67</v>
      </c>
      <c r="B8" s="10">
        <v>1</v>
      </c>
      <c r="C8" s="9" t="s">
        <v>68</v>
      </c>
      <c r="D8" s="9" t="s">
        <v>76</v>
      </c>
      <c r="E8" s="9" t="s">
        <v>71</v>
      </c>
      <c r="F8" s="9" t="s">
        <v>359</v>
      </c>
      <c r="G8" s="9" t="s">
        <v>62</v>
      </c>
      <c r="H8" s="9" t="s">
        <v>62</v>
      </c>
      <c r="I8" s="9" t="s">
        <v>9</v>
      </c>
      <c r="K8" s="82" t="s">
        <v>368</v>
      </c>
      <c r="M8" s="9" t="s">
        <v>67</v>
      </c>
      <c r="N8" s="10">
        <v>1</v>
      </c>
      <c r="O8" s="9" t="s">
        <v>68</v>
      </c>
      <c r="P8" s="9" t="s">
        <v>76</v>
      </c>
      <c r="Q8" s="9" t="s">
        <v>71</v>
      </c>
      <c r="R8" s="9" t="s">
        <v>359</v>
      </c>
      <c r="S8" s="9" t="s">
        <v>62</v>
      </c>
      <c r="T8" s="9" t="s">
        <v>62</v>
      </c>
      <c r="U8" s="9" t="s">
        <v>9</v>
      </c>
      <c r="V8" s="89" t="s">
        <v>545</v>
      </c>
      <c r="Y8" s="91" t="s">
        <v>374</v>
      </c>
    </row>
    <row r="9" spans="1:31" x14ac:dyDescent="0.25">
      <c r="A9" s="9" t="s">
        <v>67</v>
      </c>
      <c r="B9" s="10">
        <v>2</v>
      </c>
      <c r="C9" s="9" t="s">
        <v>69</v>
      </c>
      <c r="D9" s="9" t="s">
        <v>74</v>
      </c>
      <c r="E9" s="9" t="s">
        <v>141</v>
      </c>
      <c r="F9" s="9" t="s">
        <v>359</v>
      </c>
      <c r="G9" s="9" t="s">
        <v>62</v>
      </c>
      <c r="H9" s="9" t="s">
        <v>62</v>
      </c>
      <c r="I9" s="9" t="s">
        <v>11</v>
      </c>
      <c r="K9" s="83" t="s">
        <v>367</v>
      </c>
      <c r="M9" s="84" t="s">
        <v>67</v>
      </c>
      <c r="N9" s="85">
        <v>2</v>
      </c>
      <c r="O9" s="84" t="s">
        <v>69</v>
      </c>
      <c r="P9" s="84" t="s">
        <v>74</v>
      </c>
      <c r="Q9" s="84" t="s">
        <v>141</v>
      </c>
      <c r="R9" s="84"/>
      <c r="S9" s="84" t="s">
        <v>62</v>
      </c>
      <c r="T9" s="84" t="s">
        <v>62</v>
      </c>
      <c r="U9" s="9" t="s">
        <v>11</v>
      </c>
      <c r="V9" s="89"/>
      <c r="W9" s="92" t="s">
        <v>371</v>
      </c>
      <c r="Y9" s="91" t="s">
        <v>374</v>
      </c>
    </row>
    <row r="10" spans="1:31" x14ac:dyDescent="0.25">
      <c r="A10" s="9" t="s">
        <v>67</v>
      </c>
      <c r="B10" s="10">
        <v>3</v>
      </c>
      <c r="C10" s="9" t="s">
        <v>70</v>
      </c>
      <c r="D10" s="9" t="s">
        <v>75</v>
      </c>
      <c r="E10" s="9" t="s">
        <v>73</v>
      </c>
      <c r="F10" s="9" t="s">
        <v>359</v>
      </c>
      <c r="G10" s="9" t="s">
        <v>62</v>
      </c>
      <c r="H10" s="9" t="s">
        <v>62</v>
      </c>
      <c r="I10" s="9" t="s">
        <v>389</v>
      </c>
      <c r="K10" s="83" t="s">
        <v>367</v>
      </c>
      <c r="M10" s="84" t="s">
        <v>67</v>
      </c>
      <c r="N10" s="85">
        <v>3</v>
      </c>
      <c r="O10" s="84" t="s">
        <v>70</v>
      </c>
      <c r="P10" s="84" t="s">
        <v>75</v>
      </c>
      <c r="Q10" s="84" t="s">
        <v>73</v>
      </c>
      <c r="R10" s="84"/>
      <c r="S10" s="84" t="s">
        <v>62</v>
      </c>
      <c r="T10" s="84" t="s">
        <v>62</v>
      </c>
      <c r="U10" s="9" t="s">
        <v>389</v>
      </c>
      <c r="W10" s="92" t="s">
        <v>371</v>
      </c>
      <c r="Y10" s="91" t="s">
        <v>374</v>
      </c>
    </row>
    <row r="11" spans="1:31" x14ac:dyDescent="0.25">
      <c r="N11" s="5"/>
    </row>
    <row r="12" spans="1:31" x14ac:dyDescent="0.25">
      <c r="A12" s="9" t="s">
        <v>131</v>
      </c>
      <c r="B12" s="10" t="s">
        <v>138</v>
      </c>
      <c r="C12" s="9" t="s">
        <v>46</v>
      </c>
      <c r="D12" s="9" t="s">
        <v>135</v>
      </c>
      <c r="E12" s="9" t="s">
        <v>132</v>
      </c>
      <c r="F12" s="9" t="s">
        <v>359</v>
      </c>
      <c r="G12" s="9" t="s">
        <v>62</v>
      </c>
      <c r="H12" s="9" t="s">
        <v>62</v>
      </c>
      <c r="I12" s="9" t="s">
        <v>384</v>
      </c>
      <c r="K12" s="82" t="s">
        <v>368</v>
      </c>
      <c r="M12" s="9" t="s">
        <v>131</v>
      </c>
      <c r="N12" s="10" t="s">
        <v>138</v>
      </c>
      <c r="O12" s="9" t="s">
        <v>46</v>
      </c>
      <c r="P12" s="9" t="s">
        <v>135</v>
      </c>
      <c r="Q12" s="9" t="s">
        <v>132</v>
      </c>
      <c r="R12" s="9" t="s">
        <v>359</v>
      </c>
      <c r="S12" s="9" t="s">
        <v>62</v>
      </c>
      <c r="T12" s="9" t="s">
        <v>62</v>
      </c>
      <c r="U12" s="9" t="s">
        <v>384</v>
      </c>
      <c r="Y12" s="88" t="s">
        <v>369</v>
      </c>
      <c r="AA12" t="str">
        <f t="shared" ref="AA12:AA14" si="4">M12</f>
        <v>DEBUG</v>
      </c>
      <c r="AB12" t="str">
        <f t="shared" ref="AB12:AB14" si="5">N12</f>
        <v>TCK_SWCLK</v>
      </c>
      <c r="AC12" t="str">
        <f t="shared" ref="AC12:AC14" si="6">O12</f>
        <v>-</v>
      </c>
      <c r="AD12" t="str">
        <f t="shared" ref="AD12:AD14" si="7">Q12</f>
        <v>PA01</v>
      </c>
      <c r="AE12" t="s">
        <v>387</v>
      </c>
    </row>
    <row r="13" spans="1:31" x14ac:dyDescent="0.25">
      <c r="A13" s="9" t="s">
        <v>131</v>
      </c>
      <c r="B13" s="10" t="s">
        <v>139</v>
      </c>
      <c r="C13" s="9" t="s">
        <v>46</v>
      </c>
      <c r="D13" s="9" t="s">
        <v>136</v>
      </c>
      <c r="E13" s="9" t="s">
        <v>133</v>
      </c>
      <c r="F13" s="9" t="s">
        <v>359</v>
      </c>
      <c r="G13" s="9" t="s">
        <v>62</v>
      </c>
      <c r="H13" s="9" t="s">
        <v>62</v>
      </c>
      <c r="I13" s="9" t="s">
        <v>384</v>
      </c>
      <c r="K13" s="82" t="s">
        <v>368</v>
      </c>
      <c r="M13" s="9" t="s">
        <v>131</v>
      </c>
      <c r="N13" s="10" t="s">
        <v>139</v>
      </c>
      <c r="O13" s="9" t="s">
        <v>46</v>
      </c>
      <c r="P13" s="9" t="s">
        <v>136</v>
      </c>
      <c r="Q13" s="9" t="s">
        <v>133</v>
      </c>
      <c r="R13" s="9" t="s">
        <v>359</v>
      </c>
      <c r="S13" s="9" t="s">
        <v>62</v>
      </c>
      <c r="T13" s="9" t="s">
        <v>62</v>
      </c>
      <c r="U13" s="9" t="s">
        <v>384</v>
      </c>
      <c r="Y13" s="88" t="s">
        <v>369</v>
      </c>
      <c r="AA13" t="str">
        <f t="shared" si="4"/>
        <v>DEBUG</v>
      </c>
      <c r="AB13" t="str">
        <f t="shared" si="5"/>
        <v>TMS_SWDIO</v>
      </c>
      <c r="AC13" t="str">
        <f t="shared" si="6"/>
        <v>-</v>
      </c>
      <c r="AD13" t="str">
        <f t="shared" si="7"/>
        <v>PA02</v>
      </c>
      <c r="AE13" t="s">
        <v>387</v>
      </c>
    </row>
    <row r="14" spans="1:31" x14ac:dyDescent="0.25">
      <c r="A14" s="9" t="s">
        <v>131</v>
      </c>
      <c r="B14" s="10" t="s">
        <v>140</v>
      </c>
      <c r="C14" s="9" t="s">
        <v>46</v>
      </c>
      <c r="D14" s="9" t="s">
        <v>137</v>
      </c>
      <c r="E14" s="9" t="s">
        <v>134</v>
      </c>
      <c r="F14" s="9" t="s">
        <v>359</v>
      </c>
      <c r="G14" s="9" t="s">
        <v>62</v>
      </c>
      <c r="H14" s="9" t="s">
        <v>62</v>
      </c>
      <c r="I14" s="9" t="s">
        <v>384</v>
      </c>
      <c r="K14" s="82" t="s">
        <v>368</v>
      </c>
      <c r="M14" s="9" t="s">
        <v>131</v>
      </c>
      <c r="N14" s="10" t="s">
        <v>140</v>
      </c>
      <c r="O14" s="9" t="s">
        <v>46</v>
      </c>
      <c r="P14" s="9" t="s">
        <v>137</v>
      </c>
      <c r="Q14" s="9" t="s">
        <v>134</v>
      </c>
      <c r="R14" s="9" t="s">
        <v>359</v>
      </c>
      <c r="S14" s="9" t="s">
        <v>62</v>
      </c>
      <c r="T14" s="9" t="s">
        <v>62</v>
      </c>
      <c r="U14" s="9" t="s">
        <v>384</v>
      </c>
      <c r="Y14" s="88" t="s">
        <v>369</v>
      </c>
      <c r="AA14" t="str">
        <f t="shared" si="4"/>
        <v>DEBUG</v>
      </c>
      <c r="AB14" t="str">
        <f t="shared" si="5"/>
        <v>TDO_SWO</v>
      </c>
      <c r="AC14" t="str">
        <f t="shared" si="6"/>
        <v>-</v>
      </c>
      <c r="AD14" t="str">
        <f t="shared" si="7"/>
        <v>PA03</v>
      </c>
      <c r="AE14" t="s">
        <v>387</v>
      </c>
    </row>
    <row r="15" spans="1:31" x14ac:dyDescent="0.25">
      <c r="N15" s="5"/>
    </row>
    <row r="16" spans="1:31" x14ac:dyDescent="0.25">
      <c r="A16" s="9" t="s">
        <v>77</v>
      </c>
      <c r="B16" s="10" t="s">
        <v>78</v>
      </c>
      <c r="C16" s="9" t="s">
        <v>79</v>
      </c>
      <c r="D16" s="9" t="s">
        <v>81</v>
      </c>
      <c r="E16" s="9" t="s">
        <v>80</v>
      </c>
      <c r="F16" s="9" t="s">
        <v>359</v>
      </c>
      <c r="G16" s="9" t="s">
        <v>62</v>
      </c>
      <c r="H16" s="9" t="s">
        <v>62</v>
      </c>
      <c r="I16" s="9" t="s">
        <v>396</v>
      </c>
      <c r="K16" s="82" t="s">
        <v>368</v>
      </c>
      <c r="M16" s="9" t="s">
        <v>77</v>
      </c>
      <c r="N16" s="10" t="s">
        <v>78</v>
      </c>
      <c r="O16" s="9" t="s">
        <v>79</v>
      </c>
      <c r="P16" s="9" t="s">
        <v>81</v>
      </c>
      <c r="Q16" s="9" t="s">
        <v>80</v>
      </c>
      <c r="R16" s="9" t="s">
        <v>359</v>
      </c>
      <c r="S16" s="9" t="s">
        <v>62</v>
      </c>
      <c r="T16" s="9" t="s">
        <v>62</v>
      </c>
      <c r="U16" s="9" t="s">
        <v>396</v>
      </c>
      <c r="Y16" s="88" t="s">
        <v>369</v>
      </c>
      <c r="AA16" t="str">
        <f t="shared" ref="AA16:AA17" si="8">M16</f>
        <v>DIN</v>
      </c>
      <c r="AB16" t="str">
        <f t="shared" ref="AB16:AB17" si="9">N16</f>
        <v>BTN0</v>
      </c>
      <c r="AC16" t="str">
        <f t="shared" ref="AC16:AC17" si="10">O16</f>
        <v>H7</v>
      </c>
      <c r="AD16" t="str">
        <f t="shared" ref="AD16:AD17" si="11">Q16</f>
        <v>PB00</v>
      </c>
      <c r="AE16" t="s">
        <v>387</v>
      </c>
    </row>
    <row r="17" spans="1:31" x14ac:dyDescent="0.25">
      <c r="A17" s="9" t="s">
        <v>77</v>
      </c>
      <c r="B17" s="10" t="s">
        <v>557</v>
      </c>
      <c r="C17" s="9" t="s">
        <v>46</v>
      </c>
      <c r="D17" s="9" t="s">
        <v>113</v>
      </c>
      <c r="E17" s="9" t="s">
        <v>109</v>
      </c>
      <c r="F17" s="9" t="s">
        <v>359</v>
      </c>
      <c r="G17" s="9" t="s">
        <v>46</v>
      </c>
      <c r="H17" s="9" t="s">
        <v>62</v>
      </c>
      <c r="I17" s="9"/>
      <c r="K17" s="82" t="s">
        <v>368</v>
      </c>
      <c r="M17" s="9" t="s">
        <v>77</v>
      </c>
      <c r="N17" s="10" t="s">
        <v>557</v>
      </c>
      <c r="O17" s="9" t="s">
        <v>79</v>
      </c>
      <c r="P17" s="9" t="s">
        <v>81</v>
      </c>
      <c r="Q17" s="9" t="s">
        <v>80</v>
      </c>
      <c r="R17" s="9" t="s">
        <v>359</v>
      </c>
      <c r="S17" s="9" t="s">
        <v>46</v>
      </c>
      <c r="T17" s="9" t="s">
        <v>62</v>
      </c>
      <c r="U17" s="9" t="s">
        <v>548</v>
      </c>
      <c r="Y17" s="88" t="s">
        <v>369</v>
      </c>
      <c r="AA17" t="str">
        <f t="shared" si="8"/>
        <v>DIN</v>
      </c>
      <c r="AB17" t="str">
        <f t="shared" si="9"/>
        <v>ALARM_TEMP</v>
      </c>
      <c r="AC17" t="str">
        <f t="shared" si="10"/>
        <v>H7</v>
      </c>
      <c r="AD17" t="str">
        <f t="shared" si="11"/>
        <v>PB00</v>
      </c>
      <c r="AE17" t="s">
        <v>387</v>
      </c>
    </row>
    <row r="18" spans="1:31" x14ac:dyDescent="0.25">
      <c r="N18" s="5"/>
    </row>
    <row r="19" spans="1:31" x14ac:dyDescent="0.25">
      <c r="A19" s="9" t="s">
        <v>114</v>
      </c>
      <c r="B19" s="10">
        <v>0</v>
      </c>
      <c r="C19" s="9" t="s">
        <v>46</v>
      </c>
      <c r="D19" s="9" t="s">
        <v>118</v>
      </c>
      <c r="E19" s="9" t="s">
        <v>116</v>
      </c>
      <c r="F19" s="9" t="s">
        <v>359</v>
      </c>
      <c r="G19" s="9" t="s">
        <v>46</v>
      </c>
      <c r="H19" s="9" t="s">
        <v>62</v>
      </c>
      <c r="I19" s="9" t="s">
        <v>119</v>
      </c>
      <c r="K19" s="82" t="s">
        <v>368</v>
      </c>
      <c r="M19" s="9" t="s">
        <v>114</v>
      </c>
      <c r="N19" s="10">
        <v>0</v>
      </c>
      <c r="O19" s="9" t="s">
        <v>46</v>
      </c>
      <c r="P19" s="9" t="s">
        <v>118</v>
      </c>
      <c r="Q19" s="9" t="s">
        <v>116</v>
      </c>
      <c r="R19" s="9" t="s">
        <v>359</v>
      </c>
      <c r="S19" s="9" t="s">
        <v>46</v>
      </c>
      <c r="T19" s="9" t="s">
        <v>62</v>
      </c>
      <c r="U19" s="9" t="s">
        <v>119</v>
      </c>
      <c r="X19" s="9" t="s">
        <v>372</v>
      </c>
      <c r="Y19" s="88" t="s">
        <v>369</v>
      </c>
      <c r="AA19" t="str">
        <f t="shared" ref="AA19" si="12">M19</f>
        <v>PWM</v>
      </c>
      <c r="AB19">
        <f t="shared" ref="AB19" si="13">N19</f>
        <v>0</v>
      </c>
      <c r="AC19" t="str">
        <f t="shared" ref="AC19" si="14">O19</f>
        <v>-</v>
      </c>
      <c r="AD19" t="str">
        <f t="shared" ref="AD19" si="15">Q19</f>
        <v>PA00</v>
      </c>
      <c r="AE19" t="s">
        <v>387</v>
      </c>
    </row>
    <row r="20" spans="1:31" x14ac:dyDescent="0.25">
      <c r="A20" s="117" t="s">
        <v>114</v>
      </c>
      <c r="B20" s="118">
        <v>1</v>
      </c>
      <c r="C20" s="117" t="s">
        <v>46</v>
      </c>
      <c r="D20" s="117" t="s">
        <v>117</v>
      </c>
      <c r="E20" s="119" t="s">
        <v>115</v>
      </c>
      <c r="F20" s="117" t="s">
        <v>359</v>
      </c>
      <c r="G20" s="117" t="s">
        <v>46</v>
      </c>
      <c r="H20" s="119" t="s">
        <v>62</v>
      </c>
      <c r="I20" s="117" t="s">
        <v>119</v>
      </c>
      <c r="K20" s="83" t="s">
        <v>367</v>
      </c>
      <c r="M20" s="119" t="s">
        <v>114</v>
      </c>
      <c r="N20" s="120">
        <v>1</v>
      </c>
      <c r="O20" s="119" t="s">
        <v>46</v>
      </c>
      <c r="P20" s="119" t="s">
        <v>117</v>
      </c>
      <c r="Q20" s="119" t="s">
        <v>115</v>
      </c>
      <c r="R20" s="119"/>
      <c r="S20" s="119" t="s">
        <v>46</v>
      </c>
      <c r="T20" s="119" t="s">
        <v>62</v>
      </c>
      <c r="U20" s="119" t="s">
        <v>119</v>
      </c>
      <c r="V20" s="89"/>
      <c r="W20" s="92" t="s">
        <v>371</v>
      </c>
      <c r="Y20" s="91" t="s">
        <v>374</v>
      </c>
    </row>
    <row r="21" spans="1:31" x14ac:dyDescent="0.25">
      <c r="N21" s="5"/>
    </row>
    <row r="22" spans="1:31" x14ac:dyDescent="0.25">
      <c r="A22" s="9" t="s">
        <v>82</v>
      </c>
      <c r="B22" s="10" t="s">
        <v>83</v>
      </c>
      <c r="C22" s="9" t="s">
        <v>90</v>
      </c>
      <c r="D22" s="9" t="s">
        <v>92</v>
      </c>
      <c r="E22" s="9" t="s">
        <v>85</v>
      </c>
      <c r="F22" s="9" t="s">
        <v>359</v>
      </c>
      <c r="G22" s="9" t="s">
        <v>62</v>
      </c>
      <c r="H22" s="9" t="s">
        <v>62</v>
      </c>
      <c r="I22" s="9" t="s">
        <v>87</v>
      </c>
      <c r="K22" s="82" t="s">
        <v>368</v>
      </c>
      <c r="M22" s="9" t="s">
        <v>82</v>
      </c>
      <c r="N22" s="10" t="s">
        <v>83</v>
      </c>
      <c r="O22" s="9" t="s">
        <v>90</v>
      </c>
      <c r="P22" s="9" t="s">
        <v>92</v>
      </c>
      <c r="Q22" s="9" t="s">
        <v>85</v>
      </c>
      <c r="R22" s="9" t="s">
        <v>359</v>
      </c>
      <c r="S22" s="9" t="s">
        <v>62</v>
      </c>
      <c r="T22" s="9" t="s">
        <v>62</v>
      </c>
      <c r="U22" s="9" t="s">
        <v>87</v>
      </c>
      <c r="Y22" s="88" t="s">
        <v>369</v>
      </c>
      <c r="AA22" s="9" t="str">
        <f t="shared" ref="AA22:AA24" si="16">M22</f>
        <v>UART/US1</v>
      </c>
      <c r="AB22" s="9" t="str">
        <f t="shared" ref="AB22:AB24" si="17">N22</f>
        <v>TxD</v>
      </c>
      <c r="AC22" s="9" t="str">
        <f t="shared" ref="AC22:AC24" si="18">O22</f>
        <v>H12</v>
      </c>
      <c r="AD22" s="9" t="str">
        <f t="shared" ref="AD22:AD24" si="19">Q22</f>
        <v>PA05</v>
      </c>
      <c r="AE22" s="9" t="s">
        <v>62</v>
      </c>
    </row>
    <row r="23" spans="1:31" x14ac:dyDescent="0.25">
      <c r="A23" s="9" t="s">
        <v>82</v>
      </c>
      <c r="B23" s="10" t="s">
        <v>84</v>
      </c>
      <c r="C23" s="9" t="s">
        <v>91</v>
      </c>
      <c r="D23" s="9" t="s">
        <v>93</v>
      </c>
      <c r="E23" s="9" t="s">
        <v>86</v>
      </c>
      <c r="F23" s="9" t="s">
        <v>359</v>
      </c>
      <c r="G23" s="9" t="s">
        <v>62</v>
      </c>
      <c r="H23" s="9" t="s">
        <v>62</v>
      </c>
      <c r="I23" s="9" t="s">
        <v>87</v>
      </c>
      <c r="K23" s="82" t="s">
        <v>368</v>
      </c>
      <c r="M23" s="9" t="s">
        <v>82</v>
      </c>
      <c r="N23" s="10" t="s">
        <v>84</v>
      </c>
      <c r="O23" s="9" t="s">
        <v>91</v>
      </c>
      <c r="P23" s="9" t="s">
        <v>93</v>
      </c>
      <c r="Q23" s="9" t="s">
        <v>86</v>
      </c>
      <c r="R23" s="9" t="s">
        <v>359</v>
      </c>
      <c r="S23" s="9" t="s">
        <v>62</v>
      </c>
      <c r="T23" s="9" t="s">
        <v>62</v>
      </c>
      <c r="U23" s="9" t="s">
        <v>87</v>
      </c>
      <c r="Y23" s="88" t="s">
        <v>369</v>
      </c>
      <c r="AA23" s="9" t="str">
        <f t="shared" si="16"/>
        <v>UART/US1</v>
      </c>
      <c r="AB23" s="9" t="str">
        <f t="shared" si="17"/>
        <v>RxD</v>
      </c>
      <c r="AC23" s="9" t="str">
        <f t="shared" si="18"/>
        <v>H14</v>
      </c>
      <c r="AD23" s="9" t="str">
        <f t="shared" si="19"/>
        <v>PA06</v>
      </c>
      <c r="AE23" s="9" t="s">
        <v>62</v>
      </c>
    </row>
    <row r="24" spans="1:31" x14ac:dyDescent="0.25">
      <c r="A24" s="9" t="s">
        <v>82</v>
      </c>
      <c r="B24" s="10" t="s">
        <v>142</v>
      </c>
      <c r="C24" s="9" t="s">
        <v>46</v>
      </c>
      <c r="D24" s="9" t="s">
        <v>144</v>
      </c>
      <c r="E24" s="9" t="s">
        <v>143</v>
      </c>
      <c r="F24" s="9" t="s">
        <v>359</v>
      </c>
      <c r="G24" s="9" t="s">
        <v>62</v>
      </c>
      <c r="H24" s="9" t="s">
        <v>62</v>
      </c>
      <c r="I24" s="9"/>
      <c r="K24" s="83" t="s">
        <v>367</v>
      </c>
      <c r="M24" s="84" t="s">
        <v>82</v>
      </c>
      <c r="N24" s="85" t="s">
        <v>142</v>
      </c>
      <c r="O24" s="84" t="s">
        <v>46</v>
      </c>
      <c r="P24" s="84" t="s">
        <v>144</v>
      </c>
      <c r="Q24" s="84" t="s">
        <v>143</v>
      </c>
      <c r="R24" s="84"/>
      <c r="S24" s="84" t="s">
        <v>62</v>
      </c>
      <c r="T24" s="84" t="s">
        <v>62</v>
      </c>
      <c r="U24" s="84"/>
      <c r="V24" s="89" t="s">
        <v>545</v>
      </c>
      <c r="W24" s="92" t="s">
        <v>371</v>
      </c>
      <c r="X24" s="90" t="s">
        <v>71</v>
      </c>
      <c r="Y24" s="88" t="s">
        <v>369</v>
      </c>
      <c r="AA24" t="str">
        <f t="shared" si="16"/>
        <v>UART/US1</v>
      </c>
      <c r="AB24" t="str">
        <f t="shared" si="17"/>
        <v>ENABLE</v>
      </c>
      <c r="AC24" t="str">
        <f t="shared" si="18"/>
        <v>-</v>
      </c>
      <c r="AD24" t="str">
        <f t="shared" si="19"/>
        <v>PB04</v>
      </c>
      <c r="AE24" t="s">
        <v>387</v>
      </c>
    </row>
    <row r="25" spans="1:31" x14ac:dyDescent="0.25">
      <c r="N25" s="5"/>
    </row>
    <row r="26" spans="1:31" x14ac:dyDescent="0.25">
      <c r="A26" s="117" t="s">
        <v>88</v>
      </c>
      <c r="B26" s="118" t="s">
        <v>98</v>
      </c>
      <c r="C26" s="117" t="s">
        <v>94</v>
      </c>
      <c r="D26" s="117" t="s">
        <v>74</v>
      </c>
      <c r="E26" s="117" t="s">
        <v>72</v>
      </c>
      <c r="F26" s="117" t="s">
        <v>359</v>
      </c>
      <c r="G26" s="117" t="s">
        <v>46</v>
      </c>
      <c r="H26" s="117" t="s">
        <v>62</v>
      </c>
      <c r="I26" s="117"/>
      <c r="K26" s="82" t="s">
        <v>368</v>
      </c>
      <c r="M26" s="117" t="s">
        <v>88</v>
      </c>
      <c r="N26" s="118" t="s">
        <v>98</v>
      </c>
      <c r="O26" s="117" t="s">
        <v>94</v>
      </c>
      <c r="P26" s="117" t="s">
        <v>74</v>
      </c>
      <c r="Q26" s="117" t="s">
        <v>72</v>
      </c>
      <c r="R26" s="117" t="s">
        <v>359</v>
      </c>
      <c r="S26" s="117" t="s">
        <v>46</v>
      </c>
      <c r="T26" s="117" t="s">
        <v>62</v>
      </c>
      <c r="U26" s="117"/>
      <c r="V26" s="89" t="s">
        <v>370</v>
      </c>
      <c r="X26" s="9" t="s">
        <v>373</v>
      </c>
      <c r="Y26" s="91" t="s">
        <v>374</v>
      </c>
    </row>
    <row r="27" spans="1:31" x14ac:dyDescent="0.25">
      <c r="A27" s="117" t="s">
        <v>88</v>
      </c>
      <c r="B27" s="118" t="s">
        <v>89</v>
      </c>
      <c r="C27" s="117" t="s">
        <v>95</v>
      </c>
      <c r="D27" s="117" t="s">
        <v>97</v>
      </c>
      <c r="E27" s="117" t="s">
        <v>96</v>
      </c>
      <c r="F27" s="117" t="s">
        <v>359</v>
      </c>
      <c r="G27" s="117" t="s">
        <v>46</v>
      </c>
      <c r="H27" s="117" t="s">
        <v>62</v>
      </c>
      <c r="I27" s="117"/>
      <c r="K27" s="83" t="s">
        <v>367</v>
      </c>
      <c r="M27" s="119" t="s">
        <v>88</v>
      </c>
      <c r="N27" s="120" t="s">
        <v>89</v>
      </c>
      <c r="O27" s="119" t="s">
        <v>95</v>
      </c>
      <c r="P27" s="119" t="s">
        <v>97</v>
      </c>
      <c r="Q27" s="119" t="s">
        <v>96</v>
      </c>
      <c r="R27" s="119"/>
      <c r="S27" s="119" t="s">
        <v>46</v>
      </c>
      <c r="T27" s="119" t="s">
        <v>62</v>
      </c>
      <c r="U27" s="119"/>
      <c r="W27" s="92" t="s">
        <v>371</v>
      </c>
      <c r="Y27" s="91" t="s">
        <v>374</v>
      </c>
    </row>
    <row r="28" spans="1:31" x14ac:dyDescent="0.25">
      <c r="A28" s="117" t="s">
        <v>88</v>
      </c>
      <c r="B28" s="118" t="s">
        <v>142</v>
      </c>
      <c r="C28" s="117" t="s">
        <v>46</v>
      </c>
      <c r="D28" s="117" t="s">
        <v>147</v>
      </c>
      <c r="E28" s="117" t="s">
        <v>145</v>
      </c>
      <c r="F28" s="117" t="s">
        <v>359</v>
      </c>
      <c r="G28" s="117" t="s">
        <v>46</v>
      </c>
      <c r="H28" s="117" t="s">
        <v>62</v>
      </c>
      <c r="I28" s="117" t="s">
        <v>146</v>
      </c>
      <c r="K28" s="83" t="s">
        <v>367</v>
      </c>
      <c r="M28" s="119" t="s">
        <v>88</v>
      </c>
      <c r="N28" s="120" t="s">
        <v>142</v>
      </c>
      <c r="O28" s="119" t="s">
        <v>46</v>
      </c>
      <c r="P28" s="119" t="s">
        <v>147</v>
      </c>
      <c r="Q28" s="119" t="s">
        <v>145</v>
      </c>
      <c r="R28" s="119"/>
      <c r="S28" s="119" t="s">
        <v>46</v>
      </c>
      <c r="T28" s="119" t="s">
        <v>62</v>
      </c>
      <c r="U28" s="119" t="s">
        <v>146</v>
      </c>
      <c r="W28" s="92" t="s">
        <v>371</v>
      </c>
      <c r="Y28" s="91" t="s">
        <v>374</v>
      </c>
    </row>
    <row r="29" spans="1:31" x14ac:dyDescent="0.25">
      <c r="N29" s="5"/>
    </row>
    <row r="30" spans="1:31" x14ac:dyDescent="0.25">
      <c r="A30" s="7" t="s">
        <v>99</v>
      </c>
      <c r="B30" s="8" t="s">
        <v>100</v>
      </c>
      <c r="C30" s="7" t="s">
        <v>104</v>
      </c>
      <c r="D30" s="7" t="s">
        <v>110</v>
      </c>
      <c r="E30" s="7" t="s">
        <v>106</v>
      </c>
      <c r="F30" s="7" t="s">
        <v>359</v>
      </c>
      <c r="G30" s="7" t="s">
        <v>62</v>
      </c>
      <c r="H30" s="7" t="s">
        <v>62</v>
      </c>
      <c r="I30" s="7" t="s">
        <v>382</v>
      </c>
      <c r="K30" s="82" t="s">
        <v>368</v>
      </c>
      <c r="M30" s="7" t="s">
        <v>99</v>
      </c>
      <c r="N30" s="8" t="s">
        <v>100</v>
      </c>
      <c r="O30" s="7" t="s">
        <v>104</v>
      </c>
      <c r="P30" s="7" t="s">
        <v>110</v>
      </c>
      <c r="Q30" s="7" t="s">
        <v>106</v>
      </c>
      <c r="R30" s="7" t="s">
        <v>359</v>
      </c>
      <c r="S30" s="7" t="s">
        <v>62</v>
      </c>
      <c r="T30" s="7" t="s">
        <v>62</v>
      </c>
      <c r="U30" s="7" t="s">
        <v>382</v>
      </c>
      <c r="Y30" s="88" t="s">
        <v>369</v>
      </c>
      <c r="AA30" t="str">
        <f t="shared" ref="AA30:AA32" si="20">M30</f>
        <v>SPI/US0</v>
      </c>
      <c r="AB30" t="str">
        <f t="shared" ref="AB30:AB32" si="21">N30</f>
        <v>MOSI</v>
      </c>
      <c r="AC30" t="str">
        <f t="shared" ref="AC30:AC32" si="22">O30</f>
        <v>H4</v>
      </c>
      <c r="AD30" t="str">
        <f t="shared" ref="AD30:AD32" si="23">Q30</f>
        <v>PC00</v>
      </c>
      <c r="AE30" t="s">
        <v>387</v>
      </c>
    </row>
    <row r="31" spans="1:31" x14ac:dyDescent="0.25">
      <c r="A31" s="7" t="s">
        <v>99</v>
      </c>
      <c r="B31" s="8" t="s">
        <v>101</v>
      </c>
      <c r="C31" s="7" t="s">
        <v>388</v>
      </c>
      <c r="D31" s="7" t="s">
        <v>111</v>
      </c>
      <c r="E31" s="7" t="s">
        <v>107</v>
      </c>
      <c r="F31" s="7" t="s">
        <v>359</v>
      </c>
      <c r="G31" s="7" t="s">
        <v>62</v>
      </c>
      <c r="H31" s="7" t="s">
        <v>62</v>
      </c>
      <c r="I31" s="7" t="s">
        <v>382</v>
      </c>
      <c r="K31" s="82" t="s">
        <v>368</v>
      </c>
      <c r="M31" s="7" t="s">
        <v>99</v>
      </c>
      <c r="N31" s="8" t="s">
        <v>101</v>
      </c>
      <c r="O31" s="7" t="s">
        <v>388</v>
      </c>
      <c r="P31" s="7" t="s">
        <v>111</v>
      </c>
      <c r="Q31" s="7" t="s">
        <v>107</v>
      </c>
      <c r="R31" s="7" t="s">
        <v>359</v>
      </c>
      <c r="S31" s="7" t="s">
        <v>62</v>
      </c>
      <c r="T31" s="7" t="s">
        <v>62</v>
      </c>
      <c r="U31" s="7" t="s">
        <v>382</v>
      </c>
      <c r="Y31" s="88" t="s">
        <v>369</v>
      </c>
      <c r="AA31" t="str">
        <f t="shared" si="20"/>
        <v>SPI/US0</v>
      </c>
      <c r="AB31" t="str">
        <f t="shared" si="21"/>
        <v>MISO</v>
      </c>
      <c r="AC31" t="str">
        <f t="shared" si="22"/>
        <v>H6</v>
      </c>
      <c r="AD31" t="str">
        <f t="shared" si="23"/>
        <v>PC01</v>
      </c>
      <c r="AE31" t="s">
        <v>387</v>
      </c>
    </row>
    <row r="32" spans="1:31" x14ac:dyDescent="0.25">
      <c r="A32" s="7" t="s">
        <v>99</v>
      </c>
      <c r="B32" s="8" t="s">
        <v>102</v>
      </c>
      <c r="C32" s="7" t="s">
        <v>105</v>
      </c>
      <c r="D32" s="7" t="s">
        <v>112</v>
      </c>
      <c r="E32" s="7" t="s">
        <v>108</v>
      </c>
      <c r="F32" s="7" t="s">
        <v>359</v>
      </c>
      <c r="G32" s="7" t="s">
        <v>62</v>
      </c>
      <c r="H32" s="7" t="s">
        <v>62</v>
      </c>
      <c r="I32" s="7" t="s">
        <v>382</v>
      </c>
      <c r="K32" s="82" t="s">
        <v>368</v>
      </c>
      <c r="M32" s="7" t="s">
        <v>99</v>
      </c>
      <c r="N32" s="8" t="s">
        <v>102</v>
      </c>
      <c r="O32" s="7" t="s">
        <v>105</v>
      </c>
      <c r="P32" s="7" t="s">
        <v>112</v>
      </c>
      <c r="Q32" s="7" t="s">
        <v>108</v>
      </c>
      <c r="R32" s="7" t="s">
        <v>359</v>
      </c>
      <c r="S32" s="7" t="s">
        <v>62</v>
      </c>
      <c r="T32" s="7" t="s">
        <v>62</v>
      </c>
      <c r="U32" s="7" t="s">
        <v>382</v>
      </c>
      <c r="Y32" s="88" t="s">
        <v>369</v>
      </c>
      <c r="AA32" t="str">
        <f t="shared" si="20"/>
        <v>SPI/US0</v>
      </c>
      <c r="AB32" t="str">
        <f t="shared" si="21"/>
        <v>SCLK</v>
      </c>
      <c r="AC32" t="str">
        <f t="shared" si="22"/>
        <v>H8</v>
      </c>
      <c r="AD32" t="str">
        <f t="shared" si="23"/>
        <v>PC02</v>
      </c>
      <c r="AE32" t="s">
        <v>387</v>
      </c>
    </row>
    <row r="33" spans="1:31" x14ac:dyDescent="0.25">
      <c r="A33" s="115" t="s">
        <v>103</v>
      </c>
      <c r="B33" s="116" t="s">
        <v>546</v>
      </c>
      <c r="C33" s="115" t="s">
        <v>46</v>
      </c>
      <c r="D33" s="115" t="s">
        <v>393</v>
      </c>
      <c r="E33" s="115" t="s">
        <v>63</v>
      </c>
      <c r="F33" s="115"/>
      <c r="G33" s="115" t="s">
        <v>62</v>
      </c>
      <c r="H33" s="115" t="s">
        <v>62</v>
      </c>
      <c r="I33" s="115" t="s">
        <v>547</v>
      </c>
      <c r="K33" s="83" t="s">
        <v>367</v>
      </c>
      <c r="M33" s="115" t="s">
        <v>103</v>
      </c>
      <c r="N33" s="116" t="s">
        <v>546</v>
      </c>
      <c r="O33" s="115" t="s">
        <v>46</v>
      </c>
      <c r="P33" s="115" t="s">
        <v>113</v>
      </c>
      <c r="Q33" s="115" t="s">
        <v>109</v>
      </c>
      <c r="R33" s="115"/>
      <c r="S33" s="115" t="s">
        <v>62</v>
      </c>
      <c r="T33" s="115" t="s">
        <v>62</v>
      </c>
      <c r="U33" s="115" t="s">
        <v>547</v>
      </c>
      <c r="V33" s="89"/>
      <c r="Y33" s="91" t="s">
        <v>374</v>
      </c>
    </row>
    <row r="34" spans="1:31" x14ac:dyDescent="0.25">
      <c r="A34" s="7" t="s">
        <v>103</v>
      </c>
      <c r="B34" s="8" t="s">
        <v>399</v>
      </c>
      <c r="C34" s="7" t="s">
        <v>121</v>
      </c>
      <c r="D34" s="7" t="s">
        <v>123</v>
      </c>
      <c r="E34" s="7" t="s">
        <v>122</v>
      </c>
      <c r="F34" s="7" t="s">
        <v>359</v>
      </c>
      <c r="G34" s="7" t="s">
        <v>46</v>
      </c>
      <c r="H34" s="7" t="s">
        <v>62</v>
      </c>
      <c r="I34" s="7" t="s">
        <v>405</v>
      </c>
      <c r="K34" s="82" t="s">
        <v>368</v>
      </c>
      <c r="M34" s="7" t="s">
        <v>103</v>
      </c>
      <c r="N34" s="8" t="s">
        <v>399</v>
      </c>
      <c r="O34" s="7" t="s">
        <v>121</v>
      </c>
      <c r="P34" s="7" t="s">
        <v>123</v>
      </c>
      <c r="Q34" s="7" t="s">
        <v>122</v>
      </c>
      <c r="R34" s="7" t="s">
        <v>359</v>
      </c>
      <c r="S34" s="7" t="s">
        <v>46</v>
      </c>
      <c r="T34" s="7" t="s">
        <v>62</v>
      </c>
      <c r="U34" s="7" t="s">
        <v>405</v>
      </c>
      <c r="V34" s="89"/>
      <c r="W34" s="89"/>
      <c r="Y34" s="88" t="s">
        <v>369</v>
      </c>
      <c r="AA34" t="str">
        <f t="shared" ref="AA34" si="24">M34</f>
        <v>SPI</v>
      </c>
      <c r="AB34" t="str">
        <f t="shared" ref="AB34" si="25">N34</f>
        <v>CS_DAC</v>
      </c>
      <c r="AC34" t="str">
        <f t="shared" ref="AC34" si="26">O34</f>
        <v>H10</v>
      </c>
      <c r="AD34" t="str">
        <f t="shared" ref="AD34" si="27">Q34</f>
        <v>PC03</v>
      </c>
      <c r="AE34" t="s">
        <v>387</v>
      </c>
    </row>
    <row r="35" spans="1:31" x14ac:dyDescent="0.25">
      <c r="N35" s="5"/>
    </row>
    <row r="36" spans="1:31" x14ac:dyDescent="0.25">
      <c r="A36" s="7" t="s">
        <v>124</v>
      </c>
      <c r="B36" s="8" t="s">
        <v>125</v>
      </c>
      <c r="C36" s="7" t="s">
        <v>46</v>
      </c>
      <c r="D36" s="7" t="s">
        <v>117</v>
      </c>
      <c r="E36" s="86" t="s">
        <v>115</v>
      </c>
      <c r="F36" s="111" t="s">
        <v>359</v>
      </c>
      <c r="G36" s="86" t="s">
        <v>62</v>
      </c>
      <c r="H36" s="7" t="s">
        <v>46</v>
      </c>
      <c r="I36" s="7" t="s">
        <v>128</v>
      </c>
      <c r="K36" s="83" t="s">
        <v>367</v>
      </c>
      <c r="M36" s="86" t="s">
        <v>124</v>
      </c>
      <c r="N36" s="87" t="s">
        <v>125</v>
      </c>
      <c r="O36" s="86" t="s">
        <v>46</v>
      </c>
      <c r="P36" s="86" t="s">
        <v>117</v>
      </c>
      <c r="Q36" s="86" t="s">
        <v>115</v>
      </c>
      <c r="R36" s="86"/>
      <c r="S36" s="86" t="s">
        <v>62</v>
      </c>
      <c r="T36" s="86" t="s">
        <v>46</v>
      </c>
      <c r="U36" s="86" t="s">
        <v>128</v>
      </c>
      <c r="W36" s="92" t="s">
        <v>371</v>
      </c>
      <c r="X36" s="92" t="s">
        <v>371</v>
      </c>
      <c r="Y36" s="91" t="s">
        <v>397</v>
      </c>
    </row>
    <row r="37" spans="1:31" x14ac:dyDescent="0.25">
      <c r="A37" s="7" t="s">
        <v>124</v>
      </c>
      <c r="B37" s="8" t="s">
        <v>126</v>
      </c>
      <c r="C37" s="7" t="s">
        <v>46</v>
      </c>
      <c r="D37" s="7" t="s">
        <v>66</v>
      </c>
      <c r="E37" s="86" t="s">
        <v>61</v>
      </c>
      <c r="F37" s="7" t="s">
        <v>359</v>
      </c>
      <c r="G37" s="86" t="s">
        <v>62</v>
      </c>
      <c r="H37" s="7" t="s">
        <v>46</v>
      </c>
      <c r="I37" s="7" t="s">
        <v>128</v>
      </c>
      <c r="K37" s="82" t="s">
        <v>368</v>
      </c>
      <c r="M37" s="7" t="s">
        <v>124</v>
      </c>
      <c r="N37" s="8" t="s">
        <v>126</v>
      </c>
      <c r="O37" s="7" t="s">
        <v>46</v>
      </c>
      <c r="P37" s="7" t="s">
        <v>66</v>
      </c>
      <c r="Q37" s="86" t="s">
        <v>61</v>
      </c>
      <c r="R37" s="86" t="s">
        <v>359</v>
      </c>
      <c r="S37" s="7" t="s">
        <v>62</v>
      </c>
      <c r="T37" s="7" t="s">
        <v>46</v>
      </c>
      <c r="U37" s="7" t="s">
        <v>128</v>
      </c>
      <c r="V37" s="89"/>
      <c r="Y37" s="91" t="s">
        <v>397</v>
      </c>
    </row>
    <row r="38" spans="1:31" x14ac:dyDescent="0.25">
      <c r="A38" s="7" t="s">
        <v>124</v>
      </c>
      <c r="B38" s="8" t="s">
        <v>127</v>
      </c>
      <c r="C38" s="7" t="s">
        <v>46</v>
      </c>
      <c r="D38" s="7" t="s">
        <v>65</v>
      </c>
      <c r="E38" s="86" t="s">
        <v>60</v>
      </c>
      <c r="F38" s="7" t="s">
        <v>359</v>
      </c>
      <c r="G38" s="86" t="s">
        <v>62</v>
      </c>
      <c r="H38" s="7" t="s">
        <v>46</v>
      </c>
      <c r="I38" s="7" t="s">
        <v>128</v>
      </c>
      <c r="K38" s="82" t="s">
        <v>368</v>
      </c>
      <c r="M38" s="7" t="s">
        <v>124</v>
      </c>
      <c r="N38" s="8" t="s">
        <v>127</v>
      </c>
      <c r="O38" s="7" t="s">
        <v>46</v>
      </c>
      <c r="P38" s="7" t="s">
        <v>65</v>
      </c>
      <c r="Q38" s="86" t="s">
        <v>60</v>
      </c>
      <c r="R38" s="86" t="s">
        <v>359</v>
      </c>
      <c r="S38" s="7" t="s">
        <v>62</v>
      </c>
      <c r="T38" s="7" t="s">
        <v>46</v>
      </c>
      <c r="U38" s="7" t="s">
        <v>128</v>
      </c>
      <c r="V38" s="89"/>
      <c r="Y38" s="91" t="s">
        <v>397</v>
      </c>
    </row>
    <row r="39" spans="1:31" x14ac:dyDescent="0.25">
      <c r="N39" s="5"/>
    </row>
    <row r="40" spans="1:31" x14ac:dyDescent="0.25">
      <c r="A40" s="112" t="s">
        <v>391</v>
      </c>
      <c r="B40" s="113" t="s">
        <v>46</v>
      </c>
      <c r="C40" s="112" t="s">
        <v>46</v>
      </c>
      <c r="D40" s="112" t="s">
        <v>46</v>
      </c>
      <c r="E40" s="112" t="s">
        <v>129</v>
      </c>
      <c r="F40" s="112" t="s">
        <v>359</v>
      </c>
      <c r="G40" s="112" t="s">
        <v>371</v>
      </c>
      <c r="H40" s="112" t="s">
        <v>371</v>
      </c>
      <c r="I40" s="112" t="s">
        <v>398</v>
      </c>
      <c r="K40" s="82" t="s">
        <v>368</v>
      </c>
      <c r="M40" s="112" t="s">
        <v>391</v>
      </c>
      <c r="N40" s="113" t="s">
        <v>46</v>
      </c>
      <c r="O40" s="112" t="s">
        <v>46</v>
      </c>
      <c r="P40" s="112" t="s">
        <v>46</v>
      </c>
      <c r="Q40" s="112" t="s">
        <v>129</v>
      </c>
      <c r="R40" s="112" t="s">
        <v>359</v>
      </c>
      <c r="S40" s="112" t="s">
        <v>371</v>
      </c>
      <c r="T40" s="112" t="s">
        <v>371</v>
      </c>
      <c r="U40" s="112" t="s">
        <v>398</v>
      </c>
      <c r="Y40" s="88" t="s">
        <v>369</v>
      </c>
    </row>
    <row r="41" spans="1:31" x14ac:dyDescent="0.25">
      <c r="A41" s="112" t="s">
        <v>391</v>
      </c>
      <c r="B41" s="113" t="s">
        <v>46</v>
      </c>
      <c r="C41" s="112" t="s">
        <v>46</v>
      </c>
      <c r="D41" s="112" t="s">
        <v>46</v>
      </c>
      <c r="E41" s="112" t="s">
        <v>130</v>
      </c>
      <c r="F41" s="112" t="s">
        <v>359</v>
      </c>
      <c r="G41" s="112" t="s">
        <v>371</v>
      </c>
      <c r="H41" s="112" t="s">
        <v>371</v>
      </c>
      <c r="I41" s="112" t="s">
        <v>398</v>
      </c>
      <c r="K41" s="82" t="s">
        <v>368</v>
      </c>
      <c r="M41" s="112" t="s">
        <v>391</v>
      </c>
      <c r="N41" s="113" t="s">
        <v>46</v>
      </c>
      <c r="O41" s="112" t="s">
        <v>46</v>
      </c>
      <c r="P41" s="112" t="s">
        <v>46</v>
      </c>
      <c r="Q41" s="112" t="s">
        <v>130</v>
      </c>
      <c r="R41" s="112" t="s">
        <v>359</v>
      </c>
      <c r="S41" s="112" t="s">
        <v>371</v>
      </c>
      <c r="T41" s="112" t="s">
        <v>371</v>
      </c>
      <c r="U41" s="112" t="s">
        <v>398</v>
      </c>
      <c r="Y41" s="88" t="s">
        <v>369</v>
      </c>
    </row>
    <row r="43" spans="1:31" x14ac:dyDescent="0.25">
      <c r="A43" s="14" t="s">
        <v>392</v>
      </c>
      <c r="B43" s="114"/>
      <c r="C43" s="14" t="s">
        <v>46</v>
      </c>
      <c r="D43" s="14" t="s">
        <v>394</v>
      </c>
      <c r="E43" s="14" t="s">
        <v>64</v>
      </c>
      <c r="F43" s="14"/>
      <c r="G43" s="14" t="s">
        <v>62</v>
      </c>
      <c r="H43" s="14" t="s">
        <v>62</v>
      </c>
      <c r="I43" s="14" t="s">
        <v>395</v>
      </c>
      <c r="K43" s="83" t="s">
        <v>367</v>
      </c>
      <c r="N43" t="s">
        <v>399</v>
      </c>
    </row>
    <row r="44" spans="1:31" x14ac:dyDescent="0.25">
      <c r="A44" s="14" t="s">
        <v>392</v>
      </c>
      <c r="B44" s="114"/>
      <c r="C44" s="14" t="s">
        <v>46</v>
      </c>
      <c r="D44" s="14" t="s">
        <v>118</v>
      </c>
      <c r="E44" s="14" t="s">
        <v>116</v>
      </c>
      <c r="F44" s="14"/>
      <c r="G44" s="14" t="s">
        <v>62</v>
      </c>
      <c r="H44" s="14" t="s">
        <v>46</v>
      </c>
      <c r="I44" s="14"/>
      <c r="N44" t="s">
        <v>400</v>
      </c>
    </row>
    <row r="45" spans="1:31" x14ac:dyDescent="0.25">
      <c r="A45" s="14" t="s">
        <v>392</v>
      </c>
      <c r="B45" s="114"/>
      <c r="C45" s="14" t="s">
        <v>46</v>
      </c>
      <c r="D45" s="14" t="s">
        <v>113</v>
      </c>
      <c r="E45" s="14" t="s">
        <v>109</v>
      </c>
      <c r="F45" s="14"/>
      <c r="G45" s="14" t="s">
        <v>62</v>
      </c>
      <c r="H45" s="14" t="s">
        <v>46</v>
      </c>
      <c r="I45" s="14"/>
    </row>
    <row r="46" spans="1:31" x14ac:dyDescent="0.25">
      <c r="A46" s="14" t="s">
        <v>392</v>
      </c>
      <c r="B46" s="114"/>
      <c r="C46" s="14" t="s">
        <v>94</v>
      </c>
      <c r="D46" s="14" t="s">
        <v>74</v>
      </c>
      <c r="E46" s="14" t="s">
        <v>72</v>
      </c>
      <c r="F46" s="14"/>
      <c r="G46" s="14" t="s">
        <v>62</v>
      </c>
      <c r="H46" s="14" t="s">
        <v>46</v>
      </c>
      <c r="I46" s="14"/>
    </row>
    <row r="47" spans="1:31" x14ac:dyDescent="0.25">
      <c r="A47" s="14" t="s">
        <v>392</v>
      </c>
      <c r="B47" s="114"/>
      <c r="C47" s="14" t="s">
        <v>95</v>
      </c>
      <c r="D47" s="14" t="s">
        <v>97</v>
      </c>
      <c r="E47" s="14" t="s">
        <v>96</v>
      </c>
      <c r="F47" s="14"/>
      <c r="G47" s="14" t="s">
        <v>62</v>
      </c>
      <c r="H47" s="14" t="s">
        <v>46</v>
      </c>
      <c r="I47" s="14"/>
      <c r="K47" s="83" t="s">
        <v>367</v>
      </c>
    </row>
    <row r="48" spans="1:31" x14ac:dyDescent="0.25">
      <c r="A48" s="14" t="s">
        <v>392</v>
      </c>
      <c r="B48" s="114"/>
      <c r="C48" s="14" t="s">
        <v>121</v>
      </c>
      <c r="D48" s="14" t="s">
        <v>123</v>
      </c>
      <c r="E48" s="14" t="s">
        <v>122</v>
      </c>
      <c r="F48" s="14" t="s">
        <v>359</v>
      </c>
      <c r="G48" s="14" t="s">
        <v>62</v>
      </c>
      <c r="H48" s="14" t="s">
        <v>46</v>
      </c>
      <c r="I48" s="14"/>
    </row>
    <row r="49" spans="1:11" x14ac:dyDescent="0.25">
      <c r="A49" s="14" t="s">
        <v>392</v>
      </c>
      <c r="B49" s="114"/>
      <c r="C49" s="14" t="s">
        <v>46</v>
      </c>
      <c r="D49" s="14" t="s">
        <v>147</v>
      </c>
      <c r="E49" s="14" t="s">
        <v>145</v>
      </c>
      <c r="F49" s="14"/>
      <c r="G49" s="14" t="s">
        <v>62</v>
      </c>
      <c r="H49" s="14" t="s">
        <v>46</v>
      </c>
      <c r="I49" s="14"/>
      <c r="K49" s="83" t="s">
        <v>367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112D-8FAF-4C8A-908E-EC2337794973}">
  <sheetPr>
    <pageSetUpPr fitToPage="1"/>
  </sheetPr>
  <dimension ref="A1:N42"/>
  <sheetViews>
    <sheetView zoomScale="85" zoomScaleNormal="85" workbookViewId="0">
      <selection activeCell="J16" sqref="J16"/>
    </sheetView>
  </sheetViews>
  <sheetFormatPr baseColWidth="10" defaultRowHeight="15" x14ac:dyDescent="0.25"/>
  <cols>
    <col min="1" max="1" width="12.42578125" customWidth="1"/>
    <col min="2" max="2" width="11.42578125" style="5"/>
    <col min="3" max="3" width="8.7109375" customWidth="1"/>
    <col min="4" max="4" width="2" hidden="1" customWidth="1"/>
    <col min="5" max="5" width="37.5703125" bestFit="1" customWidth="1"/>
    <col min="6" max="6" width="1.5703125" style="80" customWidth="1"/>
    <col min="7" max="7" width="5.140625" style="80" customWidth="1"/>
    <col min="8" max="8" width="1.5703125" customWidth="1"/>
    <col min="9" max="9" width="12.5703125" customWidth="1"/>
    <col min="10" max="10" width="13.140625" bestFit="1" customWidth="1"/>
    <col min="11" max="11" width="8.7109375" customWidth="1"/>
    <col min="12" max="12" width="0.140625" customWidth="1"/>
    <col min="13" max="13" width="37.5703125" bestFit="1" customWidth="1"/>
    <col min="14" max="14" width="6" bestFit="1" customWidth="1"/>
  </cols>
  <sheetData>
    <row r="1" spans="1:14" ht="18.75" x14ac:dyDescent="0.3">
      <c r="A1" s="17" t="s">
        <v>425</v>
      </c>
      <c r="I1" s="17" t="s">
        <v>424</v>
      </c>
      <c r="J1" s="5"/>
    </row>
    <row r="2" spans="1:14" x14ac:dyDescent="0.25">
      <c r="J2" s="5"/>
    </row>
    <row r="3" spans="1:14" s="2" customFormat="1" x14ac:dyDescent="0.25">
      <c r="A3" s="2" t="s">
        <v>53</v>
      </c>
      <c r="B3" s="6" t="s">
        <v>54</v>
      </c>
      <c r="C3" s="2" t="s">
        <v>57</v>
      </c>
      <c r="E3" s="2" t="s">
        <v>58</v>
      </c>
      <c r="F3" s="81"/>
      <c r="G3" s="81"/>
      <c r="I3" s="2" t="s">
        <v>53</v>
      </c>
      <c r="J3" s="6" t="s">
        <v>54</v>
      </c>
      <c r="K3" s="2" t="s">
        <v>57</v>
      </c>
      <c r="M3" s="2" t="s">
        <v>58</v>
      </c>
    </row>
    <row r="4" spans="1:14" x14ac:dyDescent="0.25">
      <c r="A4" s="9" t="s">
        <v>59</v>
      </c>
      <c r="B4" s="10" t="s">
        <v>413</v>
      </c>
      <c r="C4" s="90" t="s">
        <v>46</v>
      </c>
      <c r="D4" s="9"/>
      <c r="E4" s="9" t="s">
        <v>409</v>
      </c>
      <c r="G4" s="123"/>
      <c r="I4" s="9" t="s">
        <v>59</v>
      </c>
      <c r="J4" s="10">
        <v>1</v>
      </c>
      <c r="K4" s="9" t="s">
        <v>60</v>
      </c>
      <c r="L4" s="9" t="s">
        <v>359</v>
      </c>
      <c r="M4" s="9" t="s">
        <v>401</v>
      </c>
      <c r="N4" s="89"/>
    </row>
    <row r="5" spans="1:14" x14ac:dyDescent="0.25">
      <c r="A5" s="80"/>
      <c r="B5" s="121"/>
      <c r="C5" s="89"/>
      <c r="D5" s="80"/>
      <c r="E5" s="80"/>
      <c r="G5" s="123"/>
      <c r="I5" s="9" t="s">
        <v>59</v>
      </c>
      <c r="J5" s="10">
        <v>2</v>
      </c>
      <c r="K5" s="9" t="s">
        <v>61</v>
      </c>
      <c r="L5" s="9" t="s">
        <v>359</v>
      </c>
      <c r="M5" s="9" t="s">
        <v>402</v>
      </c>
      <c r="N5" s="89"/>
    </row>
    <row r="6" spans="1:14" x14ac:dyDescent="0.25">
      <c r="A6" s="80"/>
      <c r="B6" s="121"/>
      <c r="C6" s="122"/>
      <c r="D6" s="80"/>
      <c r="E6" s="80"/>
      <c r="G6" s="123"/>
      <c r="I6" s="9" t="s">
        <v>59</v>
      </c>
      <c r="J6" s="10">
        <v>3</v>
      </c>
      <c r="K6" s="90" t="s">
        <v>72</v>
      </c>
      <c r="L6" s="9" t="s">
        <v>359</v>
      </c>
      <c r="M6" s="9" t="s">
        <v>403</v>
      </c>
      <c r="N6" s="89"/>
    </row>
    <row r="7" spans="1:14" x14ac:dyDescent="0.25">
      <c r="A7" s="80"/>
      <c r="B7" s="121"/>
      <c r="C7" s="122"/>
      <c r="D7" s="80"/>
      <c r="E7" s="80"/>
      <c r="G7" s="123"/>
      <c r="I7" s="9"/>
      <c r="J7" s="10" t="s">
        <v>412</v>
      </c>
      <c r="K7" s="90"/>
      <c r="L7" s="9"/>
      <c r="M7" s="9" t="s">
        <v>408</v>
      </c>
      <c r="N7" s="89"/>
    </row>
    <row r="8" spans="1:14" x14ac:dyDescent="0.25">
      <c r="J8" s="5"/>
    </row>
    <row r="9" spans="1:14" x14ac:dyDescent="0.25">
      <c r="A9" s="9" t="s">
        <v>67</v>
      </c>
      <c r="B9" s="10">
        <v>1</v>
      </c>
      <c r="C9" s="9" t="s">
        <v>71</v>
      </c>
      <c r="D9" s="9" t="s">
        <v>359</v>
      </c>
      <c r="E9" s="9" t="s">
        <v>418</v>
      </c>
      <c r="G9" s="123"/>
      <c r="I9" s="9" t="s">
        <v>67</v>
      </c>
      <c r="J9" s="10">
        <v>1</v>
      </c>
      <c r="K9" s="9" t="s">
        <v>71</v>
      </c>
      <c r="L9" s="9" t="s">
        <v>359</v>
      </c>
      <c r="M9" s="9" t="s">
        <v>416</v>
      </c>
    </row>
    <row r="10" spans="1:14" x14ac:dyDescent="0.25">
      <c r="A10" s="9" t="s">
        <v>67</v>
      </c>
      <c r="B10" s="10">
        <v>2</v>
      </c>
      <c r="C10" s="9" t="s">
        <v>72</v>
      </c>
      <c r="D10" s="9" t="s">
        <v>359</v>
      </c>
      <c r="E10" s="9" t="s">
        <v>419</v>
      </c>
      <c r="G10" s="123"/>
      <c r="I10" s="124"/>
      <c r="J10" s="125"/>
      <c r="K10" s="124"/>
      <c r="L10" s="124"/>
      <c r="M10" s="14" t="s">
        <v>421</v>
      </c>
      <c r="N10" s="89"/>
    </row>
    <row r="11" spans="1:14" x14ac:dyDescent="0.25">
      <c r="J11" s="5"/>
    </row>
    <row r="12" spans="1:14" x14ac:dyDescent="0.25">
      <c r="A12" s="9" t="s">
        <v>131</v>
      </c>
      <c r="B12" s="10" t="s">
        <v>138</v>
      </c>
      <c r="C12" s="9" t="s">
        <v>132</v>
      </c>
      <c r="D12" s="9" t="s">
        <v>359</v>
      </c>
      <c r="E12" s="9" t="s">
        <v>384</v>
      </c>
      <c r="G12" s="123"/>
      <c r="I12" s="9" t="s">
        <v>131</v>
      </c>
      <c r="J12" s="10" t="s">
        <v>138</v>
      </c>
      <c r="K12" s="9" t="s">
        <v>132</v>
      </c>
      <c r="L12" s="9" t="s">
        <v>359</v>
      </c>
      <c r="M12" s="9" t="s">
        <v>384</v>
      </c>
    </row>
    <row r="13" spans="1:14" x14ac:dyDescent="0.25">
      <c r="A13" s="9" t="s">
        <v>131</v>
      </c>
      <c r="B13" s="10" t="s">
        <v>139</v>
      </c>
      <c r="C13" s="9" t="s">
        <v>133</v>
      </c>
      <c r="D13" s="9" t="s">
        <v>359</v>
      </c>
      <c r="E13" s="9" t="s">
        <v>384</v>
      </c>
      <c r="G13" s="123"/>
      <c r="I13" s="9" t="s">
        <v>131</v>
      </c>
      <c r="J13" s="10" t="s">
        <v>139</v>
      </c>
      <c r="K13" s="9" t="s">
        <v>133</v>
      </c>
      <c r="L13" s="9" t="s">
        <v>359</v>
      </c>
      <c r="M13" s="9" t="s">
        <v>384</v>
      </c>
    </row>
    <row r="14" spans="1:14" x14ac:dyDescent="0.25">
      <c r="A14" s="9" t="s">
        <v>131</v>
      </c>
      <c r="B14" s="10" t="s">
        <v>140</v>
      </c>
      <c r="C14" s="9" t="s">
        <v>134</v>
      </c>
      <c r="D14" s="9" t="s">
        <v>359</v>
      </c>
      <c r="E14" s="9" t="s">
        <v>420</v>
      </c>
      <c r="G14" s="123"/>
      <c r="I14" s="9" t="s">
        <v>131</v>
      </c>
      <c r="J14" s="10" t="s">
        <v>140</v>
      </c>
      <c r="K14" s="9" t="s">
        <v>134</v>
      </c>
      <c r="L14" s="9" t="s">
        <v>359</v>
      </c>
      <c r="M14" s="9" t="s">
        <v>420</v>
      </c>
    </row>
    <row r="15" spans="1:14" x14ac:dyDescent="0.25">
      <c r="J15" s="5"/>
    </row>
    <row r="16" spans="1:14" x14ac:dyDescent="0.25">
      <c r="A16" s="14"/>
      <c r="B16" s="114"/>
      <c r="C16" s="14"/>
      <c r="D16" s="14"/>
      <c r="E16" s="14" t="s">
        <v>414</v>
      </c>
      <c r="G16" s="123"/>
      <c r="I16" s="9" t="s">
        <v>77</v>
      </c>
      <c r="J16" s="10" t="s">
        <v>557</v>
      </c>
      <c r="K16" s="9" t="s">
        <v>80</v>
      </c>
      <c r="L16" s="9" t="s">
        <v>359</v>
      </c>
      <c r="M16" s="9"/>
    </row>
    <row r="17" spans="1:14" x14ac:dyDescent="0.25">
      <c r="J17" s="5"/>
    </row>
    <row r="18" spans="1:14" x14ac:dyDescent="0.25">
      <c r="A18" s="14"/>
      <c r="B18" s="114"/>
      <c r="C18" s="14"/>
      <c r="D18" s="14"/>
      <c r="E18" s="14" t="s">
        <v>415</v>
      </c>
      <c r="G18" s="123"/>
      <c r="I18" s="9" t="s">
        <v>114</v>
      </c>
      <c r="J18" s="10">
        <v>0</v>
      </c>
      <c r="K18" s="9" t="s">
        <v>116</v>
      </c>
      <c r="L18" s="9" t="s">
        <v>359</v>
      </c>
      <c r="M18" s="9" t="s">
        <v>119</v>
      </c>
    </row>
    <row r="19" spans="1:14" x14ac:dyDescent="0.25">
      <c r="J19" s="5"/>
    </row>
    <row r="20" spans="1:14" x14ac:dyDescent="0.25">
      <c r="A20" s="9" t="s">
        <v>82</v>
      </c>
      <c r="B20" s="10" t="s">
        <v>83</v>
      </c>
      <c r="C20" s="9" t="s">
        <v>85</v>
      </c>
      <c r="D20" s="9" t="s">
        <v>359</v>
      </c>
      <c r="E20" s="9" t="s">
        <v>87</v>
      </c>
      <c r="G20" s="123"/>
      <c r="I20" s="9" t="s">
        <v>82</v>
      </c>
      <c r="J20" s="10" t="s">
        <v>83</v>
      </c>
      <c r="K20" s="9" t="s">
        <v>85</v>
      </c>
      <c r="L20" s="9" t="s">
        <v>359</v>
      </c>
      <c r="M20" s="9" t="s">
        <v>87</v>
      </c>
    </row>
    <row r="21" spans="1:14" x14ac:dyDescent="0.25">
      <c r="A21" s="9" t="s">
        <v>82</v>
      </c>
      <c r="B21" s="10" t="s">
        <v>84</v>
      </c>
      <c r="C21" s="9" t="s">
        <v>86</v>
      </c>
      <c r="D21" s="9" t="s">
        <v>359</v>
      </c>
      <c r="E21" s="9" t="s">
        <v>87</v>
      </c>
      <c r="G21" s="123"/>
      <c r="I21" s="9" t="s">
        <v>82</v>
      </c>
      <c r="J21" s="10" t="s">
        <v>84</v>
      </c>
      <c r="K21" s="9" t="s">
        <v>86</v>
      </c>
      <c r="L21" s="9" t="s">
        <v>359</v>
      </c>
      <c r="M21" s="9" t="s">
        <v>87</v>
      </c>
    </row>
    <row r="22" spans="1:14" x14ac:dyDescent="0.25">
      <c r="J22" s="5"/>
    </row>
    <row r="23" spans="1:14" x14ac:dyDescent="0.25">
      <c r="A23" s="7" t="s">
        <v>555</v>
      </c>
      <c r="B23" s="8"/>
      <c r="C23" s="7"/>
      <c r="D23" s="7"/>
      <c r="E23" s="7"/>
      <c r="J23" s="5"/>
    </row>
    <row r="24" spans="1:14" x14ac:dyDescent="0.25">
      <c r="A24" s="7" t="s">
        <v>99</v>
      </c>
      <c r="B24" s="8" t="s">
        <v>100</v>
      </c>
      <c r="C24" s="7" t="s">
        <v>106</v>
      </c>
      <c r="D24" s="7" t="s">
        <v>359</v>
      </c>
      <c r="E24" s="7" t="s">
        <v>553</v>
      </c>
      <c r="G24" s="123"/>
      <c r="I24" s="7" t="s">
        <v>99</v>
      </c>
      <c r="J24" s="8" t="s">
        <v>100</v>
      </c>
      <c r="K24" s="7" t="s">
        <v>106</v>
      </c>
      <c r="L24" s="7" t="s">
        <v>359</v>
      </c>
      <c r="M24" s="7" t="s">
        <v>382</v>
      </c>
    </row>
    <row r="25" spans="1:14" x14ac:dyDescent="0.25">
      <c r="A25" s="7" t="s">
        <v>99</v>
      </c>
      <c r="B25" s="8" t="s">
        <v>101</v>
      </c>
      <c r="C25" s="7" t="s">
        <v>107</v>
      </c>
      <c r="D25" s="7" t="s">
        <v>359</v>
      </c>
      <c r="E25" s="7" t="s">
        <v>553</v>
      </c>
      <c r="G25" s="123"/>
      <c r="I25" s="7" t="s">
        <v>99</v>
      </c>
      <c r="J25" s="8" t="s">
        <v>101</v>
      </c>
      <c r="K25" s="7" t="s">
        <v>107</v>
      </c>
      <c r="L25" s="7" t="s">
        <v>359</v>
      </c>
      <c r="M25" s="7" t="s">
        <v>382</v>
      </c>
    </row>
    <row r="26" spans="1:14" x14ac:dyDescent="0.25">
      <c r="A26" s="7" t="s">
        <v>99</v>
      </c>
      <c r="B26" s="8" t="s">
        <v>102</v>
      </c>
      <c r="C26" s="7" t="s">
        <v>108</v>
      </c>
      <c r="D26" s="7" t="s">
        <v>359</v>
      </c>
      <c r="E26" s="7" t="s">
        <v>553</v>
      </c>
      <c r="G26" s="123"/>
      <c r="I26" s="7" t="s">
        <v>99</v>
      </c>
      <c r="J26" s="8" t="s">
        <v>102</v>
      </c>
      <c r="K26" s="7" t="s">
        <v>108</v>
      </c>
      <c r="L26" s="7" t="s">
        <v>359</v>
      </c>
      <c r="M26" s="7" t="s">
        <v>382</v>
      </c>
    </row>
    <row r="27" spans="1:14" x14ac:dyDescent="0.25">
      <c r="A27" s="115" t="s">
        <v>103</v>
      </c>
      <c r="B27" s="116" t="s">
        <v>411</v>
      </c>
      <c r="C27" s="115" t="s">
        <v>109</v>
      </c>
      <c r="D27" s="115" t="s">
        <v>359</v>
      </c>
      <c r="E27" s="115" t="s">
        <v>410</v>
      </c>
      <c r="G27" s="123"/>
      <c r="I27" s="115" t="s">
        <v>103</v>
      </c>
      <c r="J27" s="116" t="s">
        <v>399</v>
      </c>
      <c r="K27" s="115" t="s">
        <v>109</v>
      </c>
      <c r="L27" s="115" t="s">
        <v>359</v>
      </c>
      <c r="M27" s="115" t="s">
        <v>405</v>
      </c>
      <c r="N27" s="89"/>
    </row>
    <row r="28" spans="1:14" x14ac:dyDescent="0.25">
      <c r="A28" s="80"/>
      <c r="B28" s="121"/>
      <c r="C28" s="80"/>
      <c r="D28" s="80"/>
      <c r="E28" s="80"/>
      <c r="G28" s="123"/>
      <c r="I28" s="7" t="s">
        <v>103</v>
      </c>
      <c r="J28" s="8" t="s">
        <v>428</v>
      </c>
      <c r="K28" s="7" t="s">
        <v>122</v>
      </c>
      <c r="L28" s="7" t="s">
        <v>359</v>
      </c>
      <c r="M28" s="7" t="s">
        <v>547</v>
      </c>
      <c r="N28" s="89"/>
    </row>
    <row r="29" spans="1:14" x14ac:dyDescent="0.25">
      <c r="A29" s="80"/>
      <c r="B29" s="121"/>
      <c r="C29" s="80"/>
      <c r="D29" s="80"/>
      <c r="E29" s="80"/>
      <c r="G29" s="123"/>
      <c r="I29" s="7"/>
      <c r="J29" s="8"/>
      <c r="K29" s="7"/>
      <c r="L29" s="7"/>
      <c r="M29" s="7"/>
      <c r="N29" s="89"/>
    </row>
    <row r="30" spans="1:14" x14ac:dyDescent="0.25">
      <c r="A30" s="115" t="s">
        <v>554</v>
      </c>
      <c r="B30" s="8"/>
      <c r="C30" s="7"/>
      <c r="D30" s="7"/>
      <c r="E30" s="7"/>
      <c r="J30" s="5"/>
    </row>
    <row r="31" spans="1:14" x14ac:dyDescent="0.25">
      <c r="A31" s="7" t="s">
        <v>124</v>
      </c>
      <c r="B31" s="8" t="s">
        <v>125</v>
      </c>
      <c r="C31" s="111" t="s">
        <v>116</v>
      </c>
      <c r="D31" s="111" t="s">
        <v>359</v>
      </c>
      <c r="E31" s="7" t="s">
        <v>552</v>
      </c>
      <c r="G31" s="123"/>
      <c r="I31" s="124"/>
      <c r="J31" s="125"/>
      <c r="K31" s="124"/>
      <c r="L31" s="124"/>
      <c r="M31" s="126" t="s">
        <v>417</v>
      </c>
    </row>
    <row r="32" spans="1:14" x14ac:dyDescent="0.25">
      <c r="A32" s="7" t="s">
        <v>124</v>
      </c>
      <c r="B32" s="8" t="s">
        <v>126</v>
      </c>
      <c r="C32" s="111" t="s">
        <v>61</v>
      </c>
      <c r="D32" s="111" t="s">
        <v>359</v>
      </c>
      <c r="E32" s="7" t="s">
        <v>551</v>
      </c>
      <c r="G32" s="123"/>
      <c r="I32" s="14"/>
      <c r="J32" s="114"/>
      <c r="K32" s="124"/>
      <c r="L32" s="124"/>
      <c r="M32" s="14"/>
      <c r="N32" s="89"/>
    </row>
    <row r="33" spans="1:14" x14ac:dyDescent="0.25">
      <c r="A33" s="7" t="s">
        <v>124</v>
      </c>
      <c r="B33" s="8" t="s">
        <v>127</v>
      </c>
      <c r="C33" s="111" t="s">
        <v>60</v>
      </c>
      <c r="D33" s="111" t="s">
        <v>359</v>
      </c>
      <c r="E33" s="7" t="s">
        <v>550</v>
      </c>
      <c r="G33" s="123"/>
      <c r="I33" s="14"/>
      <c r="J33" s="114"/>
      <c r="K33" s="124"/>
      <c r="L33" s="124"/>
      <c r="M33" s="14"/>
      <c r="N33" s="89"/>
    </row>
    <row r="34" spans="1:14" x14ac:dyDescent="0.25">
      <c r="J34" s="5"/>
    </row>
    <row r="35" spans="1:14" x14ac:dyDescent="0.25">
      <c r="A35" s="112" t="s">
        <v>391</v>
      </c>
      <c r="B35" s="113" t="s">
        <v>46</v>
      </c>
      <c r="C35" s="112" t="s">
        <v>129</v>
      </c>
      <c r="D35" s="112" t="s">
        <v>359</v>
      </c>
      <c r="E35" s="112" t="s">
        <v>398</v>
      </c>
      <c r="G35" s="123"/>
      <c r="I35" s="112" t="s">
        <v>391</v>
      </c>
      <c r="J35" s="113" t="s">
        <v>46</v>
      </c>
      <c r="K35" s="112" t="s">
        <v>129</v>
      </c>
      <c r="L35" s="112" t="s">
        <v>359</v>
      </c>
      <c r="M35" s="112" t="s">
        <v>398</v>
      </c>
    </row>
    <row r="36" spans="1:14" x14ac:dyDescent="0.25">
      <c r="A36" s="112" t="s">
        <v>391</v>
      </c>
      <c r="B36" s="113" t="s">
        <v>46</v>
      </c>
      <c r="C36" s="112" t="s">
        <v>130</v>
      </c>
      <c r="D36" s="112" t="s">
        <v>359</v>
      </c>
      <c r="E36" s="112" t="s">
        <v>398</v>
      </c>
      <c r="G36" s="123"/>
      <c r="I36" s="112" t="s">
        <v>391</v>
      </c>
      <c r="J36" s="113" t="s">
        <v>46</v>
      </c>
      <c r="K36" s="112" t="s">
        <v>130</v>
      </c>
      <c r="L36" s="112" t="s">
        <v>359</v>
      </c>
      <c r="M36" s="112" t="s">
        <v>398</v>
      </c>
    </row>
    <row r="38" spans="1:14" x14ac:dyDescent="0.25">
      <c r="A38" t="s">
        <v>404</v>
      </c>
      <c r="B38" t="s">
        <v>406</v>
      </c>
      <c r="I38" t="s">
        <v>404</v>
      </c>
      <c r="J38" t="s">
        <v>406</v>
      </c>
    </row>
    <row r="39" spans="1:14" x14ac:dyDescent="0.25">
      <c r="B39" t="s">
        <v>549</v>
      </c>
      <c r="E39" t="s">
        <v>556</v>
      </c>
      <c r="J39" t="s">
        <v>407</v>
      </c>
    </row>
    <row r="41" spans="1:14" x14ac:dyDescent="0.25">
      <c r="A41" s="14" t="s">
        <v>392</v>
      </c>
      <c r="B41" s="114"/>
      <c r="C41" s="14" t="s">
        <v>122</v>
      </c>
      <c r="D41" s="14" t="s">
        <v>359</v>
      </c>
      <c r="E41" s="14"/>
    </row>
    <row r="42" spans="1:14" x14ac:dyDescent="0.25">
      <c r="A42" s="14" t="s">
        <v>392</v>
      </c>
      <c r="B42" s="114"/>
      <c r="C42" s="14" t="s">
        <v>80</v>
      </c>
      <c r="D42" s="14" t="s">
        <v>359</v>
      </c>
      <c r="E42" s="14"/>
    </row>
  </sheetData>
  <pageMargins left="0.7" right="0.7" top="0.75" bottom="0.75" header="0.3" footer="0.3"/>
  <pageSetup paperSize="9" scale="4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pageSetUpPr fitToPage="1"/>
  </sheetPr>
  <dimension ref="A1:BG205"/>
  <sheetViews>
    <sheetView tabSelected="1" topLeftCell="A139" workbookViewId="0">
      <selection activeCell="AO162" sqref="AO162"/>
    </sheetView>
  </sheetViews>
  <sheetFormatPr baseColWidth="10" defaultRowHeight="15" x14ac:dyDescent="0.25"/>
  <cols>
    <col min="4" max="59" width="3.5703125" customWidth="1"/>
  </cols>
  <sheetData>
    <row r="1" spans="1:59" ht="21" x14ac:dyDescent="0.35">
      <c r="A1" s="30" t="s">
        <v>313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29"/>
      <c r="BG1" s="29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4"/>
      <c r="BE2" s="14"/>
      <c r="BF2" s="14"/>
      <c r="BG2" s="14"/>
    </row>
    <row r="3" spans="1:59" ht="18.75" x14ac:dyDescent="0.3">
      <c r="A3" s="20" t="s">
        <v>317</v>
      </c>
      <c r="B3" s="18"/>
      <c r="C3" s="18"/>
      <c r="D3" s="18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4"/>
      <c r="BE3" s="14"/>
      <c r="BF3" s="14"/>
      <c r="BG3" s="14"/>
    </row>
    <row r="4" spans="1:59" x14ac:dyDescent="0.25">
      <c r="A4" s="18"/>
      <c r="B4" s="18"/>
      <c r="C4" s="18"/>
      <c r="D4" s="18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4"/>
      <c r="BE4" s="14"/>
      <c r="BF4" s="14"/>
      <c r="BG4" s="14"/>
    </row>
    <row r="5" spans="1:59" x14ac:dyDescent="0.25">
      <c r="A5" s="18"/>
      <c r="B5" s="18"/>
      <c r="C5" s="18"/>
      <c r="D5" s="18"/>
      <c r="E5" s="223" t="s">
        <v>323</v>
      </c>
      <c r="F5" s="224"/>
      <c r="G5" s="224"/>
      <c r="H5" s="224"/>
      <c r="I5" s="224"/>
      <c r="J5" s="225"/>
      <c r="K5" s="214" t="s">
        <v>261</v>
      </c>
      <c r="L5" s="228"/>
      <c r="M5" s="228"/>
      <c r="N5" s="228"/>
      <c r="O5" s="215"/>
      <c r="P5" s="214" t="s">
        <v>268</v>
      </c>
      <c r="Q5" s="215"/>
      <c r="R5" s="216" t="s">
        <v>262</v>
      </c>
      <c r="S5" s="217"/>
      <c r="T5" s="217"/>
      <c r="U5" s="217"/>
      <c r="V5" s="217"/>
      <c r="W5" s="218"/>
      <c r="X5" s="214" t="s">
        <v>263</v>
      </c>
      <c r="Y5" s="215"/>
      <c r="Z5" s="223" t="s">
        <v>322</v>
      </c>
      <c r="AA5" s="224"/>
      <c r="AB5" s="224"/>
      <c r="AC5" s="224"/>
      <c r="AD5" s="224"/>
      <c r="AE5" s="225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4"/>
      <c r="BE5" s="14"/>
      <c r="BF5" s="14"/>
      <c r="BG5" s="14"/>
    </row>
    <row r="6" spans="1:59" x14ac:dyDescent="0.25">
      <c r="A6" s="18"/>
      <c r="B6" s="18"/>
      <c r="C6" s="18"/>
      <c r="D6" s="18"/>
      <c r="E6" s="227" t="s">
        <v>375</v>
      </c>
      <c r="F6" s="227"/>
      <c r="G6" s="227"/>
      <c r="H6" s="227"/>
      <c r="I6" s="227"/>
      <c r="J6" s="227"/>
      <c r="K6" s="226" t="s">
        <v>319</v>
      </c>
      <c r="L6" s="226"/>
      <c r="M6" s="226"/>
      <c r="N6" s="226"/>
      <c r="O6" s="226"/>
      <c r="P6" s="226" t="s">
        <v>321</v>
      </c>
      <c r="Q6" s="226"/>
      <c r="R6" s="227" t="s">
        <v>264</v>
      </c>
      <c r="S6" s="227"/>
      <c r="T6" s="227"/>
      <c r="U6" s="227"/>
      <c r="V6" s="227"/>
      <c r="W6" s="227"/>
      <c r="X6" s="227" t="s">
        <v>321</v>
      </c>
      <c r="Y6" s="227"/>
      <c r="Z6" s="227" t="s">
        <v>375</v>
      </c>
      <c r="AA6" s="227"/>
      <c r="AB6" s="227"/>
      <c r="AC6" s="227"/>
      <c r="AD6" s="227"/>
      <c r="AE6" s="227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4"/>
      <c r="BE6" s="14"/>
      <c r="BF6" s="14"/>
      <c r="BG6" s="14"/>
    </row>
    <row r="7" spans="1:59" x14ac:dyDescent="0.25">
      <c r="A7" s="18"/>
      <c r="B7" s="18"/>
      <c r="C7" s="18"/>
      <c r="D7" s="18"/>
      <c r="E7" s="36"/>
      <c r="F7" s="36"/>
      <c r="G7" s="36"/>
      <c r="H7" s="36"/>
      <c r="I7" s="36"/>
      <c r="J7" s="36"/>
      <c r="K7" s="222" t="s">
        <v>320</v>
      </c>
      <c r="L7" s="222"/>
      <c r="M7" s="222"/>
      <c r="N7" s="222"/>
      <c r="O7" s="222"/>
      <c r="P7" s="222" t="s">
        <v>320</v>
      </c>
      <c r="Q7" s="222"/>
      <c r="R7" s="222" t="s">
        <v>270</v>
      </c>
      <c r="S7" s="222"/>
      <c r="T7" s="222"/>
      <c r="U7" s="222"/>
      <c r="V7" s="222"/>
      <c r="W7" s="222"/>
      <c r="X7" s="222" t="s">
        <v>320</v>
      </c>
      <c r="Y7" s="222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4"/>
      <c r="BE7" s="14"/>
      <c r="BF7" s="14"/>
      <c r="BG7" s="14"/>
    </row>
    <row r="8" spans="1:59" x14ac:dyDescent="0.25">
      <c r="A8" s="18"/>
      <c r="B8" s="18"/>
      <c r="C8" s="18"/>
      <c r="D8" s="18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4"/>
      <c r="BE8" s="14"/>
      <c r="BF8" s="14"/>
      <c r="BG8" s="14"/>
    </row>
    <row r="9" spans="1:59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8.75" x14ac:dyDescent="0.3">
      <c r="A10" s="19" t="s">
        <v>24</v>
      </c>
      <c r="B10" s="7" t="s">
        <v>324</v>
      </c>
      <c r="C10" s="7"/>
      <c r="D10" s="7"/>
      <c r="E10" s="37"/>
      <c r="F10" s="7" t="s">
        <v>325</v>
      </c>
      <c r="G10" s="7"/>
      <c r="H10" s="7"/>
      <c r="I10" s="7"/>
      <c r="J10" s="7"/>
      <c r="K10" s="94"/>
      <c r="L10" s="7" t="s">
        <v>328</v>
      </c>
      <c r="M10" s="7"/>
      <c r="N10" s="7"/>
      <c r="O10" s="7"/>
      <c r="P10" s="7"/>
      <c r="Q10" s="7"/>
      <c r="R10" s="7"/>
      <c r="S10" s="7"/>
      <c r="T10" s="7"/>
      <c r="U10" s="7"/>
      <c r="V10" s="39"/>
      <c r="W10" s="7" t="s">
        <v>329</v>
      </c>
      <c r="X10" s="7"/>
      <c r="Y10" s="7"/>
      <c r="Z10" s="7"/>
      <c r="AA10" s="7"/>
      <c r="AB10" s="7"/>
      <c r="AC10" s="7"/>
      <c r="AD10" s="7"/>
      <c r="AE10" s="40"/>
      <c r="AF10" s="7" t="s">
        <v>332</v>
      </c>
      <c r="AG10" s="7"/>
      <c r="AH10" s="7"/>
      <c r="AI10" s="7"/>
      <c r="AJ10" s="41"/>
      <c r="AK10" s="7" t="s">
        <v>333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ht="18.75" x14ac:dyDescent="0.3">
      <c r="A11" s="19"/>
      <c r="B11" s="7"/>
      <c r="C11" s="7"/>
      <c r="D11" s="7"/>
      <c r="E11" s="7"/>
      <c r="F11" s="38" t="s">
        <v>326</v>
      </c>
      <c r="G11" s="7"/>
      <c r="H11" s="7"/>
      <c r="I11" s="7"/>
      <c r="J11" s="7"/>
      <c r="K11" s="7"/>
      <c r="L11" s="38" t="s">
        <v>327</v>
      </c>
      <c r="M11" s="7"/>
      <c r="N11" s="7"/>
      <c r="O11" s="7"/>
      <c r="P11" s="7"/>
      <c r="Q11" s="7"/>
      <c r="R11" s="7"/>
      <c r="S11" s="7"/>
      <c r="T11" s="38"/>
      <c r="U11" s="7"/>
      <c r="V11" s="7"/>
      <c r="W11" s="38" t="s">
        <v>330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ht="15.75" x14ac:dyDescent="0.25">
      <c r="A12" s="34" t="s">
        <v>315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</row>
    <row r="13" spans="1:59" ht="15.75" x14ac:dyDescent="0.25">
      <c r="A13" s="33"/>
      <c r="B13" s="7"/>
      <c r="C13" s="7"/>
      <c r="D13" s="7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</row>
    <row r="14" spans="1:59" x14ac:dyDescent="0.25">
      <c r="A14" s="7" t="s">
        <v>280</v>
      </c>
      <c r="B14" s="7" t="s">
        <v>10</v>
      </c>
      <c r="C14" s="7"/>
      <c r="D14" s="7"/>
      <c r="E14" s="186" t="s">
        <v>265</v>
      </c>
      <c r="F14" s="187"/>
      <c r="G14" s="97"/>
      <c r="H14" s="97"/>
      <c r="I14" s="97"/>
      <c r="J14" s="97"/>
      <c r="K14" s="97"/>
      <c r="L14" s="98"/>
      <c r="M14" s="98"/>
      <c r="N14" s="98"/>
      <c r="O14" s="98"/>
      <c r="P14" s="98"/>
      <c r="Q14" s="98"/>
      <c r="R14" s="98"/>
      <c r="S14" s="98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86" t="s">
        <v>265</v>
      </c>
      <c r="AF14" s="18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</row>
    <row r="15" spans="1:59" x14ac:dyDescent="0.25">
      <c r="A15" s="7" t="s">
        <v>281</v>
      </c>
      <c r="B15" s="7" t="s">
        <v>1</v>
      </c>
      <c r="C15" s="7"/>
      <c r="D15" s="7"/>
      <c r="E15" s="98"/>
      <c r="F15" s="98"/>
      <c r="G15" s="100" t="s">
        <v>266</v>
      </c>
      <c r="H15" s="188" t="s">
        <v>271</v>
      </c>
      <c r="I15" s="189"/>
      <c r="J15" s="190" t="s">
        <v>289</v>
      </c>
      <c r="K15" s="191"/>
      <c r="L15" s="229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1"/>
      <c r="AG15" s="99" t="s">
        <v>266</v>
      </c>
      <c r="AH15" s="188" t="s">
        <v>271</v>
      </c>
      <c r="AI15" s="189"/>
      <c r="AJ15" s="190" t="s">
        <v>289</v>
      </c>
      <c r="AK15" s="191"/>
      <c r="AL15" s="229"/>
      <c r="AM15" s="230"/>
      <c r="AN15" s="230"/>
      <c r="AO15" s="230"/>
      <c r="AP15" s="230"/>
      <c r="AQ15" s="230"/>
      <c r="AR15" s="230"/>
      <c r="AS15" s="230"/>
      <c r="AT15" s="230"/>
      <c r="AU15" s="230"/>
      <c r="AV15" s="230"/>
      <c r="AW15" s="230"/>
      <c r="AX15" s="230"/>
      <c r="AY15" s="230"/>
      <c r="AZ15" s="230"/>
      <c r="BA15" s="230"/>
      <c r="BB15" s="230"/>
      <c r="BC15" s="230"/>
      <c r="BD15" s="230"/>
      <c r="BE15" s="230"/>
      <c r="BF15" s="230"/>
      <c r="BG15" s="96"/>
    </row>
    <row r="16" spans="1:59" x14ac:dyDescent="0.25">
      <c r="A16" s="7" t="s">
        <v>282</v>
      </c>
      <c r="B16" s="7" t="s">
        <v>1</v>
      </c>
      <c r="C16" s="7"/>
      <c r="D16" s="7"/>
      <c r="E16" s="101"/>
      <c r="F16" s="101"/>
      <c r="G16" s="100" t="s">
        <v>266</v>
      </c>
      <c r="H16" s="93" t="s">
        <v>279</v>
      </c>
      <c r="I16" s="103"/>
      <c r="J16" s="188" t="s">
        <v>272</v>
      </c>
      <c r="K16" s="189"/>
      <c r="L16" s="190" t="s">
        <v>289</v>
      </c>
      <c r="M16" s="191"/>
      <c r="N16" s="229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0"/>
      <c r="AC16" s="230"/>
      <c r="AD16" s="230"/>
      <c r="AE16" s="230"/>
      <c r="AF16" s="231"/>
      <c r="AG16" s="99" t="s">
        <v>266</v>
      </c>
      <c r="AH16" s="93" t="s">
        <v>279</v>
      </c>
      <c r="AI16" s="103"/>
      <c r="AJ16" s="188" t="s">
        <v>272</v>
      </c>
      <c r="AK16" s="189"/>
      <c r="AL16" s="190" t="s">
        <v>289</v>
      </c>
      <c r="AM16" s="191"/>
      <c r="AN16" s="229"/>
      <c r="AO16" s="230"/>
      <c r="AP16" s="230"/>
      <c r="AQ16" s="230"/>
      <c r="AR16" s="230"/>
      <c r="AS16" s="230"/>
      <c r="AT16" s="230"/>
      <c r="AU16" s="230"/>
      <c r="AV16" s="230"/>
      <c r="AW16" s="230"/>
      <c r="AX16" s="230"/>
      <c r="AY16" s="230"/>
      <c r="AZ16" s="230"/>
      <c r="BA16" s="230"/>
      <c r="BB16" s="230"/>
      <c r="BC16" s="230"/>
      <c r="BD16" s="230"/>
      <c r="BE16" s="230"/>
      <c r="BF16" s="230"/>
      <c r="BG16" s="96"/>
    </row>
    <row r="17" spans="1:59" x14ac:dyDescent="0.25">
      <c r="A17" s="7" t="s">
        <v>283</v>
      </c>
      <c r="B17" s="7" t="s">
        <v>1</v>
      </c>
      <c r="C17" s="7"/>
      <c r="D17" s="7"/>
      <c r="E17" s="101"/>
      <c r="F17" s="101"/>
      <c r="G17" s="100" t="s">
        <v>266</v>
      </c>
      <c r="H17" s="93" t="s">
        <v>381</v>
      </c>
      <c r="I17" s="104"/>
      <c r="J17" s="104"/>
      <c r="K17" s="103"/>
      <c r="L17" s="188" t="s">
        <v>273</v>
      </c>
      <c r="M17" s="189"/>
      <c r="N17" s="190" t="s">
        <v>289</v>
      </c>
      <c r="O17" s="191"/>
      <c r="P17" s="229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30"/>
      <c r="AB17" s="230"/>
      <c r="AC17" s="230"/>
      <c r="AD17" s="230"/>
      <c r="AE17" s="230"/>
      <c r="AF17" s="231"/>
      <c r="AG17" s="99" t="s">
        <v>266</v>
      </c>
      <c r="AH17" s="93" t="s">
        <v>381</v>
      </c>
      <c r="AI17" s="104"/>
      <c r="AJ17" s="104"/>
      <c r="AK17" s="103"/>
      <c r="AL17" s="188" t="s">
        <v>273</v>
      </c>
      <c r="AM17" s="189"/>
      <c r="AN17" s="190" t="s">
        <v>289</v>
      </c>
      <c r="AO17" s="191"/>
      <c r="AP17" s="229"/>
      <c r="AQ17" s="230"/>
      <c r="AR17" s="230"/>
      <c r="AS17" s="230"/>
      <c r="AT17" s="230"/>
      <c r="AU17" s="230"/>
      <c r="AV17" s="230"/>
      <c r="AW17" s="230"/>
      <c r="AX17" s="230"/>
      <c r="AY17" s="230"/>
      <c r="AZ17" s="230"/>
      <c r="BA17" s="230"/>
      <c r="BB17" s="230"/>
      <c r="BC17" s="230"/>
      <c r="BD17" s="230"/>
      <c r="BE17" s="230"/>
      <c r="BF17" s="230"/>
      <c r="BG17" s="96"/>
    </row>
    <row r="18" spans="1:59" x14ac:dyDescent="0.25">
      <c r="A18" s="7" t="s">
        <v>284</v>
      </c>
      <c r="B18" s="7" t="s">
        <v>1</v>
      </c>
      <c r="C18" s="7"/>
      <c r="D18" s="7"/>
      <c r="E18" s="101"/>
      <c r="F18" s="101"/>
      <c r="G18" s="100" t="s">
        <v>266</v>
      </c>
      <c r="H18" s="93" t="s">
        <v>380</v>
      </c>
      <c r="I18" s="104"/>
      <c r="J18" s="104"/>
      <c r="K18" s="104"/>
      <c r="L18" s="104"/>
      <c r="M18" s="103"/>
      <c r="N18" s="186" t="s">
        <v>274</v>
      </c>
      <c r="O18" s="195"/>
      <c r="P18" s="229"/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1"/>
      <c r="AG18" s="99" t="s">
        <v>266</v>
      </c>
      <c r="AH18" s="93" t="s">
        <v>380</v>
      </c>
      <c r="AI18" s="104"/>
      <c r="AJ18" s="104"/>
      <c r="AK18" s="104"/>
      <c r="AL18" s="104"/>
      <c r="AM18" s="103"/>
      <c r="AN18" s="186" t="s">
        <v>274</v>
      </c>
      <c r="AO18" s="195"/>
      <c r="AP18" s="229"/>
      <c r="AQ18" s="230"/>
      <c r="AR18" s="230"/>
      <c r="AS18" s="230"/>
      <c r="AT18" s="230"/>
      <c r="AU18" s="230"/>
      <c r="AV18" s="230"/>
      <c r="AW18" s="230"/>
      <c r="AX18" s="230"/>
      <c r="AY18" s="230"/>
      <c r="AZ18" s="230"/>
      <c r="BA18" s="230"/>
      <c r="BB18" s="230"/>
      <c r="BC18" s="230"/>
      <c r="BD18" s="230"/>
      <c r="BE18" s="230"/>
      <c r="BF18" s="230"/>
      <c r="BG18" s="96"/>
    </row>
    <row r="19" spans="1:59" x14ac:dyDescent="0.25">
      <c r="A19" s="7"/>
      <c r="B19" s="7"/>
      <c r="C19" s="7"/>
      <c r="D19" s="7"/>
      <c r="E19" s="101"/>
      <c r="F19" s="102"/>
      <c r="G19" s="96"/>
      <c r="H19" s="96"/>
      <c r="I19" s="96"/>
      <c r="J19" s="96"/>
      <c r="K19" s="96"/>
      <c r="L19" s="101"/>
      <c r="M19" s="101"/>
      <c r="N19" s="101"/>
      <c r="O19" s="101"/>
      <c r="P19" s="101"/>
      <c r="Q19" s="101" t="s">
        <v>234</v>
      </c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2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 t="s">
        <v>234</v>
      </c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</row>
    <row r="20" spans="1:59" x14ac:dyDescent="0.25">
      <c r="A20" s="7"/>
      <c r="B20" s="7"/>
      <c r="C20" s="7"/>
      <c r="D20" s="7"/>
      <c r="E20" s="101"/>
      <c r="F20" s="102"/>
      <c r="G20" s="98" t="s">
        <v>234</v>
      </c>
      <c r="H20" s="96"/>
      <c r="I20" s="96"/>
      <c r="J20" s="96"/>
      <c r="K20" s="96"/>
      <c r="L20" s="101"/>
      <c r="M20" s="101"/>
      <c r="N20" s="101"/>
      <c r="O20" s="101"/>
      <c r="P20" s="101"/>
      <c r="Q20" s="101"/>
      <c r="R20" s="101" t="s">
        <v>234</v>
      </c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2"/>
      <c r="AG20" s="98" t="s">
        <v>234</v>
      </c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 t="s">
        <v>234</v>
      </c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</row>
    <row r="21" spans="1:59" x14ac:dyDescent="0.25">
      <c r="A21" s="7"/>
      <c r="B21" s="7"/>
      <c r="C21" s="7"/>
      <c r="D21" s="7"/>
      <c r="E21" s="101"/>
      <c r="F21" s="102"/>
      <c r="G21" s="96"/>
      <c r="H21" s="96"/>
      <c r="I21" s="96"/>
      <c r="J21" s="96"/>
      <c r="K21" s="96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2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</row>
    <row r="22" spans="1:59" x14ac:dyDescent="0.25">
      <c r="A22" s="7" t="s">
        <v>285</v>
      </c>
      <c r="B22" s="7" t="s">
        <v>1</v>
      </c>
      <c r="C22" s="7"/>
      <c r="D22" s="7"/>
      <c r="E22" s="101"/>
      <c r="F22" s="101"/>
      <c r="G22" s="100" t="s">
        <v>266</v>
      </c>
      <c r="H22" s="93" t="s">
        <v>376</v>
      </c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3"/>
      <c r="T22" s="188" t="s">
        <v>275</v>
      </c>
      <c r="U22" s="189"/>
      <c r="V22" s="190" t="s">
        <v>289</v>
      </c>
      <c r="W22" s="191"/>
      <c r="X22" s="229"/>
      <c r="Y22" s="230"/>
      <c r="Z22" s="230"/>
      <c r="AA22" s="230"/>
      <c r="AB22" s="230"/>
      <c r="AC22" s="230"/>
      <c r="AD22" s="230"/>
      <c r="AE22" s="230"/>
      <c r="AF22" s="231"/>
      <c r="AG22" s="99" t="s">
        <v>266</v>
      </c>
      <c r="AH22" s="93" t="s">
        <v>376</v>
      </c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3"/>
      <c r="AT22" s="188" t="s">
        <v>275</v>
      </c>
      <c r="AU22" s="189"/>
      <c r="AV22" s="190" t="s">
        <v>289</v>
      </c>
      <c r="AW22" s="191"/>
      <c r="AX22" s="229"/>
      <c r="AY22" s="230"/>
      <c r="AZ22" s="230"/>
      <c r="BA22" s="230"/>
      <c r="BB22" s="230"/>
      <c r="BC22" s="230"/>
      <c r="BD22" s="230"/>
      <c r="BE22" s="230"/>
      <c r="BF22" s="230"/>
      <c r="BG22" s="96"/>
    </row>
    <row r="23" spans="1:59" x14ac:dyDescent="0.25">
      <c r="A23" s="7" t="s">
        <v>286</v>
      </c>
      <c r="B23" s="7" t="s">
        <v>1</v>
      </c>
      <c r="C23" s="7"/>
      <c r="D23" s="7"/>
      <c r="E23" s="101"/>
      <c r="F23" s="101"/>
      <c r="G23" s="100" t="s">
        <v>266</v>
      </c>
      <c r="H23" s="93" t="s">
        <v>377</v>
      </c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3"/>
      <c r="V23" s="188" t="s">
        <v>276</v>
      </c>
      <c r="W23" s="189"/>
      <c r="X23" s="190" t="s">
        <v>289</v>
      </c>
      <c r="Y23" s="191"/>
      <c r="Z23" s="229"/>
      <c r="AA23" s="230"/>
      <c r="AB23" s="230"/>
      <c r="AC23" s="230"/>
      <c r="AD23" s="230"/>
      <c r="AE23" s="230"/>
      <c r="AF23" s="231"/>
      <c r="AG23" s="99" t="s">
        <v>266</v>
      </c>
      <c r="AH23" s="93" t="s">
        <v>377</v>
      </c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3"/>
      <c r="AV23" s="188" t="s">
        <v>276</v>
      </c>
      <c r="AW23" s="189"/>
      <c r="AX23" s="190" t="s">
        <v>289</v>
      </c>
      <c r="AY23" s="191"/>
      <c r="AZ23" s="229"/>
      <c r="BA23" s="230"/>
      <c r="BB23" s="230"/>
      <c r="BC23" s="230"/>
      <c r="BD23" s="230"/>
      <c r="BE23" s="230"/>
      <c r="BF23" s="230"/>
      <c r="BG23" s="96"/>
    </row>
    <row r="24" spans="1:59" x14ac:dyDescent="0.25">
      <c r="A24" s="7" t="s">
        <v>287</v>
      </c>
      <c r="B24" s="7" t="s">
        <v>1</v>
      </c>
      <c r="C24" s="7"/>
      <c r="D24" s="7"/>
      <c r="E24" s="101"/>
      <c r="F24" s="101"/>
      <c r="G24" s="100" t="s">
        <v>266</v>
      </c>
      <c r="H24" s="93" t="s">
        <v>378</v>
      </c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3"/>
      <c r="X24" s="188" t="s">
        <v>277</v>
      </c>
      <c r="Y24" s="189"/>
      <c r="Z24" s="190" t="s">
        <v>289</v>
      </c>
      <c r="AA24" s="191"/>
      <c r="AB24" s="229"/>
      <c r="AC24" s="230"/>
      <c r="AD24" s="230"/>
      <c r="AE24" s="230"/>
      <c r="AF24" s="231"/>
      <c r="AG24" s="99" t="s">
        <v>266</v>
      </c>
      <c r="AH24" s="93" t="s">
        <v>378</v>
      </c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3"/>
      <c r="AX24" s="188" t="s">
        <v>277</v>
      </c>
      <c r="AY24" s="189"/>
      <c r="AZ24" s="190" t="s">
        <v>289</v>
      </c>
      <c r="BA24" s="191"/>
      <c r="BB24" s="229"/>
      <c r="BC24" s="230"/>
      <c r="BD24" s="230"/>
      <c r="BE24" s="230"/>
      <c r="BF24" s="230"/>
      <c r="BG24" s="96"/>
    </row>
    <row r="25" spans="1:59" x14ac:dyDescent="0.25">
      <c r="A25" s="7" t="s">
        <v>288</v>
      </c>
      <c r="B25" s="7" t="s">
        <v>1</v>
      </c>
      <c r="C25" s="7"/>
      <c r="D25" s="7"/>
      <c r="E25" s="101"/>
      <c r="F25" s="101"/>
      <c r="G25" s="100" t="s">
        <v>266</v>
      </c>
      <c r="H25" s="93" t="s">
        <v>379</v>
      </c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3"/>
      <c r="Z25" s="186" t="s">
        <v>278</v>
      </c>
      <c r="AA25" s="195"/>
      <c r="AB25" s="190" t="s">
        <v>289</v>
      </c>
      <c r="AC25" s="191"/>
      <c r="AD25" s="229"/>
      <c r="AE25" s="230"/>
      <c r="AF25" s="231"/>
      <c r="AG25" s="99" t="s">
        <v>266</v>
      </c>
      <c r="AH25" s="93" t="s">
        <v>379</v>
      </c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3"/>
      <c r="AZ25" s="186" t="s">
        <v>278</v>
      </c>
      <c r="BA25" s="195"/>
      <c r="BB25" s="190" t="s">
        <v>289</v>
      </c>
      <c r="BC25" s="191"/>
      <c r="BD25" s="229"/>
      <c r="BE25" s="230"/>
      <c r="BF25" s="230"/>
      <c r="BG25" s="96"/>
    </row>
    <row r="26" spans="1:59" x14ac:dyDescent="0.25">
      <c r="A26" s="7"/>
      <c r="B26" s="7"/>
      <c r="C26" s="7"/>
      <c r="D26" s="7"/>
      <c r="E26" s="101"/>
      <c r="F26" s="101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</row>
    <row r="27" spans="1:59" x14ac:dyDescent="0.25">
      <c r="A27" s="7"/>
      <c r="B27" s="7"/>
      <c r="C27" s="7"/>
      <c r="D27" s="7"/>
      <c r="E27" s="101"/>
      <c r="F27" s="101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</row>
    <row r="28" spans="1:59" ht="15.75" x14ac:dyDescent="0.25">
      <c r="A28" s="34" t="s">
        <v>314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</row>
    <row r="29" spans="1:59" ht="15.75" x14ac:dyDescent="0.25">
      <c r="A29" s="3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1:59" x14ac:dyDescent="0.25">
      <c r="A30" s="7" t="s">
        <v>1</v>
      </c>
      <c r="B30" s="7"/>
      <c r="C30" s="7" t="s">
        <v>301</v>
      </c>
      <c r="D30" s="7"/>
      <c r="E30" s="192" t="s">
        <v>265</v>
      </c>
      <c r="F30" s="193"/>
      <c r="G30" s="25" t="s">
        <v>302</v>
      </c>
      <c r="H30" s="192" t="s">
        <v>271</v>
      </c>
      <c r="I30" s="193"/>
      <c r="J30" s="192" t="s">
        <v>272</v>
      </c>
      <c r="K30" s="193"/>
      <c r="L30" s="192" t="s">
        <v>273</v>
      </c>
      <c r="M30" s="193"/>
      <c r="N30" s="192" t="s">
        <v>274</v>
      </c>
      <c r="O30" s="193"/>
      <c r="P30" s="7"/>
      <c r="Q30" s="7" t="s">
        <v>234</v>
      </c>
      <c r="R30" s="7" t="s">
        <v>234</v>
      </c>
      <c r="S30" s="7"/>
      <c r="T30" s="192" t="s">
        <v>275</v>
      </c>
      <c r="U30" s="193"/>
      <c r="V30" s="192" t="s">
        <v>276</v>
      </c>
      <c r="W30" s="193"/>
      <c r="X30" s="192" t="s">
        <v>277</v>
      </c>
      <c r="Y30" s="193"/>
      <c r="Z30" s="192" t="s">
        <v>278</v>
      </c>
      <c r="AA30" s="193"/>
      <c r="AB30" s="196" t="s">
        <v>289</v>
      </c>
      <c r="AC30" s="197"/>
      <c r="AD30" s="198"/>
      <c r="AE30" s="192" t="s">
        <v>265</v>
      </c>
      <c r="AF30" s="193"/>
      <c r="AG30" s="25" t="s">
        <v>302</v>
      </c>
      <c r="AH30" s="192" t="s">
        <v>271</v>
      </c>
      <c r="AI30" s="193"/>
      <c r="AJ30" s="192" t="s">
        <v>272</v>
      </c>
      <c r="AK30" s="193"/>
      <c r="AL30" s="192" t="s">
        <v>273</v>
      </c>
      <c r="AM30" s="193"/>
      <c r="AN30" s="192" t="s">
        <v>274</v>
      </c>
      <c r="AO30" s="193"/>
      <c r="AP30" s="7"/>
      <c r="AQ30" s="7" t="s">
        <v>234</v>
      </c>
      <c r="AR30" s="7" t="s">
        <v>234</v>
      </c>
      <c r="AS30" s="7"/>
      <c r="AT30" s="192" t="s">
        <v>275</v>
      </c>
      <c r="AU30" s="193"/>
      <c r="AV30" s="192" t="s">
        <v>276</v>
      </c>
      <c r="AW30" s="193"/>
      <c r="AX30" s="192" t="s">
        <v>277</v>
      </c>
      <c r="AY30" s="193"/>
      <c r="AZ30" s="192" t="s">
        <v>278</v>
      </c>
      <c r="BA30" s="193"/>
      <c r="BB30" s="196" t="s">
        <v>289</v>
      </c>
      <c r="BC30" s="197"/>
      <c r="BD30" s="198"/>
      <c r="BE30" s="7"/>
      <c r="BF30" s="7"/>
      <c r="BG30" s="7"/>
    </row>
    <row r="31" spans="1:59" x14ac:dyDescent="0.25">
      <c r="A31" s="7"/>
      <c r="B31" s="7"/>
      <c r="C31" s="7" t="s">
        <v>300</v>
      </c>
      <c r="D31" s="7"/>
      <c r="E31" s="194" t="s">
        <v>306</v>
      </c>
      <c r="F31" s="194"/>
      <c r="G31" s="22" t="s">
        <v>307</v>
      </c>
      <c r="H31" s="22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7"/>
      <c r="AC31" s="7"/>
      <c r="AD31" s="7"/>
      <c r="AE31" s="194" t="s">
        <v>306</v>
      </c>
      <c r="AF31" s="194"/>
      <c r="AG31" s="22" t="s">
        <v>307</v>
      </c>
      <c r="AH31" s="22"/>
      <c r="AI31" s="22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7"/>
      <c r="BC31" s="7"/>
      <c r="BD31" s="7"/>
      <c r="BE31" s="7"/>
      <c r="BF31" s="7"/>
      <c r="BG31" s="7"/>
    </row>
    <row r="32" spans="1:59" x14ac:dyDescent="0.25">
      <c r="A32" s="7"/>
      <c r="B32" s="7"/>
      <c r="C32" s="7"/>
      <c r="D32" s="7"/>
      <c r="E32" s="21"/>
      <c r="F32" s="21"/>
      <c r="G32" s="7"/>
      <c r="H32" s="21"/>
      <c r="I32" s="21"/>
      <c r="J32" s="21"/>
      <c r="K32" s="21"/>
      <c r="L32" s="21"/>
      <c r="M32" s="21"/>
      <c r="N32" s="21"/>
      <c r="O32" s="21"/>
      <c r="P32" s="7"/>
      <c r="Q32" s="21"/>
      <c r="R32" s="21"/>
      <c r="S32" s="7"/>
      <c r="T32" s="21"/>
      <c r="U32" s="21"/>
      <c r="V32" s="21"/>
      <c r="W32" s="21"/>
      <c r="X32" s="21"/>
      <c r="Y32" s="21"/>
      <c r="Z32" s="21"/>
      <c r="AA32" s="21"/>
      <c r="AB32" s="7"/>
      <c r="AC32" s="7"/>
      <c r="AD32" s="7"/>
      <c r="AE32" s="21"/>
      <c r="AF32" s="21"/>
      <c r="AG32" s="7"/>
      <c r="AH32" s="21"/>
      <c r="AI32" s="21"/>
      <c r="AJ32" s="21"/>
      <c r="AK32" s="21"/>
      <c r="AL32" s="21"/>
      <c r="AM32" s="21"/>
      <c r="AN32" s="21"/>
      <c r="AO32" s="21"/>
      <c r="AP32" s="7"/>
      <c r="AQ32" s="21"/>
      <c r="AR32" s="21"/>
      <c r="AS32" s="7"/>
      <c r="AT32" s="21"/>
      <c r="AU32" s="21"/>
      <c r="AV32" s="21"/>
      <c r="AW32" s="21"/>
      <c r="AX32" s="21"/>
      <c r="AY32" s="21"/>
      <c r="AZ32" s="21"/>
      <c r="BA32" s="21"/>
      <c r="BB32" s="7"/>
      <c r="BC32" s="7"/>
      <c r="BD32" s="7"/>
      <c r="BE32" s="7"/>
      <c r="BF32" s="7"/>
      <c r="BG32" s="7"/>
    </row>
    <row r="33" spans="1:59" x14ac:dyDescent="0.25">
      <c r="A33" s="7" t="s">
        <v>10</v>
      </c>
      <c r="B33" s="7"/>
      <c r="C33" s="7" t="s">
        <v>301</v>
      </c>
      <c r="D33" s="7"/>
      <c r="E33" s="25" t="s">
        <v>302</v>
      </c>
      <c r="F33" s="24" t="s">
        <v>265</v>
      </c>
      <c r="G33" s="95" t="s">
        <v>266</v>
      </c>
      <c r="H33" s="205" t="s">
        <v>302</v>
      </c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192" t="s">
        <v>267</v>
      </c>
      <c r="U33" s="193"/>
      <c r="V33" s="196" t="s">
        <v>289</v>
      </c>
      <c r="W33" s="198"/>
      <c r="X33" s="205" t="s">
        <v>302</v>
      </c>
      <c r="Y33" s="206"/>
      <c r="Z33" s="206"/>
      <c r="AA33" s="206"/>
      <c r="AB33" s="206"/>
      <c r="AC33" s="206"/>
      <c r="AD33" s="206"/>
      <c r="AE33" s="207"/>
      <c r="AF33" s="24" t="s">
        <v>265</v>
      </c>
      <c r="AG33" s="95" t="s">
        <v>266</v>
      </c>
      <c r="AH33" s="205" t="s">
        <v>302</v>
      </c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7"/>
      <c r="AT33" s="192" t="s">
        <v>267</v>
      </c>
      <c r="AU33" s="193"/>
      <c r="AV33" s="196" t="s">
        <v>289</v>
      </c>
      <c r="AW33" s="198"/>
      <c r="AX33" s="205" t="s">
        <v>302</v>
      </c>
      <c r="AY33" s="206"/>
      <c r="AZ33" s="206"/>
      <c r="BA33" s="206"/>
      <c r="BB33" s="206"/>
      <c r="BC33" s="206"/>
      <c r="BD33" s="207"/>
      <c r="BE33" s="7"/>
      <c r="BF33" s="7"/>
      <c r="BG33" s="7"/>
    </row>
    <row r="34" spans="1:59" x14ac:dyDescent="0.25">
      <c r="A34" s="7"/>
      <c r="B34" s="7"/>
      <c r="C34" s="7" t="s">
        <v>300</v>
      </c>
      <c r="D34" s="7"/>
      <c r="E34" s="194" t="s">
        <v>305</v>
      </c>
      <c r="F34" s="194"/>
      <c r="G34" s="22" t="s">
        <v>304</v>
      </c>
      <c r="H34" s="23"/>
      <c r="I34" s="21"/>
      <c r="J34" s="21"/>
      <c r="K34" s="21"/>
      <c r="L34" s="21"/>
      <c r="M34" s="21"/>
      <c r="N34" s="21"/>
      <c r="O34" s="21"/>
      <c r="P34" s="7"/>
      <c r="Q34" s="21"/>
      <c r="R34" s="21"/>
      <c r="S34" s="7"/>
      <c r="T34" s="194" t="s">
        <v>306</v>
      </c>
      <c r="U34" s="194"/>
      <c r="V34" s="22" t="s">
        <v>308</v>
      </c>
      <c r="W34" s="22"/>
      <c r="X34" s="21"/>
      <c r="Y34" s="21"/>
      <c r="Z34" s="21"/>
      <c r="AA34" s="21"/>
      <c r="AB34" s="7"/>
      <c r="AC34" s="7"/>
      <c r="AD34" s="7"/>
      <c r="AE34" s="22"/>
      <c r="AF34" s="22"/>
      <c r="AG34" s="22" t="s">
        <v>304</v>
      </c>
      <c r="AH34" s="23"/>
      <c r="AI34" s="21"/>
      <c r="AJ34" s="21"/>
      <c r="AK34" s="21"/>
      <c r="AL34" s="21"/>
      <c r="AM34" s="21"/>
      <c r="AN34" s="21"/>
      <c r="AO34" s="21"/>
      <c r="AP34" s="7"/>
      <c r="AQ34" s="21"/>
      <c r="AR34" s="21"/>
      <c r="AS34" s="7"/>
      <c r="AT34" s="194" t="s">
        <v>306</v>
      </c>
      <c r="AU34" s="194"/>
      <c r="AV34" s="22" t="s">
        <v>303</v>
      </c>
      <c r="AW34" s="22"/>
      <c r="AX34" s="21"/>
      <c r="AY34" s="21"/>
      <c r="AZ34" s="21"/>
      <c r="BA34" s="21"/>
      <c r="BB34" s="7"/>
      <c r="BC34" s="7"/>
      <c r="BD34" s="7"/>
      <c r="BE34" s="7"/>
      <c r="BF34" s="7"/>
      <c r="BG34" s="7"/>
    </row>
    <row r="35" spans="1:5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5.75" x14ac:dyDescent="0.25">
      <c r="A37" s="34" t="s">
        <v>316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</row>
    <row r="38" spans="1:59" x14ac:dyDescent="0.25">
      <c r="A38" s="7"/>
      <c r="B38" s="7"/>
      <c r="C38" s="7"/>
      <c r="D38" s="7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</row>
    <row r="39" spans="1:59" x14ac:dyDescent="0.25">
      <c r="A39" s="7" t="s">
        <v>1</v>
      </c>
      <c r="B39" s="7"/>
      <c r="C39" s="28" t="s">
        <v>309</v>
      </c>
      <c r="D39" s="7"/>
      <c r="E39" s="208" t="s">
        <v>265</v>
      </c>
      <c r="F39" s="209"/>
      <c r="G39" s="210" t="s">
        <v>265</v>
      </c>
      <c r="H39" s="211"/>
      <c r="I39" s="93" t="s">
        <v>302</v>
      </c>
      <c r="J39" s="186" t="s">
        <v>271</v>
      </c>
      <c r="K39" s="195"/>
      <c r="L39" s="186" t="s">
        <v>272</v>
      </c>
      <c r="M39" s="195"/>
      <c r="N39" s="186" t="s">
        <v>273</v>
      </c>
      <c r="O39" s="195"/>
      <c r="P39" s="186" t="s">
        <v>274</v>
      </c>
      <c r="Q39" s="195"/>
      <c r="R39" s="96"/>
      <c r="S39" s="96" t="s">
        <v>234</v>
      </c>
      <c r="T39" s="96" t="s">
        <v>234</v>
      </c>
      <c r="U39" s="96"/>
      <c r="V39" s="186" t="s">
        <v>275</v>
      </c>
      <c r="W39" s="195"/>
      <c r="X39" s="186" t="s">
        <v>276</v>
      </c>
      <c r="Y39" s="195"/>
      <c r="Z39" s="186" t="s">
        <v>277</v>
      </c>
      <c r="AA39" s="195"/>
      <c r="AB39" s="186" t="s">
        <v>278</v>
      </c>
      <c r="AC39" s="195"/>
      <c r="AD39" s="190" t="s">
        <v>289</v>
      </c>
      <c r="AE39" s="213"/>
      <c r="AF39" s="191"/>
      <c r="AG39" s="186" t="s">
        <v>265</v>
      </c>
      <c r="AH39" s="195"/>
      <c r="AI39" s="105" t="s">
        <v>302</v>
      </c>
      <c r="AJ39" s="186" t="s">
        <v>271</v>
      </c>
      <c r="AK39" s="195"/>
      <c r="AL39" s="186" t="s">
        <v>272</v>
      </c>
      <c r="AM39" s="195"/>
      <c r="AN39" s="186" t="s">
        <v>273</v>
      </c>
      <c r="AO39" s="195"/>
      <c r="AP39" s="186" t="s">
        <v>274</v>
      </c>
      <c r="AQ39" s="195"/>
      <c r="AR39" s="96"/>
      <c r="AS39" s="96" t="s">
        <v>234</v>
      </c>
      <c r="AT39" s="96" t="s">
        <v>234</v>
      </c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</row>
    <row r="40" spans="1:59" x14ac:dyDescent="0.25">
      <c r="A40" s="7"/>
      <c r="B40" s="7"/>
      <c r="C40" s="27" t="s">
        <v>334</v>
      </c>
      <c r="D40" s="26"/>
      <c r="E40" s="212" t="s">
        <v>306</v>
      </c>
      <c r="F40" s="212"/>
      <c r="G40" s="212" t="s">
        <v>306</v>
      </c>
      <c r="H40" s="212"/>
      <c r="I40" s="106" t="s">
        <v>307</v>
      </c>
      <c r="J40" s="106"/>
      <c r="K40" s="10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96"/>
      <c r="AE40" s="96"/>
      <c r="AF40" s="96"/>
      <c r="AG40" s="212" t="s">
        <v>306</v>
      </c>
      <c r="AH40" s="212"/>
      <c r="AI40" s="106" t="s">
        <v>311</v>
      </c>
      <c r="AJ40" s="106"/>
      <c r="AK40" s="106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</row>
    <row r="41" spans="1:59" x14ac:dyDescent="0.25">
      <c r="A41" s="7"/>
      <c r="B41" s="7"/>
      <c r="C41" s="28" t="s">
        <v>310</v>
      </c>
      <c r="D41" s="7"/>
      <c r="E41" s="186" t="s">
        <v>265</v>
      </c>
      <c r="F41" s="195"/>
      <c r="G41" s="93" t="s">
        <v>302</v>
      </c>
      <c r="H41" s="186" t="s">
        <v>271</v>
      </c>
      <c r="I41" s="195"/>
      <c r="J41" s="186" t="s">
        <v>272</v>
      </c>
      <c r="K41" s="195"/>
      <c r="L41" s="208"/>
      <c r="M41" s="209"/>
      <c r="N41" s="210" t="s">
        <v>274</v>
      </c>
      <c r="O41" s="211"/>
      <c r="P41" s="96"/>
      <c r="Q41" s="96" t="s">
        <v>234</v>
      </c>
      <c r="R41" s="96" t="s">
        <v>234</v>
      </c>
      <c r="S41" s="96"/>
      <c r="T41" s="186" t="s">
        <v>275</v>
      </c>
      <c r="U41" s="195"/>
      <c r="V41" s="186" t="s">
        <v>276</v>
      </c>
      <c r="W41" s="195"/>
      <c r="X41" s="186" t="s">
        <v>277</v>
      </c>
      <c r="Y41" s="195"/>
      <c r="Z41" s="186" t="s">
        <v>278</v>
      </c>
      <c r="AA41" s="195"/>
      <c r="AB41" s="190" t="s">
        <v>289</v>
      </c>
      <c r="AC41" s="213"/>
      <c r="AD41" s="191"/>
      <c r="AE41" s="186" t="s">
        <v>265</v>
      </c>
      <c r="AF41" s="195"/>
      <c r="AG41" s="93" t="s">
        <v>302</v>
      </c>
      <c r="AH41" s="186" t="s">
        <v>271</v>
      </c>
      <c r="AI41" s="195"/>
      <c r="AJ41" s="186" t="s">
        <v>272</v>
      </c>
      <c r="AK41" s="195"/>
      <c r="AL41" s="186" t="s">
        <v>273</v>
      </c>
      <c r="AM41" s="195"/>
      <c r="AN41" s="186" t="s">
        <v>274</v>
      </c>
      <c r="AO41" s="195"/>
      <c r="AP41" s="96"/>
      <c r="AQ41" s="96" t="s">
        <v>234</v>
      </c>
      <c r="AR41" s="96" t="s">
        <v>234</v>
      </c>
      <c r="AS41" s="96"/>
      <c r="AT41" s="186" t="s">
        <v>275</v>
      </c>
      <c r="AU41" s="195"/>
      <c r="AV41" s="186" t="s">
        <v>276</v>
      </c>
      <c r="AW41" s="195"/>
      <c r="AX41" s="186" t="s">
        <v>277</v>
      </c>
      <c r="AY41" s="195"/>
      <c r="AZ41" s="186" t="s">
        <v>278</v>
      </c>
      <c r="BA41" s="195"/>
      <c r="BB41" s="190" t="s">
        <v>289</v>
      </c>
      <c r="BC41" s="213"/>
      <c r="BD41" s="191"/>
      <c r="BE41" s="96"/>
      <c r="BF41" s="96"/>
      <c r="BG41" s="96"/>
    </row>
    <row r="42" spans="1:59" x14ac:dyDescent="0.25">
      <c r="A42" s="7"/>
      <c r="B42" s="7"/>
      <c r="C42" s="27" t="s">
        <v>335</v>
      </c>
      <c r="D42" s="26"/>
      <c r="E42" s="212" t="s">
        <v>306</v>
      </c>
      <c r="F42" s="212"/>
      <c r="G42" s="106" t="s">
        <v>307</v>
      </c>
      <c r="H42" s="106"/>
      <c r="I42" s="106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96"/>
      <c r="AC42" s="96"/>
      <c r="AD42" s="96"/>
      <c r="AE42" s="212" t="s">
        <v>306</v>
      </c>
      <c r="AF42" s="212"/>
      <c r="AG42" s="106" t="s">
        <v>307</v>
      </c>
      <c r="AH42" s="106"/>
      <c r="AI42" s="106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96"/>
      <c r="BC42" s="96"/>
      <c r="BD42" s="96"/>
      <c r="BE42" s="96"/>
      <c r="BF42" s="96"/>
      <c r="BG42" s="96"/>
    </row>
    <row r="43" spans="1:59" x14ac:dyDescent="0.25">
      <c r="A43" s="7"/>
      <c r="B43" s="7"/>
      <c r="C43" s="7"/>
      <c r="D43" s="7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</row>
    <row r="44" spans="1:59" x14ac:dyDescent="0.25">
      <c r="A44" s="7" t="s">
        <v>10</v>
      </c>
      <c r="B44" s="7"/>
      <c r="C44" s="28" t="s">
        <v>309</v>
      </c>
      <c r="D44" s="7"/>
      <c r="E44" s="93" t="s">
        <v>302</v>
      </c>
      <c r="F44" s="108" t="s">
        <v>265</v>
      </c>
      <c r="G44" s="100" t="s">
        <v>266</v>
      </c>
      <c r="H44" s="219" t="s">
        <v>302</v>
      </c>
      <c r="I44" s="220"/>
      <c r="J44" s="220"/>
      <c r="K44" s="220"/>
      <c r="L44" s="220"/>
      <c r="M44" s="220"/>
      <c r="N44" s="220"/>
      <c r="O44" s="220"/>
      <c r="P44" s="220"/>
      <c r="Q44" s="220"/>
      <c r="R44" s="220"/>
      <c r="S44" s="221"/>
      <c r="T44" s="208" t="s">
        <v>267</v>
      </c>
      <c r="U44" s="209"/>
      <c r="V44" s="190" t="s">
        <v>289</v>
      </c>
      <c r="W44" s="191"/>
      <c r="X44" s="219" t="s">
        <v>302</v>
      </c>
      <c r="Y44" s="220"/>
      <c r="Z44" s="220"/>
      <c r="AA44" s="220"/>
      <c r="AB44" s="220"/>
      <c r="AC44" s="220"/>
      <c r="AD44" s="220"/>
      <c r="AE44" s="221"/>
      <c r="AF44" s="108" t="s">
        <v>265</v>
      </c>
      <c r="AG44" s="100" t="s">
        <v>266</v>
      </c>
      <c r="AH44" s="219" t="s">
        <v>302</v>
      </c>
      <c r="AI44" s="220"/>
      <c r="AJ44" s="220"/>
      <c r="AK44" s="220"/>
      <c r="AL44" s="220"/>
      <c r="AM44" s="220"/>
      <c r="AN44" s="220"/>
      <c r="AO44" s="220"/>
      <c r="AP44" s="220"/>
      <c r="AQ44" s="220"/>
      <c r="AR44" s="220"/>
      <c r="AS44" s="221"/>
      <c r="AT44" s="186" t="s">
        <v>267</v>
      </c>
      <c r="AU44" s="195"/>
      <c r="AV44" s="190" t="s">
        <v>289</v>
      </c>
      <c r="AW44" s="191"/>
      <c r="AX44" s="219" t="s">
        <v>302</v>
      </c>
      <c r="AY44" s="220"/>
      <c r="AZ44" s="220"/>
      <c r="BA44" s="220"/>
      <c r="BB44" s="220"/>
      <c r="BC44" s="220"/>
      <c r="BD44" s="221"/>
      <c r="BE44" s="96"/>
      <c r="BF44" s="96"/>
      <c r="BG44" s="96"/>
    </row>
    <row r="45" spans="1:59" x14ac:dyDescent="0.25">
      <c r="A45" s="7"/>
      <c r="B45" s="7"/>
      <c r="C45" s="27" t="s">
        <v>335</v>
      </c>
      <c r="D45" s="7"/>
      <c r="E45" s="212" t="s">
        <v>305</v>
      </c>
      <c r="F45" s="212"/>
      <c r="G45" s="106" t="s">
        <v>304</v>
      </c>
      <c r="H45" s="107"/>
      <c r="I45" s="109"/>
      <c r="J45" s="109"/>
      <c r="K45" s="109"/>
      <c r="L45" s="109"/>
      <c r="M45" s="109"/>
      <c r="N45" s="109"/>
      <c r="O45" s="109"/>
      <c r="P45" s="96"/>
      <c r="Q45" s="109"/>
      <c r="R45" s="109"/>
      <c r="S45" s="96"/>
      <c r="T45" s="212" t="s">
        <v>306</v>
      </c>
      <c r="U45" s="212"/>
      <c r="V45" s="106" t="s">
        <v>308</v>
      </c>
      <c r="W45" s="106"/>
      <c r="X45" s="109"/>
      <c r="Y45" s="109"/>
      <c r="Z45" s="109"/>
      <c r="AA45" s="109"/>
      <c r="AB45" s="96"/>
      <c r="AC45" s="96"/>
      <c r="AD45" s="96"/>
      <c r="AE45" s="106"/>
      <c r="AF45" s="106"/>
      <c r="AG45" s="106" t="s">
        <v>304</v>
      </c>
      <c r="AH45" s="107"/>
      <c r="AI45" s="109"/>
      <c r="AJ45" s="109"/>
      <c r="AK45" s="109"/>
      <c r="AL45" s="109"/>
      <c r="AM45" s="109"/>
      <c r="AN45" s="109"/>
      <c r="AO45" s="109"/>
      <c r="AP45" s="96"/>
      <c r="AQ45" s="109"/>
      <c r="AR45" s="109"/>
      <c r="AS45" s="96"/>
      <c r="AT45" s="212" t="s">
        <v>306</v>
      </c>
      <c r="AU45" s="212"/>
      <c r="AV45" s="106" t="s">
        <v>303</v>
      </c>
      <c r="AW45" s="106"/>
      <c r="AX45" s="109"/>
      <c r="AY45" s="109"/>
      <c r="AZ45" s="109"/>
      <c r="BA45" s="109"/>
      <c r="BB45" s="96"/>
      <c r="BC45" s="96"/>
      <c r="BD45" s="96"/>
      <c r="BE45" s="96"/>
      <c r="BF45" s="96"/>
      <c r="BG45" s="96"/>
    </row>
    <row r="46" spans="1:59" x14ac:dyDescent="0.25">
      <c r="A46" s="7"/>
      <c r="B46" s="7"/>
      <c r="C46" s="28" t="s">
        <v>310</v>
      </c>
      <c r="D46" s="7"/>
      <c r="E46" s="93" t="s">
        <v>302</v>
      </c>
      <c r="F46" s="110" t="s">
        <v>265</v>
      </c>
      <c r="G46" s="219" t="s">
        <v>302</v>
      </c>
      <c r="H46" s="220"/>
      <c r="I46" s="220"/>
      <c r="J46" s="220"/>
      <c r="K46" s="220"/>
      <c r="L46" s="220"/>
      <c r="M46" s="220"/>
      <c r="N46" s="220"/>
      <c r="O46" s="220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20"/>
      <c r="AB46" s="220"/>
      <c r="AC46" s="220"/>
      <c r="AD46" s="220"/>
      <c r="AE46" s="221"/>
      <c r="AF46" s="108" t="s">
        <v>265</v>
      </c>
      <c r="AG46" s="100" t="s">
        <v>266</v>
      </c>
      <c r="AH46" s="219" t="s">
        <v>302</v>
      </c>
      <c r="AI46" s="220"/>
      <c r="AJ46" s="220"/>
      <c r="AK46" s="220"/>
      <c r="AL46" s="220"/>
      <c r="AM46" s="220"/>
      <c r="AN46" s="220"/>
      <c r="AO46" s="220"/>
      <c r="AP46" s="220"/>
      <c r="AQ46" s="220"/>
      <c r="AR46" s="220"/>
      <c r="AS46" s="221"/>
      <c r="AT46" s="186" t="s">
        <v>267</v>
      </c>
      <c r="AU46" s="195"/>
      <c r="AV46" s="190" t="s">
        <v>289</v>
      </c>
      <c r="AW46" s="191"/>
      <c r="AX46" s="219" t="s">
        <v>302</v>
      </c>
      <c r="AY46" s="220"/>
      <c r="AZ46" s="220"/>
      <c r="BA46" s="220"/>
      <c r="BB46" s="220"/>
      <c r="BC46" s="220"/>
      <c r="BD46" s="221"/>
      <c r="BE46" s="96"/>
      <c r="BF46" s="96"/>
      <c r="BG46" s="96"/>
    </row>
    <row r="47" spans="1:59" x14ac:dyDescent="0.25">
      <c r="A47" s="7"/>
      <c r="B47" s="7"/>
      <c r="C47" s="27" t="s">
        <v>335</v>
      </c>
      <c r="D47" s="7"/>
      <c r="E47" s="106" t="s">
        <v>318</v>
      </c>
      <c r="F47" s="106"/>
      <c r="G47" s="106"/>
      <c r="H47" s="107"/>
      <c r="I47" s="109"/>
      <c r="J47" s="109"/>
      <c r="K47" s="109"/>
      <c r="L47" s="109"/>
      <c r="M47" s="109"/>
      <c r="N47" s="109"/>
      <c r="O47" s="109"/>
      <c r="P47" s="96"/>
      <c r="Q47" s="109"/>
      <c r="R47" s="109"/>
      <c r="S47" s="96"/>
      <c r="T47" s="106"/>
      <c r="U47" s="106"/>
      <c r="V47" s="106"/>
      <c r="W47" s="106"/>
      <c r="X47" s="109"/>
      <c r="Y47" s="109"/>
      <c r="Z47" s="109"/>
      <c r="AA47" s="109"/>
      <c r="AB47" s="96"/>
      <c r="AC47" s="96"/>
      <c r="AD47" s="96"/>
      <c r="AE47" s="106"/>
      <c r="AF47" s="106"/>
      <c r="AG47" s="106" t="s">
        <v>304</v>
      </c>
      <c r="AH47" s="107"/>
      <c r="AI47" s="109"/>
      <c r="AJ47" s="109"/>
      <c r="AK47" s="109"/>
      <c r="AL47" s="109"/>
      <c r="AM47" s="109"/>
      <c r="AN47" s="109"/>
      <c r="AO47" s="109"/>
      <c r="AP47" s="96"/>
      <c r="AQ47" s="109"/>
      <c r="AR47" s="109"/>
      <c r="AS47" s="96"/>
      <c r="AT47" s="212" t="s">
        <v>306</v>
      </c>
      <c r="AU47" s="212"/>
      <c r="AV47" s="106" t="s">
        <v>303</v>
      </c>
      <c r="AW47" s="106"/>
      <c r="AX47" s="109"/>
      <c r="AY47" s="109"/>
      <c r="AZ47" s="109"/>
      <c r="BA47" s="109"/>
      <c r="BB47" s="96"/>
      <c r="BC47" s="96"/>
      <c r="BD47" s="96"/>
      <c r="BE47" s="96"/>
      <c r="BF47" s="96"/>
      <c r="BG47" s="96"/>
    </row>
    <row r="48" spans="1:59" x14ac:dyDescent="0.25">
      <c r="A48" s="7"/>
      <c r="B48" s="7"/>
      <c r="C48" s="7"/>
      <c r="D48" s="7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</row>
    <row r="49" spans="1:59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</row>
    <row r="50" spans="1:59" ht="18.75" x14ac:dyDescent="0.3">
      <c r="A50" s="43" t="s">
        <v>269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</row>
    <row r="51" spans="1:59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</row>
    <row r="52" spans="1:59" ht="15.75" x14ac:dyDescent="0.25">
      <c r="A52" s="62" t="s">
        <v>339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</row>
    <row r="53" spans="1:59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</row>
    <row r="54" spans="1:59" x14ac:dyDescent="0.25">
      <c r="A54" s="42"/>
      <c r="B54" s="42"/>
      <c r="C54" s="42"/>
      <c r="D54" s="42"/>
      <c r="E54" s="172" t="s">
        <v>222</v>
      </c>
      <c r="F54" s="173"/>
      <c r="G54" s="173"/>
      <c r="H54" s="173"/>
      <c r="I54" s="173"/>
      <c r="J54" s="173"/>
      <c r="K54" s="174"/>
      <c r="L54" s="172" t="s">
        <v>223</v>
      </c>
      <c r="M54" s="173"/>
      <c r="N54" s="23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</row>
    <row r="55" spans="1:59" x14ac:dyDescent="0.25">
      <c r="A55" s="42"/>
      <c r="B55" s="42"/>
      <c r="C55" s="42"/>
      <c r="D55" s="42"/>
      <c r="E55" s="45">
        <v>47</v>
      </c>
      <c r="F55" s="46"/>
      <c r="G55" s="46"/>
      <c r="H55" s="46"/>
      <c r="I55" s="46"/>
      <c r="J55" s="46"/>
      <c r="K55" s="47">
        <v>41</v>
      </c>
      <c r="L55" s="45">
        <v>40</v>
      </c>
      <c r="M55" s="46"/>
      <c r="N55" s="47">
        <v>38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</row>
    <row r="56" spans="1:59" x14ac:dyDescent="0.25">
      <c r="A56" s="42"/>
      <c r="B56" s="42"/>
      <c r="C56" s="42"/>
      <c r="D56" s="42"/>
      <c r="E56" s="178" t="s">
        <v>225</v>
      </c>
      <c r="F56" s="179"/>
      <c r="G56" s="179"/>
      <c r="H56" s="179"/>
      <c r="I56" s="179"/>
      <c r="J56" s="179"/>
      <c r="K56" s="180"/>
      <c r="L56" s="178" t="s">
        <v>226</v>
      </c>
      <c r="M56" s="179"/>
      <c r="N56" s="180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</row>
    <row r="57" spans="1:59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</row>
    <row r="58" spans="1:59" x14ac:dyDescent="0.25">
      <c r="A58" s="42"/>
      <c r="B58" s="42"/>
      <c r="C58" s="42"/>
      <c r="D58" s="42"/>
      <c r="E58" s="49" t="s">
        <v>230</v>
      </c>
      <c r="F58" s="50"/>
      <c r="G58" s="50" t="s">
        <v>231</v>
      </c>
      <c r="H58" s="50"/>
      <c r="I58" s="50"/>
      <c r="J58" s="50"/>
      <c r="K58" s="50"/>
      <c r="L58" s="49" t="s">
        <v>230</v>
      </c>
      <c r="M58" s="50"/>
      <c r="N58" s="50" t="s">
        <v>231</v>
      </c>
      <c r="O58" s="50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</row>
    <row r="59" spans="1:59" x14ac:dyDescent="0.25">
      <c r="A59" s="42"/>
      <c r="B59" s="42"/>
      <c r="C59" s="42"/>
      <c r="D59" s="42"/>
      <c r="E59" s="49" t="s">
        <v>232</v>
      </c>
      <c r="F59" s="50"/>
      <c r="G59" s="50" t="s">
        <v>235</v>
      </c>
      <c r="H59" s="50"/>
      <c r="I59" s="50"/>
      <c r="J59" s="50"/>
      <c r="K59" s="50"/>
      <c r="L59" s="49" t="s">
        <v>232</v>
      </c>
      <c r="M59" s="50"/>
      <c r="N59" s="50" t="s">
        <v>248</v>
      </c>
      <c r="O59" s="50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</row>
    <row r="60" spans="1:59" x14ac:dyDescent="0.25">
      <c r="A60" s="42"/>
      <c r="B60" s="42"/>
      <c r="C60" s="42"/>
      <c r="D60" s="42"/>
      <c r="E60" s="49" t="s">
        <v>234</v>
      </c>
      <c r="F60" s="50"/>
      <c r="G60" s="50"/>
      <c r="H60" s="50"/>
      <c r="I60" s="50"/>
      <c r="J60" s="50"/>
      <c r="K60" s="50"/>
      <c r="L60" s="49" t="s">
        <v>240</v>
      </c>
      <c r="M60" s="50"/>
      <c r="N60" s="50" t="s">
        <v>558</v>
      </c>
      <c r="O60" s="50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</row>
    <row r="61" spans="1:59" x14ac:dyDescent="0.25">
      <c r="A61" s="42"/>
      <c r="B61" s="42"/>
      <c r="C61" s="42"/>
      <c r="D61" s="42"/>
      <c r="E61" s="49" t="s">
        <v>233</v>
      </c>
      <c r="F61" s="50"/>
      <c r="G61" s="50" t="s">
        <v>236</v>
      </c>
      <c r="H61" s="50"/>
      <c r="I61" s="50"/>
      <c r="J61" s="50"/>
      <c r="K61" s="50"/>
      <c r="L61" s="60" t="s">
        <v>241</v>
      </c>
      <c r="M61" s="61"/>
      <c r="N61" s="61" t="s">
        <v>251</v>
      </c>
      <c r="O61" s="61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</row>
    <row r="62" spans="1:59" x14ac:dyDescent="0.25">
      <c r="A62" s="42"/>
      <c r="B62" s="42"/>
      <c r="C62" s="42"/>
      <c r="D62" s="42"/>
      <c r="E62" s="49" t="s">
        <v>237</v>
      </c>
      <c r="F62" s="50"/>
      <c r="G62" s="50" t="s">
        <v>254</v>
      </c>
      <c r="H62" s="50"/>
      <c r="I62" s="50"/>
      <c r="J62" s="50"/>
      <c r="K62" s="50"/>
      <c r="L62" s="49" t="s">
        <v>242</v>
      </c>
      <c r="M62" s="50"/>
      <c r="N62" s="50" t="s">
        <v>252</v>
      </c>
      <c r="O62" s="50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</row>
    <row r="63" spans="1:59" x14ac:dyDescent="0.25">
      <c r="A63" s="42"/>
      <c r="B63" s="42"/>
      <c r="C63" s="42"/>
      <c r="D63" s="42"/>
      <c r="E63" s="49" t="s">
        <v>234</v>
      </c>
      <c r="F63" s="50"/>
      <c r="G63" s="50"/>
      <c r="H63" s="50"/>
      <c r="I63" s="50"/>
      <c r="J63" s="50"/>
      <c r="K63" s="50"/>
      <c r="L63" s="49" t="s">
        <v>243</v>
      </c>
      <c r="M63" s="50"/>
      <c r="N63" s="50" t="s">
        <v>253</v>
      </c>
      <c r="O63" s="50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</row>
    <row r="64" spans="1:59" x14ac:dyDescent="0.25">
      <c r="A64" s="42"/>
      <c r="B64" s="42"/>
      <c r="C64" s="42"/>
      <c r="D64" s="42"/>
      <c r="E64" s="49" t="s">
        <v>238</v>
      </c>
      <c r="F64" s="50"/>
      <c r="G64" s="50" t="s">
        <v>254</v>
      </c>
      <c r="H64" s="50"/>
      <c r="I64" s="50"/>
      <c r="J64" s="50"/>
      <c r="K64" s="50"/>
      <c r="L64" s="49" t="s">
        <v>244</v>
      </c>
      <c r="M64" s="50"/>
      <c r="N64" s="50" t="s">
        <v>250</v>
      </c>
      <c r="O64" s="50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</row>
    <row r="65" spans="1:59" x14ac:dyDescent="0.25">
      <c r="A65" s="42"/>
      <c r="B65" s="42"/>
      <c r="C65" s="42"/>
      <c r="D65" s="42"/>
      <c r="E65" s="49" t="s">
        <v>239</v>
      </c>
      <c r="F65" s="50"/>
      <c r="G65" s="50" t="s">
        <v>1</v>
      </c>
      <c r="H65" s="50"/>
      <c r="I65" s="50"/>
      <c r="J65" s="50"/>
      <c r="K65" s="50"/>
      <c r="L65" s="49" t="s">
        <v>245</v>
      </c>
      <c r="M65" s="50"/>
      <c r="N65" s="50" t="s">
        <v>254</v>
      </c>
      <c r="O65" s="50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</row>
    <row r="66" spans="1:59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</row>
    <row r="67" spans="1:59" x14ac:dyDescent="0.25">
      <c r="A67" s="64" t="s">
        <v>259</v>
      </c>
      <c r="B67" s="64" t="s">
        <v>260</v>
      </c>
      <c r="C67" s="64" t="s">
        <v>292</v>
      </c>
      <c r="D67" s="44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</row>
    <row r="68" spans="1:59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</row>
    <row r="69" spans="1:59" ht="15.75" x14ac:dyDescent="0.25">
      <c r="A69" s="62" t="s">
        <v>248</v>
      </c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</row>
    <row r="70" spans="1:59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</row>
    <row r="71" spans="1:59" x14ac:dyDescent="0.25">
      <c r="A71" s="65" t="s">
        <v>280</v>
      </c>
      <c r="B71" s="65" t="s">
        <v>10</v>
      </c>
      <c r="C71" s="66" t="s">
        <v>345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</row>
    <row r="72" spans="1:59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</row>
    <row r="73" spans="1:59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</row>
    <row r="74" spans="1:59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</row>
    <row r="75" spans="1:59" x14ac:dyDescent="0.25">
      <c r="A75" s="65" t="s">
        <v>312</v>
      </c>
      <c r="B75" s="65" t="s">
        <v>1</v>
      </c>
      <c r="C75" s="66" t="s">
        <v>349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</row>
    <row r="76" spans="1:59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</row>
    <row r="77" spans="1:59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</row>
    <row r="78" spans="1:59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</row>
    <row r="79" spans="1:59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</row>
    <row r="80" spans="1:59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</row>
    <row r="81" spans="1:59" ht="15.75" x14ac:dyDescent="0.25">
      <c r="A81" s="62" t="s">
        <v>249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</row>
    <row r="82" spans="1:59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</row>
    <row r="83" spans="1:59" x14ac:dyDescent="0.25">
      <c r="A83" s="65" t="s">
        <v>280</v>
      </c>
      <c r="B83" s="65" t="s">
        <v>10</v>
      </c>
      <c r="C83" s="66" t="s">
        <v>346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</row>
    <row r="84" spans="1:59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</row>
    <row r="85" spans="1:59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</row>
    <row r="86" spans="1:59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</row>
    <row r="87" spans="1:59" x14ac:dyDescent="0.25">
      <c r="A87" s="65" t="s">
        <v>312</v>
      </c>
      <c r="B87" s="65" t="s">
        <v>1</v>
      </c>
      <c r="C87" s="66" t="s">
        <v>348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</row>
    <row r="88" spans="1:59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</row>
    <row r="89" spans="1:59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</row>
    <row r="90" spans="1:59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</row>
    <row r="91" spans="1:59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</row>
    <row r="92" spans="1:59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</row>
    <row r="93" spans="1:59" ht="15.75" x14ac:dyDescent="0.25">
      <c r="A93" s="62" t="s">
        <v>251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</row>
    <row r="94" spans="1:59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</row>
    <row r="95" spans="1:59" x14ac:dyDescent="0.25">
      <c r="A95" s="65" t="s">
        <v>280</v>
      </c>
      <c r="B95" s="65" t="s">
        <v>10</v>
      </c>
      <c r="C95" s="66" t="s">
        <v>344</v>
      </c>
      <c r="D95" s="42"/>
      <c r="E95" s="172" t="s">
        <v>222</v>
      </c>
      <c r="F95" s="173"/>
      <c r="G95" s="173"/>
      <c r="H95" s="173"/>
      <c r="I95" s="173"/>
      <c r="J95" s="173"/>
      <c r="K95" s="174"/>
      <c r="L95" s="172" t="s">
        <v>223</v>
      </c>
      <c r="M95" s="173"/>
      <c r="N95" s="174"/>
      <c r="O95" s="172" t="s">
        <v>570</v>
      </c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4"/>
      <c r="AA95" s="172" t="s">
        <v>571</v>
      </c>
      <c r="AB95" s="173"/>
      <c r="AC95" s="173"/>
      <c r="AD95" s="173"/>
      <c r="AE95" s="173"/>
      <c r="AF95" s="173"/>
      <c r="AG95" s="173"/>
      <c r="AH95" s="174"/>
      <c r="AI95" s="172" t="s">
        <v>572</v>
      </c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4"/>
      <c r="AU95" s="175" t="s">
        <v>290</v>
      </c>
      <c r="AV95" s="176"/>
      <c r="AW95" s="176"/>
      <c r="AX95" s="176"/>
      <c r="AY95" s="176"/>
      <c r="AZ95" s="177"/>
      <c r="BA95" s="42"/>
      <c r="BB95" s="42"/>
      <c r="BC95" s="42"/>
      <c r="BD95" s="42"/>
      <c r="BE95" s="42"/>
      <c r="BF95" s="42"/>
      <c r="BG95" s="42"/>
    </row>
    <row r="96" spans="1:59" x14ac:dyDescent="0.25">
      <c r="A96" s="42"/>
      <c r="B96" s="42"/>
      <c r="C96" s="42" t="s">
        <v>343</v>
      </c>
      <c r="D96" s="42"/>
      <c r="E96" s="45">
        <v>47</v>
      </c>
      <c r="F96" s="46"/>
      <c r="G96" s="46"/>
      <c r="H96" s="46"/>
      <c r="I96" s="46"/>
      <c r="J96" s="46"/>
      <c r="K96" s="47">
        <v>41</v>
      </c>
      <c r="L96" s="45">
        <v>40</v>
      </c>
      <c r="M96" s="46"/>
      <c r="N96" s="46">
        <v>38</v>
      </c>
      <c r="O96" s="58">
        <v>37</v>
      </c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9">
        <v>26</v>
      </c>
      <c r="AA96" s="57">
        <v>25</v>
      </c>
      <c r="AB96" s="57"/>
      <c r="AC96" s="57"/>
      <c r="AD96" s="57"/>
      <c r="AE96" s="57"/>
      <c r="AF96" s="57"/>
      <c r="AG96" s="57"/>
      <c r="AH96" s="59">
        <v>18</v>
      </c>
      <c r="AI96" s="57">
        <v>17</v>
      </c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9">
        <v>6</v>
      </c>
      <c r="AU96" s="46">
        <v>5</v>
      </c>
      <c r="AV96" s="46"/>
      <c r="AW96" s="46"/>
      <c r="AX96" s="46"/>
      <c r="AY96" s="46"/>
      <c r="AZ96" s="47">
        <v>0</v>
      </c>
      <c r="BA96" s="42"/>
      <c r="BB96" s="42"/>
      <c r="BC96" s="42"/>
      <c r="BD96" s="42"/>
      <c r="BE96" s="42"/>
      <c r="BF96" s="42"/>
      <c r="BG96" s="42"/>
    </row>
    <row r="97" spans="1:59" x14ac:dyDescent="0.25">
      <c r="A97" s="50" t="s">
        <v>588</v>
      </c>
      <c r="B97" s="50" t="s">
        <v>587</v>
      </c>
      <c r="C97" s="42"/>
      <c r="D97" s="42"/>
      <c r="E97" s="178" t="s">
        <v>225</v>
      </c>
      <c r="F97" s="179"/>
      <c r="G97" s="179"/>
      <c r="H97" s="179"/>
      <c r="I97" s="179"/>
      <c r="J97" s="179"/>
      <c r="K97" s="180"/>
      <c r="L97" s="178" t="s">
        <v>226</v>
      </c>
      <c r="M97" s="179"/>
      <c r="N97" s="179"/>
      <c r="O97" s="178" t="s">
        <v>559</v>
      </c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80"/>
      <c r="AA97" s="178" t="s">
        <v>561</v>
      </c>
      <c r="AB97" s="179"/>
      <c r="AC97" s="179"/>
      <c r="AD97" s="179"/>
      <c r="AE97" s="179"/>
      <c r="AF97" s="179"/>
      <c r="AG97" s="179"/>
      <c r="AH97" s="180"/>
      <c r="AI97" s="178" t="s">
        <v>559</v>
      </c>
      <c r="AJ97" s="179"/>
      <c r="AK97" s="179"/>
      <c r="AL97" s="179"/>
      <c r="AM97" s="179"/>
      <c r="AN97" s="179"/>
      <c r="AO97" s="179"/>
      <c r="AP97" s="179"/>
      <c r="AQ97" s="179"/>
      <c r="AR97" s="179"/>
      <c r="AS97" s="179"/>
      <c r="AT97" s="180"/>
      <c r="AU97" s="151" t="s">
        <v>573</v>
      </c>
      <c r="AV97" s="152"/>
      <c r="AW97" s="152"/>
      <c r="AX97" s="152"/>
      <c r="AY97" s="152"/>
      <c r="AZ97" s="153"/>
      <c r="BA97" s="42"/>
      <c r="BB97" s="42"/>
      <c r="BC97" s="42"/>
      <c r="BD97" s="42"/>
      <c r="BE97" s="42"/>
      <c r="BF97" s="42"/>
      <c r="BG97" s="42"/>
    </row>
    <row r="98" spans="1:59" x14ac:dyDescent="0.25">
      <c r="A98" s="166">
        <v>255</v>
      </c>
      <c r="B98" s="168">
        <v>20</v>
      </c>
      <c r="C98" s="42"/>
      <c r="D98" s="42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42"/>
      <c r="BB98" s="42"/>
      <c r="BC98" s="42"/>
      <c r="BD98" s="42"/>
      <c r="BE98" s="42"/>
      <c r="BF98" s="42"/>
      <c r="BG98" s="42"/>
    </row>
    <row r="99" spans="1:59" x14ac:dyDescent="0.25">
      <c r="A99" s="42"/>
      <c r="B99" s="42"/>
      <c r="C99" s="42"/>
      <c r="D99" s="42"/>
      <c r="E99" s="199" t="s">
        <v>589</v>
      </c>
      <c r="F99" s="200"/>
      <c r="G99" s="200"/>
      <c r="H99" s="200"/>
      <c r="I99" s="200"/>
      <c r="J99" s="200"/>
      <c r="K99" s="201"/>
      <c r="L99" s="202" t="s">
        <v>241</v>
      </c>
      <c r="M99" s="203"/>
      <c r="N99" s="204"/>
      <c r="O99" s="67" t="s">
        <v>574</v>
      </c>
      <c r="P99" s="67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7" t="s">
        <v>575</v>
      </c>
      <c r="AB99" s="67"/>
      <c r="AC99" s="68"/>
      <c r="AD99" s="68"/>
      <c r="AE99" s="68"/>
      <c r="AF99" s="68"/>
      <c r="AG99" s="68"/>
      <c r="AH99" s="69"/>
      <c r="AI99" s="67" t="s">
        <v>576</v>
      </c>
      <c r="AJ99" s="67"/>
      <c r="AK99" s="68"/>
      <c r="AL99" s="68"/>
      <c r="AM99" s="68"/>
      <c r="AN99" s="68"/>
      <c r="AO99" s="68"/>
      <c r="AP99" s="68"/>
      <c r="AQ99" s="68"/>
      <c r="AR99" s="68"/>
      <c r="AS99" s="68"/>
      <c r="AT99" s="69"/>
      <c r="AU99" s="165" t="s">
        <v>583</v>
      </c>
      <c r="AV99" s="156"/>
      <c r="AW99" s="156"/>
      <c r="AX99" s="156"/>
      <c r="AY99" s="156"/>
      <c r="AZ99" s="157"/>
      <c r="BA99" s="42"/>
      <c r="BB99" s="42"/>
      <c r="BC99" s="42"/>
      <c r="BD99" s="42"/>
      <c r="BE99" s="42"/>
      <c r="BF99" s="42"/>
      <c r="BG99" s="42"/>
    </row>
    <row r="100" spans="1:59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67" t="s">
        <v>562</v>
      </c>
      <c r="P100" s="67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7" t="s">
        <v>563</v>
      </c>
      <c r="AB100" s="67"/>
      <c r="AC100" s="68"/>
      <c r="AD100" s="68"/>
      <c r="AE100" s="68"/>
      <c r="AF100" s="68"/>
      <c r="AG100" s="68"/>
      <c r="AH100" s="69"/>
      <c r="AI100" s="67" t="s">
        <v>562</v>
      </c>
      <c r="AJ100" s="67"/>
      <c r="AK100" s="68"/>
      <c r="AL100" s="68"/>
      <c r="AM100" s="68"/>
      <c r="AN100" s="68"/>
      <c r="AO100" s="68"/>
      <c r="AP100" s="68"/>
      <c r="AQ100" s="68"/>
      <c r="AR100" s="68"/>
      <c r="AS100" s="68"/>
      <c r="AT100" s="69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</row>
    <row r="101" spans="1:59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67" t="s">
        <v>568</v>
      </c>
      <c r="P101" s="67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7" t="s">
        <v>577</v>
      </c>
      <c r="AB101" s="67"/>
      <c r="AC101" s="68"/>
      <c r="AD101" s="68"/>
      <c r="AE101" s="68"/>
      <c r="AF101" s="68"/>
      <c r="AG101" s="68"/>
      <c r="AH101" s="69"/>
      <c r="AI101" s="67" t="s">
        <v>580</v>
      </c>
      <c r="AJ101" s="67"/>
      <c r="AK101" s="68"/>
      <c r="AL101" s="68"/>
      <c r="AM101" s="68"/>
      <c r="AN101" s="68"/>
      <c r="AO101" s="68"/>
      <c r="AP101" s="68"/>
      <c r="AQ101" s="68"/>
      <c r="AR101" s="68"/>
      <c r="AS101" s="68"/>
      <c r="AT101" s="69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</row>
    <row r="102" spans="1:59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67" t="s">
        <v>566</v>
      </c>
      <c r="P102" s="67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7" t="s">
        <v>578</v>
      </c>
      <c r="AB102" s="67"/>
      <c r="AC102" s="68"/>
      <c r="AD102" s="68"/>
      <c r="AE102" s="68"/>
      <c r="AF102" s="68"/>
      <c r="AG102" s="68"/>
      <c r="AH102" s="69"/>
      <c r="AI102" s="67" t="s">
        <v>581</v>
      </c>
      <c r="AJ102" s="67"/>
      <c r="AK102" s="68"/>
      <c r="AL102" s="68"/>
      <c r="AM102" s="68"/>
      <c r="AN102" s="68"/>
      <c r="AO102" s="68"/>
      <c r="AP102" s="68"/>
      <c r="AQ102" s="68"/>
      <c r="AR102" s="68"/>
      <c r="AS102" s="68"/>
      <c r="AT102" s="69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</row>
    <row r="103" spans="1:59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67" t="s">
        <v>565</v>
      </c>
      <c r="P103" s="67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7" t="s">
        <v>579</v>
      </c>
      <c r="AB103" s="67"/>
      <c r="AC103" s="68"/>
      <c r="AD103" s="68"/>
      <c r="AE103" s="68"/>
      <c r="AF103" s="68"/>
      <c r="AG103" s="68"/>
      <c r="AH103" s="69"/>
      <c r="AI103" s="67" t="s">
        <v>582</v>
      </c>
      <c r="AJ103" s="67"/>
      <c r="AK103" s="68"/>
      <c r="AL103" s="68"/>
      <c r="AM103" s="68"/>
      <c r="AN103" s="68"/>
      <c r="AO103" s="68"/>
      <c r="AP103" s="68"/>
      <c r="AQ103" s="68"/>
      <c r="AR103" s="68"/>
      <c r="AS103" s="68"/>
      <c r="AT103" s="69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</row>
    <row r="104" spans="1:59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</row>
    <row r="105" spans="1:59" x14ac:dyDescent="0.25">
      <c r="A105" s="42"/>
      <c r="B105" s="42"/>
      <c r="C105" s="42"/>
      <c r="D105" s="42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48"/>
      <c r="BB105" s="48"/>
      <c r="BC105" s="48"/>
      <c r="BD105" s="42"/>
      <c r="BE105" s="42"/>
      <c r="BF105" s="42"/>
      <c r="BG105" s="42"/>
    </row>
    <row r="106" spans="1:59" x14ac:dyDescent="0.25">
      <c r="A106" s="65" t="s">
        <v>312</v>
      </c>
      <c r="B106" s="65" t="s">
        <v>1</v>
      </c>
      <c r="C106" s="66" t="s">
        <v>347</v>
      </c>
      <c r="D106" s="42"/>
      <c r="E106" s="172" t="s">
        <v>222</v>
      </c>
      <c r="F106" s="173"/>
      <c r="G106" s="173"/>
      <c r="H106" s="173"/>
      <c r="I106" s="173"/>
      <c r="J106" s="173"/>
      <c r="K106" s="174"/>
      <c r="L106" s="172" t="s">
        <v>223</v>
      </c>
      <c r="M106" s="173"/>
      <c r="N106" s="174"/>
      <c r="O106" s="172" t="s">
        <v>228</v>
      </c>
      <c r="P106" s="173"/>
      <c r="Q106" s="173"/>
      <c r="R106" s="172" t="s">
        <v>297</v>
      </c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4"/>
      <c r="AD106" s="172" t="s">
        <v>298</v>
      </c>
      <c r="AE106" s="173"/>
      <c r="AF106" s="173"/>
      <c r="AG106" s="173"/>
      <c r="AH106" s="173"/>
      <c r="AI106" s="173"/>
      <c r="AJ106" s="173"/>
      <c r="AK106" s="174"/>
      <c r="AL106" s="172" t="s">
        <v>224</v>
      </c>
      <c r="AM106" s="173"/>
      <c r="AN106" s="174"/>
      <c r="AO106" s="172" t="s">
        <v>229</v>
      </c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4"/>
      <c r="BA106" s="42"/>
      <c r="BB106" s="42"/>
      <c r="BC106" s="42"/>
      <c r="BD106" s="42"/>
      <c r="BE106" s="42"/>
      <c r="BF106" s="42"/>
      <c r="BG106" s="42"/>
    </row>
    <row r="107" spans="1:59" x14ac:dyDescent="0.25">
      <c r="A107" s="42"/>
      <c r="B107" s="42"/>
      <c r="C107" s="42"/>
      <c r="D107" s="42"/>
      <c r="E107" s="45">
        <v>47</v>
      </c>
      <c r="F107" s="46"/>
      <c r="G107" s="46"/>
      <c r="H107" s="46"/>
      <c r="I107" s="46"/>
      <c r="J107" s="46"/>
      <c r="K107" s="47">
        <v>41</v>
      </c>
      <c r="L107" s="45">
        <v>40</v>
      </c>
      <c r="M107" s="46"/>
      <c r="N107" s="47">
        <v>38</v>
      </c>
      <c r="O107" s="45">
        <v>37</v>
      </c>
      <c r="P107" s="46"/>
      <c r="Q107" s="47">
        <v>35</v>
      </c>
      <c r="R107" s="46">
        <v>34</v>
      </c>
      <c r="S107" s="57"/>
      <c r="T107" s="46"/>
      <c r="U107" s="46"/>
      <c r="V107" s="46"/>
      <c r="W107" s="46"/>
      <c r="X107" s="46"/>
      <c r="Y107" s="46"/>
      <c r="Z107" s="46"/>
      <c r="AA107" s="46"/>
      <c r="AB107" s="46"/>
      <c r="AC107" s="47">
        <v>23</v>
      </c>
      <c r="AD107" s="46">
        <v>22</v>
      </c>
      <c r="AE107" s="57"/>
      <c r="AF107" s="46"/>
      <c r="AG107" s="46"/>
      <c r="AH107" s="46"/>
      <c r="AI107" s="46"/>
      <c r="AJ107" s="46"/>
      <c r="AK107" s="47">
        <v>15</v>
      </c>
      <c r="AL107" s="45">
        <v>14</v>
      </c>
      <c r="AM107" s="46"/>
      <c r="AN107" s="47">
        <v>12</v>
      </c>
      <c r="AO107" s="46">
        <v>11</v>
      </c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7">
        <v>0</v>
      </c>
      <c r="BA107" s="42"/>
      <c r="BB107" s="42"/>
      <c r="BC107" s="42"/>
      <c r="BD107" s="42"/>
      <c r="BE107" s="42"/>
      <c r="BF107" s="42"/>
      <c r="BG107" s="42"/>
    </row>
    <row r="108" spans="1:59" x14ac:dyDescent="0.25">
      <c r="A108" s="50" t="s">
        <v>585</v>
      </c>
      <c r="B108" s="50" t="s">
        <v>586</v>
      </c>
      <c r="C108" s="50"/>
      <c r="D108" s="42"/>
      <c r="E108" s="178" t="s">
        <v>225</v>
      </c>
      <c r="F108" s="179"/>
      <c r="G108" s="179"/>
      <c r="H108" s="179"/>
      <c r="I108" s="179"/>
      <c r="J108" s="179"/>
      <c r="K108" s="180"/>
      <c r="L108" s="178" t="s">
        <v>226</v>
      </c>
      <c r="M108" s="179"/>
      <c r="N108" s="180"/>
      <c r="O108" s="178" t="s">
        <v>226</v>
      </c>
      <c r="P108" s="179"/>
      <c r="Q108" s="179"/>
      <c r="R108" s="178" t="s">
        <v>559</v>
      </c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80"/>
      <c r="AD108" s="178" t="s">
        <v>561</v>
      </c>
      <c r="AE108" s="179"/>
      <c r="AF108" s="179"/>
      <c r="AG108" s="179"/>
      <c r="AH108" s="179"/>
      <c r="AI108" s="179"/>
      <c r="AJ108" s="179"/>
      <c r="AK108" s="180"/>
      <c r="AL108" s="178" t="s">
        <v>226</v>
      </c>
      <c r="AM108" s="179"/>
      <c r="AN108" s="180"/>
      <c r="AO108" s="178" t="s">
        <v>559</v>
      </c>
      <c r="AP108" s="179"/>
      <c r="AQ108" s="179"/>
      <c r="AR108" s="179"/>
      <c r="AS108" s="179"/>
      <c r="AT108" s="179"/>
      <c r="AU108" s="179"/>
      <c r="AV108" s="179"/>
      <c r="AW108" s="179"/>
      <c r="AX108" s="179"/>
      <c r="AY108" s="179"/>
      <c r="AZ108" s="180"/>
      <c r="BA108" s="42"/>
      <c r="BB108" s="42"/>
      <c r="BC108" s="42"/>
      <c r="BD108" s="42"/>
      <c r="BE108" s="42"/>
      <c r="BF108" s="42"/>
      <c r="BG108" s="42"/>
    </row>
    <row r="109" spans="1:59" x14ac:dyDescent="0.25">
      <c r="A109" s="166">
        <v>1</v>
      </c>
      <c r="B109" s="168">
        <v>5.0000000000000001E-3</v>
      </c>
      <c r="C109" s="50"/>
      <c r="D109" s="42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42"/>
      <c r="BB109" s="42"/>
      <c r="BC109" s="42"/>
      <c r="BD109" s="42"/>
      <c r="BE109" s="42"/>
      <c r="BF109" s="42"/>
      <c r="BG109" s="42"/>
    </row>
    <row r="110" spans="1:59" x14ac:dyDescent="0.25">
      <c r="A110" s="42">
        <v>2</v>
      </c>
      <c r="B110" s="168">
        <v>0.31</v>
      </c>
      <c r="C110" s="50"/>
      <c r="D110" s="42"/>
      <c r="E110" s="72" t="s">
        <v>232</v>
      </c>
      <c r="F110" s="73"/>
      <c r="G110" s="73" t="s">
        <v>235</v>
      </c>
      <c r="H110" s="73"/>
      <c r="I110" s="73"/>
      <c r="J110" s="73"/>
      <c r="K110" s="74"/>
      <c r="L110" s="202" t="s">
        <v>241</v>
      </c>
      <c r="M110" s="203"/>
      <c r="N110" s="204"/>
      <c r="O110" s="53"/>
      <c r="P110" s="50"/>
      <c r="Q110" s="50"/>
      <c r="R110" s="67" t="s">
        <v>247</v>
      </c>
      <c r="S110" s="67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7" t="s">
        <v>246</v>
      </c>
      <c r="AE110" s="67"/>
      <c r="AF110" s="68"/>
      <c r="AG110" s="68"/>
      <c r="AH110" s="68"/>
      <c r="AI110" s="68"/>
      <c r="AJ110" s="68"/>
      <c r="AK110" s="69"/>
      <c r="AL110" s="51">
        <v>0</v>
      </c>
      <c r="AM110" s="51">
        <v>0</v>
      </c>
      <c r="AN110" s="51">
        <v>0</v>
      </c>
      <c r="AO110" s="181" t="s">
        <v>227</v>
      </c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3"/>
      <c r="BA110" s="50" t="s">
        <v>299</v>
      </c>
      <c r="BB110" s="50"/>
      <c r="BC110" s="42"/>
      <c r="BD110" s="42"/>
      <c r="BE110" s="42"/>
      <c r="BF110" s="42"/>
      <c r="BG110" s="42"/>
    </row>
    <row r="111" spans="1:59" x14ac:dyDescent="0.25">
      <c r="A111" s="42">
        <v>3</v>
      </c>
      <c r="B111" s="168">
        <f>(B110+0.2)</f>
        <v>0.51</v>
      </c>
      <c r="C111" s="50"/>
      <c r="D111" s="42"/>
      <c r="E111" s="72" t="s">
        <v>234</v>
      </c>
      <c r="F111" s="73"/>
      <c r="G111" s="73"/>
      <c r="H111" s="73"/>
      <c r="I111" s="73"/>
      <c r="J111" s="73"/>
      <c r="K111" s="74"/>
      <c r="L111" s="49"/>
      <c r="M111" s="50"/>
      <c r="N111" s="50"/>
      <c r="O111" s="50"/>
      <c r="P111" s="50"/>
      <c r="Q111" s="50"/>
      <c r="R111" s="67" t="s">
        <v>562</v>
      </c>
      <c r="S111" s="67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7" t="s">
        <v>563</v>
      </c>
      <c r="AE111" s="67"/>
      <c r="AF111" s="68"/>
      <c r="AG111" s="68"/>
      <c r="AH111" s="68"/>
      <c r="AI111" s="68"/>
      <c r="AJ111" s="68"/>
      <c r="AK111" s="69"/>
      <c r="AL111" s="51">
        <v>0</v>
      </c>
      <c r="AM111" s="51">
        <v>0</v>
      </c>
      <c r="AN111" s="51">
        <v>1</v>
      </c>
      <c r="AO111" s="181" t="s">
        <v>337</v>
      </c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3"/>
      <c r="BA111" s="50" t="s">
        <v>290</v>
      </c>
      <c r="BB111" s="50"/>
      <c r="BC111" s="42"/>
      <c r="BD111" s="42"/>
      <c r="BE111" s="42"/>
      <c r="BF111" s="42"/>
      <c r="BG111" s="42"/>
    </row>
    <row r="112" spans="1:59" x14ac:dyDescent="0.25">
      <c r="A112" s="42">
        <v>4</v>
      </c>
      <c r="B112" s="168">
        <f>(B111+0.2)</f>
        <v>0.71</v>
      </c>
      <c r="C112" s="50"/>
      <c r="D112" s="42"/>
      <c r="E112" s="72" t="s">
        <v>233</v>
      </c>
      <c r="F112" s="73"/>
      <c r="G112" s="73" t="s">
        <v>236</v>
      </c>
      <c r="H112" s="73"/>
      <c r="I112" s="73"/>
      <c r="J112" s="73"/>
      <c r="K112" s="74"/>
      <c r="L112" s="49"/>
      <c r="M112" s="50"/>
      <c r="N112" s="50"/>
      <c r="O112" s="50"/>
      <c r="P112" s="50"/>
      <c r="Q112" s="50"/>
      <c r="R112" s="67" t="s">
        <v>568</v>
      </c>
      <c r="S112" s="67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7" t="s">
        <v>560</v>
      </c>
      <c r="AE112" s="67"/>
      <c r="AF112" s="68"/>
      <c r="AG112" s="68"/>
      <c r="AH112" s="68"/>
      <c r="AI112" s="68"/>
      <c r="AJ112" s="68"/>
      <c r="AK112" s="69"/>
      <c r="AL112" s="51">
        <v>0</v>
      </c>
      <c r="AM112" s="51">
        <v>1</v>
      </c>
      <c r="AN112" s="51">
        <v>0</v>
      </c>
      <c r="AO112" s="181" t="s">
        <v>336</v>
      </c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3"/>
      <c r="BA112" s="50" t="s">
        <v>258</v>
      </c>
      <c r="BB112" s="50"/>
      <c r="BC112" s="42"/>
      <c r="BD112" s="42"/>
      <c r="BE112" s="42"/>
      <c r="BF112" s="42"/>
      <c r="BG112" s="42"/>
    </row>
    <row r="113" spans="1:59" x14ac:dyDescent="0.25">
      <c r="A113" s="42">
        <v>5</v>
      </c>
      <c r="B113" s="168">
        <f>(B112+0.2)</f>
        <v>0.90999999999999992</v>
      </c>
      <c r="C113" s="50"/>
      <c r="D113" s="42"/>
      <c r="E113" s="49"/>
      <c r="F113" s="50"/>
      <c r="G113" s="50"/>
      <c r="H113" s="50"/>
      <c r="I113" s="50"/>
      <c r="J113" s="50"/>
      <c r="K113" s="50"/>
      <c r="L113" s="52"/>
      <c r="M113" s="53"/>
      <c r="N113" s="53"/>
      <c r="O113" s="53"/>
      <c r="P113" s="50"/>
      <c r="Q113" s="50"/>
      <c r="R113" s="67" t="s">
        <v>566</v>
      </c>
      <c r="S113" s="67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7" t="s">
        <v>567</v>
      </c>
      <c r="AE113" s="67"/>
      <c r="AF113" s="68"/>
      <c r="AG113" s="68"/>
      <c r="AH113" s="68"/>
      <c r="AI113" s="68"/>
      <c r="AJ113" s="68"/>
      <c r="AK113" s="69"/>
      <c r="AL113" s="51">
        <v>0</v>
      </c>
      <c r="AM113" s="51">
        <v>1</v>
      </c>
      <c r="AN113" s="51">
        <v>1</v>
      </c>
      <c r="AO113" s="181" t="s">
        <v>599</v>
      </c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3"/>
      <c r="BA113" s="50" t="s">
        <v>590</v>
      </c>
      <c r="BB113" s="50"/>
      <c r="BC113" s="42"/>
      <c r="BD113" s="42"/>
      <c r="BE113" s="42"/>
      <c r="BF113" s="42"/>
      <c r="BG113" s="42"/>
    </row>
    <row r="114" spans="1:59" x14ac:dyDescent="0.25">
      <c r="A114" s="42"/>
      <c r="B114" s="169" t="s">
        <v>234</v>
      </c>
      <c r="C114" s="167"/>
      <c r="D114" s="42"/>
      <c r="E114" s="49"/>
      <c r="F114" s="50"/>
      <c r="G114" s="50"/>
      <c r="H114" s="50"/>
      <c r="I114" s="50"/>
      <c r="J114" s="50"/>
      <c r="K114" s="50"/>
      <c r="L114" s="52"/>
      <c r="M114" s="53"/>
      <c r="N114" s="53"/>
      <c r="O114" s="53"/>
      <c r="P114" s="50"/>
      <c r="Q114" s="50"/>
      <c r="R114" s="67" t="s">
        <v>565</v>
      </c>
      <c r="S114" s="67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7" t="s">
        <v>569</v>
      </c>
      <c r="AE114" s="67"/>
      <c r="AF114" s="68"/>
      <c r="AG114" s="68"/>
      <c r="AH114" s="68"/>
      <c r="AI114" s="68"/>
      <c r="AJ114" s="68"/>
      <c r="AK114" s="69"/>
      <c r="AL114" s="51">
        <v>1</v>
      </c>
      <c r="AM114" s="51">
        <v>0</v>
      </c>
      <c r="AN114" s="51">
        <v>0</v>
      </c>
      <c r="AO114" s="181" t="s">
        <v>600</v>
      </c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3"/>
      <c r="BA114" s="50" t="s">
        <v>591</v>
      </c>
      <c r="BB114" s="50"/>
      <c r="BC114" s="42"/>
      <c r="BD114" s="42"/>
      <c r="BE114" s="42"/>
      <c r="BF114" s="42"/>
      <c r="BG114" s="42"/>
    </row>
    <row r="115" spans="1:59" x14ac:dyDescent="0.25">
      <c r="A115" s="42"/>
      <c r="B115" s="169" t="s">
        <v>234</v>
      </c>
      <c r="C115" s="167"/>
      <c r="D115" s="42"/>
      <c r="E115" s="49"/>
      <c r="F115" s="50"/>
      <c r="G115" s="50"/>
      <c r="H115" s="50"/>
      <c r="I115" s="50"/>
      <c r="J115" s="50"/>
      <c r="K115" s="50"/>
      <c r="L115" s="52"/>
      <c r="M115" s="53"/>
      <c r="N115" s="53"/>
      <c r="O115" s="154"/>
      <c r="P115" s="154"/>
      <c r="Q115" s="154"/>
      <c r="R115" s="154"/>
      <c r="S115" s="50"/>
      <c r="T115" s="50"/>
      <c r="U115" s="50"/>
      <c r="V115" s="154"/>
      <c r="W115" s="154"/>
      <c r="X115" s="154"/>
      <c r="Y115" s="154"/>
      <c r="Z115" s="154"/>
      <c r="AA115" s="154"/>
      <c r="AB115" s="154"/>
      <c r="AC115" s="154"/>
      <c r="AD115" s="154"/>
      <c r="AE115" s="154"/>
      <c r="AF115" s="154"/>
      <c r="AG115" s="154"/>
      <c r="AH115" s="154"/>
      <c r="AI115" s="154"/>
      <c r="AJ115" s="154"/>
      <c r="AK115" s="154"/>
      <c r="AL115" s="51">
        <v>1</v>
      </c>
      <c r="AM115" s="51">
        <v>0</v>
      </c>
      <c r="AN115" s="51">
        <v>1</v>
      </c>
      <c r="AO115" s="181" t="s">
        <v>601</v>
      </c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3"/>
      <c r="BA115" s="50" t="s">
        <v>592</v>
      </c>
      <c r="BB115" s="50"/>
      <c r="BC115" s="42"/>
      <c r="BD115" s="42"/>
      <c r="BE115" s="42"/>
      <c r="BF115" s="42"/>
      <c r="BG115" s="42"/>
    </row>
    <row r="116" spans="1:59" x14ac:dyDescent="0.25">
      <c r="A116" s="42">
        <v>97</v>
      </c>
      <c r="B116" s="168">
        <f>((97-2)*0.2+0.31)</f>
        <v>19.309999999999999</v>
      </c>
      <c r="C116" s="50"/>
      <c r="D116" s="42"/>
      <c r="E116" s="49"/>
      <c r="F116" s="50"/>
      <c r="G116" s="50"/>
      <c r="H116" s="50"/>
      <c r="I116" s="50"/>
      <c r="J116" s="50"/>
      <c r="K116" s="50"/>
      <c r="L116" s="52"/>
      <c r="M116" s="53"/>
      <c r="N116" s="53"/>
      <c r="O116" s="45">
        <v>37</v>
      </c>
      <c r="P116" s="46"/>
      <c r="Q116" s="47">
        <v>35</v>
      </c>
      <c r="R116" s="50"/>
      <c r="S116" s="50"/>
      <c r="T116" s="50"/>
      <c r="U116" s="50"/>
      <c r="V116" s="154"/>
      <c r="W116" s="154"/>
      <c r="X116" s="154"/>
      <c r="Y116" s="154"/>
      <c r="Z116" s="154"/>
      <c r="AA116" s="154"/>
      <c r="AB116" s="154"/>
      <c r="AC116" s="154"/>
      <c r="AD116" s="154"/>
      <c r="AE116" s="154"/>
      <c r="AF116" s="154"/>
      <c r="AG116" s="154"/>
      <c r="AH116" s="154"/>
      <c r="AI116" s="154"/>
      <c r="AJ116" s="154"/>
      <c r="AK116" s="154"/>
      <c r="AL116" s="51">
        <v>1</v>
      </c>
      <c r="AM116" s="51">
        <v>1</v>
      </c>
      <c r="AN116" s="51">
        <v>0</v>
      </c>
      <c r="AO116" s="181" t="s">
        <v>602</v>
      </c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3"/>
      <c r="BA116" s="50" t="s">
        <v>593</v>
      </c>
      <c r="BB116" s="50"/>
      <c r="BC116" s="42"/>
      <c r="BD116" s="42"/>
      <c r="BE116" s="42"/>
      <c r="BF116" s="42"/>
      <c r="BG116" s="42"/>
    </row>
    <row r="117" spans="1:59" x14ac:dyDescent="0.25">
      <c r="A117" s="42">
        <v>98</v>
      </c>
      <c r="B117" s="168">
        <f>(B116+0.2)</f>
        <v>19.509999999999998</v>
      </c>
      <c r="C117" s="50"/>
      <c r="D117" s="42"/>
      <c r="E117" s="49"/>
      <c r="F117" s="50"/>
      <c r="G117" s="50"/>
      <c r="H117" s="50"/>
      <c r="I117" s="50"/>
      <c r="J117" s="50"/>
      <c r="K117" s="50"/>
      <c r="L117" s="52"/>
      <c r="M117" s="53"/>
      <c r="N117" s="53"/>
      <c r="O117" s="175" t="s">
        <v>228</v>
      </c>
      <c r="P117" s="176"/>
      <c r="Q117" s="177"/>
      <c r="R117" s="50"/>
      <c r="S117" s="50"/>
      <c r="T117" s="50"/>
      <c r="U117" s="50"/>
      <c r="V117" s="154"/>
      <c r="W117" s="154"/>
      <c r="X117" s="154"/>
      <c r="Y117" s="154"/>
      <c r="Z117" s="154"/>
      <c r="AA117" s="154"/>
      <c r="AB117" s="154"/>
      <c r="AC117" s="154"/>
      <c r="AD117" s="154"/>
      <c r="AE117" s="154"/>
      <c r="AF117" s="154"/>
      <c r="AG117" s="154"/>
      <c r="AH117" s="154"/>
      <c r="AI117" s="154"/>
      <c r="AJ117" s="154"/>
      <c r="AK117" s="154"/>
      <c r="AL117" s="51">
        <v>1</v>
      </c>
      <c r="AM117" s="51">
        <v>1</v>
      </c>
      <c r="AN117" s="51">
        <v>1</v>
      </c>
      <c r="AO117" s="181" t="s">
        <v>564</v>
      </c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3"/>
      <c r="BA117" s="50" t="s">
        <v>594</v>
      </c>
      <c r="BB117" s="50"/>
      <c r="BC117" s="42"/>
      <c r="BD117" s="42"/>
      <c r="BE117" s="42"/>
      <c r="BF117" s="42"/>
      <c r="BG117" s="42"/>
    </row>
    <row r="118" spans="1:59" x14ac:dyDescent="0.25">
      <c r="A118" s="42">
        <v>99</v>
      </c>
      <c r="B118" s="168">
        <f>(B117+0.2)</f>
        <v>19.709999999999997</v>
      </c>
      <c r="C118" s="50"/>
      <c r="D118" s="42"/>
      <c r="E118" s="49"/>
      <c r="F118" s="50"/>
      <c r="G118" s="50"/>
      <c r="H118" s="50"/>
      <c r="I118" s="50"/>
      <c r="J118" s="50"/>
      <c r="K118" s="50"/>
      <c r="L118" s="49"/>
      <c r="M118" s="50"/>
      <c r="N118" s="50"/>
      <c r="O118" s="149"/>
      <c r="P118" s="149"/>
      <c r="Q118" s="150">
        <v>1</v>
      </c>
      <c r="R118" s="67" t="s">
        <v>256</v>
      </c>
      <c r="S118" s="67"/>
      <c r="T118" s="70"/>
      <c r="U118" s="71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</row>
    <row r="119" spans="1:59" x14ac:dyDescent="0.25">
      <c r="A119" s="42">
        <v>100</v>
      </c>
      <c r="B119" s="168">
        <f>(B118+0.2)</f>
        <v>19.909999999999997</v>
      </c>
      <c r="C119" s="50"/>
      <c r="D119" s="42"/>
      <c r="E119" s="49"/>
      <c r="F119" s="50"/>
      <c r="G119" s="50"/>
      <c r="H119" s="50"/>
      <c r="I119" s="50"/>
      <c r="J119" s="50"/>
      <c r="K119" s="50"/>
      <c r="L119" s="49"/>
      <c r="M119" s="50"/>
      <c r="N119" s="50"/>
      <c r="O119" s="76"/>
      <c r="P119" s="77">
        <v>1</v>
      </c>
      <c r="Q119" s="77"/>
      <c r="R119" s="67" t="s">
        <v>257</v>
      </c>
      <c r="S119" s="67"/>
      <c r="T119" s="70"/>
      <c r="U119" s="71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42"/>
      <c r="AR119" s="42"/>
      <c r="AS119" s="45">
        <v>7</v>
      </c>
      <c r="AT119" s="46"/>
      <c r="AU119" s="46"/>
      <c r="AV119" s="46"/>
      <c r="AW119" s="46"/>
      <c r="AX119" s="46"/>
      <c r="AY119" s="46"/>
      <c r="AZ119" s="47">
        <v>0</v>
      </c>
      <c r="BA119" s="42"/>
      <c r="BB119" s="42"/>
      <c r="BC119" s="42"/>
      <c r="BD119" s="42"/>
      <c r="BE119" s="42"/>
      <c r="BF119" s="42"/>
      <c r="BG119" s="42"/>
    </row>
    <row r="120" spans="1:59" ht="15" customHeight="1" x14ac:dyDescent="0.25">
      <c r="A120" s="42"/>
      <c r="B120" s="42"/>
      <c r="C120" s="50"/>
      <c r="D120" s="42"/>
      <c r="E120" s="49"/>
      <c r="F120" s="50"/>
      <c r="G120" s="50"/>
      <c r="H120" s="50"/>
      <c r="I120" s="50"/>
      <c r="J120" s="50"/>
      <c r="K120" s="50"/>
      <c r="L120" s="49"/>
      <c r="M120" s="50"/>
      <c r="N120" s="50"/>
      <c r="O120" s="77">
        <v>1</v>
      </c>
      <c r="P120" s="77"/>
      <c r="Q120" s="76"/>
      <c r="R120" s="67" t="s">
        <v>255</v>
      </c>
      <c r="S120" s="67"/>
      <c r="T120" s="70"/>
      <c r="U120" s="71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184" t="s">
        <v>293</v>
      </c>
      <c r="AN120" s="184"/>
      <c r="AO120" s="172" t="s">
        <v>291</v>
      </c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4"/>
      <c r="BA120" s="42"/>
      <c r="BB120" s="42"/>
      <c r="BC120" s="42"/>
      <c r="BD120" s="42"/>
      <c r="BE120" s="42"/>
      <c r="BF120" s="42"/>
      <c r="BG120" s="42"/>
    </row>
    <row r="121" spans="1:59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9"/>
      <c r="Q121" s="42"/>
      <c r="R121" s="42"/>
      <c r="S121" s="50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50">
        <v>1</v>
      </c>
      <c r="BA121" s="78" t="s">
        <v>598</v>
      </c>
      <c r="BB121" s="70"/>
      <c r="BC121" s="70"/>
      <c r="BD121" s="71"/>
      <c r="BE121" s="42"/>
      <c r="BF121" s="42"/>
      <c r="BG121" s="42"/>
    </row>
    <row r="122" spans="1:59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9"/>
      <c r="Q122" s="42"/>
      <c r="R122" s="42"/>
      <c r="S122" s="50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7">
        <v>1</v>
      </c>
      <c r="AZ122" s="77"/>
      <c r="BA122" s="78" t="s">
        <v>340</v>
      </c>
      <c r="BB122" s="70"/>
      <c r="BC122" s="70"/>
      <c r="BD122" s="71"/>
      <c r="BE122" s="42"/>
      <c r="BF122" s="42"/>
      <c r="BG122" s="42"/>
    </row>
    <row r="123" spans="1:59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9"/>
      <c r="Q123" s="42"/>
      <c r="R123" s="42"/>
      <c r="S123" s="50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76"/>
      <c r="AP123" s="76"/>
      <c r="AQ123" s="76"/>
      <c r="AR123" s="76"/>
      <c r="AS123" s="76"/>
      <c r="AT123" s="76"/>
      <c r="AU123" s="76"/>
      <c r="AV123" s="76"/>
      <c r="AW123" s="76"/>
      <c r="AX123" s="77">
        <v>1</v>
      </c>
      <c r="AY123" s="77"/>
      <c r="AZ123" s="76"/>
      <c r="BA123" s="78" t="s">
        <v>597</v>
      </c>
      <c r="BB123" s="70"/>
      <c r="BC123" s="70"/>
      <c r="BD123" s="71"/>
      <c r="BE123" s="42"/>
      <c r="BF123" s="42"/>
      <c r="BG123" s="42"/>
    </row>
    <row r="124" spans="1:59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9"/>
      <c r="Q124" s="42"/>
      <c r="R124" s="42"/>
      <c r="S124" s="50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76"/>
      <c r="AP124" s="76"/>
      <c r="AQ124" s="76"/>
      <c r="AR124" s="76"/>
      <c r="AS124" s="76"/>
      <c r="AT124" s="76"/>
      <c r="AU124" s="76"/>
      <c r="AV124" s="76"/>
      <c r="AW124" s="77">
        <v>1</v>
      </c>
      <c r="AX124" s="76"/>
      <c r="AY124" s="77"/>
      <c r="AZ124" s="76"/>
      <c r="BA124" s="78" t="s">
        <v>341</v>
      </c>
      <c r="BB124" s="70"/>
      <c r="BC124" s="70"/>
      <c r="BD124" s="71"/>
      <c r="BE124" s="42"/>
      <c r="BF124" s="42"/>
      <c r="BG124" s="42"/>
    </row>
    <row r="125" spans="1:59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9"/>
      <c r="Q125" s="42"/>
      <c r="R125" s="42"/>
      <c r="S125" s="50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76"/>
      <c r="AP125" s="76"/>
      <c r="AQ125" s="76"/>
      <c r="AR125" s="76"/>
      <c r="AS125" s="76"/>
      <c r="AT125" s="76"/>
      <c r="AU125" s="76"/>
      <c r="AV125" s="77">
        <v>1</v>
      </c>
      <c r="AW125" s="76"/>
      <c r="AX125" s="77"/>
      <c r="AY125" s="76"/>
      <c r="AZ125" s="76"/>
      <c r="BA125" s="78" t="s">
        <v>342</v>
      </c>
      <c r="BB125" s="70"/>
      <c r="BC125" s="70"/>
      <c r="BD125" s="71"/>
      <c r="BE125" s="42"/>
      <c r="BF125" s="42"/>
      <c r="BG125" s="42"/>
    </row>
    <row r="126" spans="1:59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9"/>
      <c r="Q126" s="42"/>
      <c r="R126" s="42"/>
      <c r="S126" s="50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76"/>
      <c r="AP126" s="76"/>
      <c r="AQ126" s="76"/>
      <c r="AR126" s="76"/>
      <c r="AS126" s="76"/>
      <c r="AT126" s="77"/>
      <c r="AU126" s="77">
        <v>1</v>
      </c>
      <c r="AV126" s="76"/>
      <c r="AW126" s="76"/>
      <c r="AX126" s="77"/>
      <c r="AY126" s="76"/>
      <c r="AZ126" s="76"/>
      <c r="BA126" s="78" t="s">
        <v>357</v>
      </c>
      <c r="BB126" s="70"/>
      <c r="BC126" s="70"/>
      <c r="BD126" s="71"/>
      <c r="BE126" s="42"/>
      <c r="BF126" s="42"/>
      <c r="BG126" s="42"/>
    </row>
    <row r="127" spans="1:59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9"/>
      <c r="Q127" s="42"/>
      <c r="R127" s="42"/>
      <c r="S127" s="50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76"/>
      <c r="AP127" s="76"/>
      <c r="AQ127" s="76"/>
      <c r="AR127" s="76"/>
      <c r="AS127" s="76"/>
      <c r="AT127" s="77">
        <v>1</v>
      </c>
      <c r="AU127" s="77"/>
      <c r="AV127" s="76"/>
      <c r="AW127" s="76"/>
      <c r="AX127" s="77"/>
      <c r="AY127" s="76"/>
      <c r="AZ127" s="76"/>
      <c r="BA127" s="78" t="s">
        <v>595</v>
      </c>
      <c r="BB127" s="70"/>
      <c r="BC127" s="70"/>
      <c r="BD127" s="71"/>
      <c r="BE127" s="42"/>
      <c r="BF127" s="42"/>
      <c r="BG127" s="42"/>
    </row>
    <row r="128" spans="1:59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9"/>
      <c r="Q128" s="42"/>
      <c r="R128" s="42"/>
      <c r="S128" s="50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76"/>
      <c r="AP128" s="76"/>
      <c r="AQ128" s="76"/>
      <c r="AR128" s="76"/>
      <c r="AS128" s="76">
        <v>1</v>
      </c>
      <c r="AT128" s="77"/>
      <c r="AU128" s="77"/>
      <c r="AV128" s="76"/>
      <c r="AW128" s="76"/>
      <c r="AX128" s="77"/>
      <c r="AY128" s="76"/>
      <c r="AZ128" s="76"/>
      <c r="BA128" s="78" t="s">
        <v>596</v>
      </c>
      <c r="BB128" s="70"/>
      <c r="BC128" s="70"/>
      <c r="BD128" s="71"/>
      <c r="BE128" s="42"/>
      <c r="BF128" s="42"/>
      <c r="BG128" s="42"/>
    </row>
    <row r="129" spans="1:59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9"/>
      <c r="Q129" s="42"/>
      <c r="R129" s="42"/>
      <c r="S129" s="50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76"/>
      <c r="AP129" s="76"/>
      <c r="AQ129" s="76"/>
      <c r="AR129" s="76">
        <v>1</v>
      </c>
      <c r="AS129" s="76"/>
      <c r="AT129" s="77"/>
      <c r="AU129" s="77"/>
      <c r="AV129" s="76"/>
      <c r="AW129" s="76"/>
      <c r="AX129" s="77"/>
      <c r="AY129" s="76"/>
      <c r="AZ129" s="76"/>
      <c r="BA129" s="78" t="s">
        <v>254</v>
      </c>
      <c r="BB129" s="70"/>
      <c r="BC129" s="70"/>
      <c r="BD129" s="71"/>
      <c r="BE129" s="42"/>
      <c r="BF129" s="42"/>
      <c r="BG129" s="42"/>
    </row>
    <row r="130" spans="1:59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9"/>
      <c r="Q130" s="42"/>
      <c r="R130" s="42"/>
      <c r="S130" s="50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77" t="s">
        <v>359</v>
      </c>
      <c r="AP130" s="77" t="s">
        <v>359</v>
      </c>
      <c r="AQ130" s="77" t="s">
        <v>359</v>
      </c>
      <c r="AR130" s="77"/>
      <c r="AS130" s="77"/>
      <c r="AT130" s="77"/>
      <c r="AU130" s="77"/>
      <c r="AV130" s="76"/>
      <c r="AW130" s="76"/>
      <c r="AX130" s="77"/>
      <c r="AY130" s="76"/>
      <c r="AZ130" s="76"/>
      <c r="BA130" s="78" t="s">
        <v>358</v>
      </c>
      <c r="BB130" s="70"/>
      <c r="BC130" s="70"/>
      <c r="BD130" s="71"/>
      <c r="BE130" s="42"/>
      <c r="BF130" s="42"/>
      <c r="BG130" s="42"/>
    </row>
    <row r="131" spans="1:59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9"/>
      <c r="P131" s="42"/>
      <c r="Q131" s="42"/>
      <c r="R131" s="42"/>
      <c r="S131" s="50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78"/>
      <c r="AI131" s="70"/>
      <c r="AJ131" s="70"/>
      <c r="AK131" s="70"/>
      <c r="AL131" s="70"/>
      <c r="AM131" s="70"/>
      <c r="AN131" s="79" t="s">
        <v>331</v>
      </c>
      <c r="AO131" s="77">
        <v>0</v>
      </c>
      <c r="AP131" s="77">
        <v>0</v>
      </c>
      <c r="AQ131" s="77">
        <v>0</v>
      </c>
      <c r="AR131" s="77"/>
      <c r="AS131" s="77"/>
      <c r="AT131" s="77"/>
      <c r="AU131" s="77"/>
      <c r="AV131" s="76"/>
      <c r="AW131" s="77"/>
      <c r="AX131" s="76"/>
      <c r="AY131" s="76"/>
      <c r="AZ131" s="76"/>
      <c r="BA131" s="42"/>
      <c r="BB131" s="42"/>
      <c r="BC131" s="42"/>
      <c r="BD131" s="42"/>
      <c r="BE131" s="42"/>
      <c r="BF131" s="42"/>
      <c r="BG131" s="42"/>
    </row>
    <row r="132" spans="1:59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9"/>
      <c r="P132" s="42"/>
      <c r="Q132" s="42"/>
      <c r="R132" s="42"/>
      <c r="S132" s="50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78"/>
      <c r="AI132" s="70"/>
      <c r="AJ132" s="70"/>
      <c r="AK132" s="70"/>
      <c r="AL132" s="70"/>
      <c r="AM132" s="70"/>
      <c r="AN132" s="79" t="s">
        <v>363</v>
      </c>
      <c r="AO132" s="77">
        <v>0</v>
      </c>
      <c r="AP132" s="77">
        <v>0</v>
      </c>
      <c r="AQ132" s="77">
        <v>1</v>
      </c>
      <c r="AR132" s="77"/>
      <c r="AS132" s="77"/>
      <c r="AT132" s="77"/>
      <c r="AU132" s="77"/>
      <c r="AV132" s="76"/>
      <c r="AW132" s="77"/>
      <c r="AX132" s="76"/>
      <c r="AY132" s="76"/>
      <c r="AZ132" s="76"/>
      <c r="BA132" s="42"/>
      <c r="BB132" s="42"/>
      <c r="BC132" s="42"/>
      <c r="BD132" s="42"/>
      <c r="BE132" s="42"/>
      <c r="BF132" s="42"/>
      <c r="BG132" s="42"/>
    </row>
    <row r="133" spans="1:59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78"/>
      <c r="AI133" s="70"/>
      <c r="AJ133" s="70"/>
      <c r="AK133" s="70"/>
      <c r="AL133" s="70"/>
      <c r="AM133" s="70"/>
      <c r="AN133" s="79" t="s">
        <v>364</v>
      </c>
      <c r="AO133" s="77">
        <v>0</v>
      </c>
      <c r="AP133" s="77">
        <v>1</v>
      </c>
      <c r="AQ133" s="77">
        <v>0</v>
      </c>
      <c r="AR133" s="77"/>
      <c r="AS133" s="77"/>
      <c r="AT133" s="77"/>
      <c r="AU133" s="77"/>
      <c r="AV133" s="77"/>
      <c r="AW133" s="76"/>
      <c r="AX133" s="76"/>
      <c r="AY133" s="76"/>
      <c r="AZ133" s="76"/>
      <c r="BA133" s="42"/>
      <c r="BB133" s="42"/>
      <c r="BC133" s="42"/>
      <c r="BD133" s="42"/>
      <c r="BE133" s="42"/>
      <c r="BF133" s="42"/>
      <c r="BG133" s="42"/>
    </row>
    <row r="134" spans="1:59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78"/>
      <c r="AI134" s="70"/>
      <c r="AJ134" s="70"/>
      <c r="AK134" s="70"/>
      <c r="AL134" s="70"/>
      <c r="AM134" s="70"/>
      <c r="AN134" s="79" t="s">
        <v>361</v>
      </c>
      <c r="AO134" s="155">
        <v>0</v>
      </c>
      <c r="AP134" s="77">
        <v>1</v>
      </c>
      <c r="AQ134" s="77">
        <v>1</v>
      </c>
      <c r="AR134" s="77"/>
      <c r="AS134" s="155"/>
      <c r="AT134" s="77"/>
      <c r="AU134" s="77"/>
      <c r="AV134" s="77"/>
      <c r="AW134" s="76"/>
      <c r="AX134" s="76"/>
      <c r="AY134" s="76"/>
      <c r="AZ134" s="76"/>
      <c r="BA134" s="42"/>
      <c r="BB134" s="42"/>
      <c r="BC134" s="42"/>
      <c r="BD134" s="42"/>
      <c r="BE134" s="42"/>
      <c r="BF134" s="42"/>
      <c r="BG134" s="42"/>
    </row>
    <row r="135" spans="1:59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78"/>
      <c r="AI135" s="70"/>
      <c r="AJ135" s="70"/>
      <c r="AK135" s="70"/>
      <c r="AL135" s="70"/>
      <c r="AM135" s="70"/>
      <c r="AN135" s="79" t="s">
        <v>360</v>
      </c>
      <c r="AO135" s="77">
        <v>1</v>
      </c>
      <c r="AP135" s="77">
        <v>0</v>
      </c>
      <c r="AQ135" s="77">
        <v>0</v>
      </c>
      <c r="AR135" s="77"/>
      <c r="AS135" s="77"/>
      <c r="AT135" s="77"/>
      <c r="AU135" s="77"/>
      <c r="AV135" s="76"/>
      <c r="AW135" s="76"/>
      <c r="AX135" s="76"/>
      <c r="AY135" s="76"/>
      <c r="AZ135" s="76"/>
      <c r="BA135" s="42"/>
      <c r="BB135" s="42"/>
      <c r="BC135" s="42"/>
      <c r="BD135" s="42"/>
      <c r="BE135" s="42"/>
      <c r="BF135" s="42"/>
      <c r="BG135" s="42"/>
    </row>
    <row r="136" spans="1:59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78"/>
      <c r="AI136" s="70"/>
      <c r="AJ136" s="70"/>
      <c r="AK136" s="70"/>
      <c r="AL136" s="70"/>
      <c r="AM136" s="70"/>
      <c r="AN136" s="79" t="s">
        <v>365</v>
      </c>
      <c r="AO136" s="77">
        <v>1</v>
      </c>
      <c r="AP136" s="77">
        <v>0</v>
      </c>
      <c r="AQ136" s="77">
        <v>1</v>
      </c>
      <c r="AR136" s="77"/>
      <c r="AS136" s="77"/>
      <c r="AT136" s="77"/>
      <c r="AU136" s="77"/>
      <c r="AV136" s="76"/>
      <c r="AW136" s="76"/>
      <c r="AX136" s="76"/>
      <c r="AY136" s="76"/>
      <c r="AZ136" s="76"/>
      <c r="BA136" s="42"/>
      <c r="BB136" s="42"/>
      <c r="BC136" s="42"/>
      <c r="BD136" s="42"/>
      <c r="BE136" s="42"/>
      <c r="BF136" s="42"/>
      <c r="BG136" s="42"/>
    </row>
    <row r="137" spans="1:59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78"/>
      <c r="AI137" s="70"/>
      <c r="AJ137" s="70"/>
      <c r="AK137" s="70"/>
      <c r="AL137" s="70"/>
      <c r="AM137" s="70"/>
      <c r="AN137" s="79" t="s">
        <v>362</v>
      </c>
      <c r="AO137" s="77">
        <v>1</v>
      </c>
      <c r="AP137" s="77">
        <v>1</v>
      </c>
      <c r="AQ137" s="77">
        <v>0</v>
      </c>
      <c r="AR137" s="77"/>
      <c r="AS137" s="77"/>
      <c r="AT137" s="77"/>
      <c r="AU137" s="77"/>
      <c r="AV137" s="76"/>
      <c r="AW137" s="76"/>
      <c r="AX137" s="76"/>
      <c r="AY137" s="76"/>
      <c r="AZ137" s="76"/>
      <c r="BA137" s="42"/>
      <c r="BB137" s="42"/>
      <c r="BC137" s="42"/>
      <c r="BD137" s="42"/>
      <c r="BE137" s="42"/>
      <c r="BF137" s="42"/>
      <c r="BG137" s="42"/>
    </row>
    <row r="138" spans="1:59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78"/>
      <c r="AI138" s="70"/>
      <c r="AJ138" s="70"/>
      <c r="AK138" s="70"/>
      <c r="AL138" s="70"/>
      <c r="AM138" s="70"/>
      <c r="AN138" s="79" t="s">
        <v>366</v>
      </c>
      <c r="AO138" s="77">
        <v>1</v>
      </c>
      <c r="AP138" s="77">
        <v>1</v>
      </c>
      <c r="AQ138" s="77">
        <v>1</v>
      </c>
      <c r="AR138" s="77"/>
      <c r="AS138" s="77"/>
      <c r="AT138" s="77"/>
      <c r="AU138" s="77"/>
      <c r="AV138" s="76"/>
      <c r="AW138" s="76"/>
      <c r="AX138" s="76"/>
      <c r="AY138" s="76"/>
      <c r="AZ138" s="76"/>
      <c r="BA138" s="42"/>
      <c r="BB138" s="42"/>
      <c r="BC138" s="42"/>
      <c r="BD138" s="42"/>
      <c r="BE138" s="42"/>
      <c r="BF138" s="42"/>
      <c r="BG138" s="42"/>
    </row>
    <row r="139" spans="1:59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75"/>
      <c r="AS139" s="49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</row>
    <row r="140" spans="1:59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170" t="s">
        <v>295</v>
      </c>
      <c r="AN140" s="171"/>
      <c r="AO140" s="172" t="s">
        <v>338</v>
      </c>
      <c r="AP140" s="173"/>
      <c r="AQ140" s="173"/>
      <c r="AR140" s="173"/>
      <c r="AS140" s="173"/>
      <c r="AT140" s="173"/>
      <c r="AU140" s="173"/>
      <c r="AV140" s="173"/>
      <c r="AW140" s="173"/>
      <c r="AX140" s="173"/>
      <c r="AY140" s="173"/>
      <c r="AZ140" s="174"/>
      <c r="BA140" s="42"/>
      <c r="BB140" s="42"/>
      <c r="BC140" s="42"/>
      <c r="BD140" s="42"/>
      <c r="BE140" s="42"/>
      <c r="BF140" s="42"/>
      <c r="BG140" s="42"/>
    </row>
    <row r="141" spans="1:59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162" t="s">
        <v>584</v>
      </c>
      <c r="AP141" s="163"/>
      <c r="AQ141" s="163"/>
      <c r="AR141" s="163"/>
      <c r="AS141" s="163"/>
      <c r="AT141" s="163"/>
      <c r="AU141" s="163"/>
      <c r="AV141" s="163"/>
      <c r="AW141" s="163"/>
      <c r="AX141" s="163"/>
      <c r="AY141" s="163"/>
      <c r="AZ141" s="164"/>
      <c r="BA141" s="42"/>
      <c r="BB141" s="42"/>
      <c r="BC141" s="42"/>
      <c r="BD141" s="42"/>
      <c r="BE141" s="42"/>
      <c r="BF141" s="42"/>
      <c r="BG141" s="42"/>
    </row>
    <row r="142" spans="1:59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</row>
    <row r="143" spans="1:59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170" t="s">
        <v>294</v>
      </c>
      <c r="AN143" s="171"/>
      <c r="AO143" s="172" t="s">
        <v>296</v>
      </c>
      <c r="AP143" s="173"/>
      <c r="AQ143" s="173"/>
      <c r="AR143" s="173"/>
      <c r="AS143" s="173"/>
      <c r="AT143" s="173"/>
      <c r="AU143" s="173"/>
      <c r="AV143" s="173"/>
      <c r="AW143" s="173"/>
      <c r="AX143" s="173"/>
      <c r="AY143" s="173"/>
      <c r="AZ143" s="174"/>
      <c r="BA143" s="42"/>
      <c r="BB143" s="42"/>
      <c r="BC143" s="42"/>
      <c r="BD143" s="42"/>
      <c r="BE143" s="42"/>
      <c r="BF143" s="42"/>
      <c r="BG143" s="42"/>
    </row>
    <row r="144" spans="1:59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159" t="s">
        <v>603</v>
      </c>
      <c r="AP144" s="158"/>
      <c r="AQ144" s="158"/>
      <c r="AR144" s="158"/>
      <c r="AS144" s="160"/>
      <c r="AT144" s="158"/>
      <c r="AU144" s="158"/>
      <c r="AV144" s="158"/>
      <c r="AW144" s="158"/>
      <c r="AX144" s="158"/>
      <c r="AY144" s="158"/>
      <c r="AZ144" s="161"/>
      <c r="BA144" s="42"/>
      <c r="BB144" s="42"/>
      <c r="BC144" s="42"/>
      <c r="BD144" s="42"/>
      <c r="BE144" s="42"/>
      <c r="BF144" s="42"/>
      <c r="BG144" s="42"/>
    </row>
    <row r="145" spans="1:59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67" t="s">
        <v>604</v>
      </c>
      <c r="AP145" s="70"/>
      <c r="AQ145" s="70"/>
      <c r="AR145" s="70"/>
      <c r="AS145" s="68"/>
      <c r="AT145" s="70"/>
      <c r="AU145" s="70"/>
      <c r="AV145" s="70"/>
      <c r="AW145" s="70"/>
      <c r="AX145" s="70"/>
      <c r="AY145" s="70"/>
      <c r="AZ145" s="71"/>
      <c r="BA145" s="42"/>
      <c r="BB145" s="42"/>
      <c r="BC145" s="42"/>
      <c r="BD145" s="42"/>
      <c r="BE145" s="42"/>
      <c r="BF145" s="42"/>
      <c r="BG145" s="42"/>
    </row>
    <row r="146" spans="1:59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50"/>
      <c r="AT146" s="148"/>
      <c r="AU146" s="148"/>
      <c r="AV146" s="148"/>
      <c r="AW146" s="148"/>
      <c r="AX146" s="148"/>
      <c r="AY146" s="148"/>
      <c r="AZ146" s="148"/>
      <c r="BA146" s="42"/>
      <c r="BB146" s="42"/>
      <c r="BC146" s="42"/>
      <c r="BD146" s="42"/>
      <c r="BE146" s="42"/>
      <c r="BF146" s="42"/>
      <c r="BG146" s="42"/>
    </row>
    <row r="147" spans="1:59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170" t="s">
        <v>605</v>
      </c>
      <c r="AN147" s="171"/>
      <c r="AO147" s="172" t="s">
        <v>590</v>
      </c>
      <c r="AP147" s="173"/>
      <c r="AQ147" s="173"/>
      <c r="AR147" s="173"/>
      <c r="AS147" s="173"/>
      <c r="AT147" s="173"/>
      <c r="AU147" s="173"/>
      <c r="AV147" s="173"/>
      <c r="AW147" s="173"/>
      <c r="AX147" s="173"/>
      <c r="AY147" s="173"/>
      <c r="AZ147" s="174"/>
      <c r="BA147" s="42"/>
      <c r="BB147" s="42"/>
      <c r="BC147" s="42"/>
      <c r="BD147" s="42"/>
      <c r="BE147" s="42"/>
      <c r="BF147" s="42"/>
      <c r="BG147" s="42"/>
    </row>
    <row r="148" spans="1:59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159" t="s">
        <v>606</v>
      </c>
      <c r="AP148" s="158"/>
      <c r="AQ148" s="158"/>
      <c r="AR148" s="158"/>
      <c r="AS148" s="160"/>
      <c r="AT148" s="158"/>
      <c r="AU148" s="158"/>
      <c r="AV148" s="158"/>
      <c r="AW148" s="158"/>
      <c r="AX148" s="158"/>
      <c r="AY148" s="158"/>
      <c r="AZ148" s="161"/>
      <c r="BA148" s="42"/>
      <c r="BB148" s="42"/>
      <c r="BC148" s="42"/>
      <c r="BD148" s="42"/>
      <c r="BE148" s="42"/>
      <c r="BF148" s="42"/>
      <c r="BG148" s="42"/>
    </row>
    <row r="149" spans="1:59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67" t="s">
        <v>607</v>
      </c>
      <c r="AP149" s="70"/>
      <c r="AQ149" s="70"/>
      <c r="AR149" s="70"/>
      <c r="AS149" s="68"/>
      <c r="AT149" s="70"/>
      <c r="AU149" s="70"/>
      <c r="AV149" s="70"/>
      <c r="AW149" s="70"/>
      <c r="AX149" s="70"/>
      <c r="AY149" s="70"/>
      <c r="AZ149" s="71"/>
      <c r="BA149" s="42"/>
      <c r="BB149" s="42"/>
      <c r="BC149" s="42"/>
      <c r="BD149" s="42"/>
      <c r="BE149" s="42"/>
      <c r="BF149" s="42"/>
      <c r="BG149" s="42"/>
    </row>
    <row r="150" spans="1:59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50"/>
      <c r="AT150" s="148"/>
      <c r="AU150" s="148"/>
      <c r="AV150" s="148"/>
      <c r="AW150" s="148"/>
      <c r="AX150" s="148"/>
      <c r="AY150" s="148"/>
      <c r="AZ150" s="148"/>
      <c r="BA150" s="42"/>
      <c r="BB150" s="42"/>
      <c r="BC150" s="42"/>
      <c r="BD150" s="42"/>
      <c r="BE150" s="42"/>
      <c r="BF150" s="42"/>
      <c r="BG150" s="42"/>
    </row>
    <row r="151" spans="1:59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170" t="s">
        <v>608</v>
      </c>
      <c r="AN151" s="171"/>
      <c r="AO151" s="172" t="s">
        <v>591</v>
      </c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4"/>
      <c r="BA151" s="42"/>
      <c r="BB151" s="42"/>
      <c r="BC151" s="42"/>
      <c r="BD151" s="42"/>
      <c r="BE151" s="42"/>
      <c r="BF151" s="42"/>
      <c r="BG151" s="42"/>
    </row>
    <row r="152" spans="1:59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159" t="s">
        <v>609</v>
      </c>
      <c r="AP152" s="158"/>
      <c r="AQ152" s="158"/>
      <c r="AR152" s="158"/>
      <c r="AS152" s="160"/>
      <c r="AT152" s="158"/>
      <c r="AU152" s="158"/>
      <c r="AV152" s="158"/>
      <c r="AW152" s="158"/>
      <c r="AX152" s="158"/>
      <c r="AY152" s="158"/>
      <c r="AZ152" s="161"/>
      <c r="BA152" s="42"/>
      <c r="BB152" s="42"/>
      <c r="BC152" s="42"/>
      <c r="BD152" s="42"/>
      <c r="BE152" s="42"/>
      <c r="BF152" s="42"/>
      <c r="BG152" s="42"/>
    </row>
    <row r="153" spans="1:59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67" t="s">
        <v>607</v>
      </c>
      <c r="AP153" s="70"/>
      <c r="AQ153" s="70"/>
      <c r="AR153" s="70"/>
      <c r="AS153" s="68"/>
      <c r="AT153" s="70"/>
      <c r="AU153" s="70"/>
      <c r="AV153" s="70"/>
      <c r="AW153" s="70"/>
      <c r="AX153" s="70"/>
      <c r="AY153" s="70"/>
      <c r="AZ153" s="71"/>
      <c r="BA153" s="42"/>
      <c r="BB153" s="42"/>
      <c r="BC153" s="42"/>
      <c r="BD153" s="42"/>
      <c r="BE153" s="42"/>
      <c r="BF153" s="42"/>
      <c r="BG153" s="42"/>
    </row>
    <row r="154" spans="1:59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</row>
    <row r="155" spans="1:59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170" t="s">
        <v>610</v>
      </c>
      <c r="AN155" s="171"/>
      <c r="AO155" s="172" t="s">
        <v>592</v>
      </c>
      <c r="AP155" s="173"/>
      <c r="AQ155" s="173"/>
      <c r="AR155" s="173"/>
      <c r="AS155" s="173"/>
      <c r="AT155" s="173"/>
      <c r="AU155" s="173"/>
      <c r="AV155" s="173"/>
      <c r="AW155" s="173"/>
      <c r="AX155" s="173"/>
      <c r="AY155" s="173"/>
      <c r="AZ155" s="174"/>
      <c r="BA155" s="42"/>
      <c r="BB155" s="42"/>
      <c r="BC155" s="42"/>
      <c r="BD155" s="42"/>
      <c r="BE155" s="42"/>
      <c r="BF155" s="42"/>
      <c r="BG155" s="42"/>
    </row>
    <row r="156" spans="1:59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159" t="s">
        <v>611</v>
      </c>
      <c r="AP156" s="158"/>
      <c r="AQ156" s="158"/>
      <c r="AR156" s="158"/>
      <c r="AS156" s="160"/>
      <c r="AT156" s="158"/>
      <c r="AU156" s="158"/>
      <c r="AV156" s="158"/>
      <c r="AW156" s="158"/>
      <c r="AX156" s="158"/>
      <c r="AY156" s="158"/>
      <c r="AZ156" s="161"/>
      <c r="BA156" s="42"/>
      <c r="BB156" s="42"/>
      <c r="BC156" s="42"/>
      <c r="BD156" s="42"/>
      <c r="BE156" s="42"/>
      <c r="BF156" s="42"/>
      <c r="BG156" s="42"/>
    </row>
    <row r="157" spans="1:59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67" t="s">
        <v>604</v>
      </c>
      <c r="AP157" s="70"/>
      <c r="AQ157" s="70"/>
      <c r="AR157" s="70"/>
      <c r="AS157" s="68"/>
      <c r="AT157" s="70"/>
      <c r="AU157" s="70"/>
      <c r="AV157" s="70"/>
      <c r="AW157" s="70"/>
      <c r="AX157" s="70"/>
      <c r="AY157" s="70"/>
      <c r="AZ157" s="71"/>
      <c r="BA157" s="42"/>
      <c r="BB157" s="42"/>
      <c r="BC157" s="42"/>
      <c r="BD157" s="42"/>
      <c r="BE157" s="42"/>
      <c r="BF157" s="42"/>
      <c r="BG157" s="42"/>
    </row>
    <row r="158" spans="1:59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50"/>
      <c r="AT158" s="148"/>
      <c r="AU158" s="148"/>
      <c r="AV158" s="148"/>
      <c r="AW158" s="148"/>
      <c r="AX158" s="148"/>
      <c r="AY158" s="148"/>
      <c r="AZ158" s="148"/>
      <c r="BA158" s="42"/>
      <c r="BB158" s="42"/>
      <c r="BC158" s="42"/>
      <c r="BD158" s="42"/>
      <c r="BE158" s="42"/>
      <c r="BF158" s="42"/>
      <c r="BG158" s="42"/>
    </row>
    <row r="159" spans="1:59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170" t="s">
        <v>612</v>
      </c>
      <c r="AN159" s="171"/>
      <c r="AO159" s="172" t="s">
        <v>613</v>
      </c>
      <c r="AP159" s="173"/>
      <c r="AQ159" s="173"/>
      <c r="AR159" s="173"/>
      <c r="AS159" s="173"/>
      <c r="AT159" s="173"/>
      <c r="AU159" s="173"/>
      <c r="AV159" s="173"/>
      <c r="AW159" s="173"/>
      <c r="AX159" s="173"/>
      <c r="AY159" s="173"/>
      <c r="AZ159" s="174"/>
      <c r="BA159" s="42"/>
      <c r="BB159" s="42"/>
      <c r="BC159" s="42"/>
      <c r="BD159" s="42"/>
      <c r="BE159" s="42"/>
      <c r="BF159" s="42"/>
      <c r="BG159" s="42"/>
    </row>
    <row r="160" spans="1:59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159" t="s">
        <v>618</v>
      </c>
      <c r="AP160" s="158"/>
      <c r="AQ160" s="158"/>
      <c r="AR160" s="158"/>
      <c r="AS160" s="160"/>
      <c r="AT160" s="158"/>
      <c r="AU160" s="158"/>
      <c r="AV160" s="158"/>
      <c r="AW160" s="158"/>
      <c r="AX160" s="158"/>
      <c r="AY160" s="158"/>
      <c r="AZ160" s="161"/>
      <c r="BA160" s="42"/>
      <c r="BB160" s="42"/>
      <c r="BC160" s="42"/>
      <c r="BD160" s="42"/>
      <c r="BE160" s="42"/>
      <c r="BF160" s="42"/>
      <c r="BG160" s="42"/>
    </row>
    <row r="161" spans="1:59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67" t="s">
        <v>616</v>
      </c>
      <c r="AP161" s="70"/>
      <c r="AQ161" s="70"/>
      <c r="AR161" s="70"/>
      <c r="AS161" s="68"/>
      <c r="AT161" s="70"/>
      <c r="AU161" s="70"/>
      <c r="AV161" s="70"/>
      <c r="AW161" s="70"/>
      <c r="AX161" s="70"/>
      <c r="AY161" s="70"/>
      <c r="AZ161" s="71"/>
      <c r="BA161" s="42"/>
      <c r="BB161" s="42"/>
      <c r="BC161" s="42"/>
      <c r="BD161" s="42"/>
      <c r="BE161" s="42"/>
      <c r="BF161" s="42"/>
      <c r="BG161" s="42"/>
    </row>
    <row r="162" spans="1:59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67" t="s">
        <v>619</v>
      </c>
      <c r="AP162" s="70"/>
      <c r="AQ162" s="70"/>
      <c r="AR162" s="70"/>
      <c r="AS162" s="68"/>
      <c r="AT162" s="70"/>
      <c r="AU162" s="70"/>
      <c r="AV162" s="70"/>
      <c r="AW162" s="70"/>
      <c r="AX162" s="70"/>
      <c r="AY162" s="70"/>
      <c r="AZ162" s="71"/>
      <c r="BA162" s="42"/>
      <c r="BB162" s="42"/>
      <c r="BC162" s="42"/>
      <c r="BD162" s="42"/>
      <c r="BE162" s="42"/>
      <c r="BF162" s="42"/>
      <c r="BG162" s="42"/>
    </row>
    <row r="163" spans="1:59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50"/>
      <c r="AT163" s="148"/>
      <c r="AU163" s="148"/>
      <c r="AV163" s="148"/>
      <c r="AW163" s="148"/>
      <c r="AX163" s="148"/>
      <c r="AY163" s="148"/>
      <c r="AZ163" s="148"/>
      <c r="BA163" s="42"/>
      <c r="BB163" s="42"/>
      <c r="BC163" s="42"/>
      <c r="BD163" s="42"/>
      <c r="BE163" s="42"/>
      <c r="BF163" s="42"/>
      <c r="BG163" s="42"/>
    </row>
    <row r="164" spans="1:59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170" t="s">
        <v>614</v>
      </c>
      <c r="AN164" s="171"/>
      <c r="AO164" s="172" t="s">
        <v>615</v>
      </c>
      <c r="AP164" s="173"/>
      <c r="AQ164" s="173"/>
      <c r="AR164" s="173"/>
      <c r="AS164" s="173"/>
      <c r="AT164" s="173"/>
      <c r="AU164" s="173"/>
      <c r="AV164" s="173"/>
      <c r="AW164" s="173"/>
      <c r="AX164" s="173"/>
      <c r="AY164" s="173"/>
      <c r="AZ164" s="174"/>
      <c r="BA164" s="42"/>
      <c r="BB164" s="42"/>
      <c r="BC164" s="42"/>
      <c r="BD164" s="42"/>
      <c r="BE164" s="42"/>
      <c r="BF164" s="42"/>
      <c r="BG164" s="42"/>
    </row>
    <row r="165" spans="1:59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159" t="s">
        <v>617</v>
      </c>
      <c r="AP165" s="158"/>
      <c r="AQ165" s="158"/>
      <c r="AR165" s="158"/>
      <c r="AS165" s="160"/>
      <c r="AT165" s="158"/>
      <c r="AU165" s="158"/>
      <c r="AV165" s="158"/>
      <c r="AW165" s="158"/>
      <c r="AX165" s="158"/>
      <c r="AY165" s="158"/>
      <c r="AZ165" s="161"/>
      <c r="BA165" s="42"/>
      <c r="BB165" s="42"/>
      <c r="BC165" s="42"/>
      <c r="BD165" s="42"/>
      <c r="BE165" s="42"/>
      <c r="BF165" s="42"/>
      <c r="BG165" s="42"/>
    </row>
    <row r="166" spans="1:59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67" t="s">
        <v>620</v>
      </c>
      <c r="AP166" s="70"/>
      <c r="AQ166" s="70"/>
      <c r="AR166" s="70"/>
      <c r="AS166" s="68"/>
      <c r="AT166" s="70"/>
      <c r="AU166" s="70"/>
      <c r="AV166" s="70"/>
      <c r="AW166" s="70"/>
      <c r="AX166" s="70"/>
      <c r="AY166" s="70"/>
      <c r="AZ166" s="71"/>
      <c r="BA166" s="42"/>
      <c r="BB166" s="42"/>
      <c r="BC166" s="42"/>
      <c r="BD166" s="42"/>
      <c r="BE166" s="42"/>
      <c r="BF166" s="42"/>
      <c r="BG166" s="42"/>
    </row>
    <row r="167" spans="1:59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67" t="s">
        <v>621</v>
      </c>
      <c r="AP167" s="70"/>
      <c r="AQ167" s="70"/>
      <c r="AR167" s="70"/>
      <c r="AS167" s="68"/>
      <c r="AT167" s="70"/>
      <c r="AU167" s="70"/>
      <c r="AV167" s="70"/>
      <c r="AW167" s="70"/>
      <c r="AX167" s="70"/>
      <c r="AY167" s="70"/>
      <c r="AZ167" s="71"/>
      <c r="BA167" s="42"/>
      <c r="BB167" s="42"/>
      <c r="BC167" s="42"/>
      <c r="BD167" s="42"/>
      <c r="BE167" s="42"/>
      <c r="BF167" s="42"/>
      <c r="BG167" s="42"/>
    </row>
    <row r="168" spans="1:59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50"/>
      <c r="AT168" s="148"/>
      <c r="AU168" s="148"/>
      <c r="AV168" s="148"/>
      <c r="AW168" s="148"/>
      <c r="AX168" s="148"/>
      <c r="AY168" s="148"/>
      <c r="AZ168" s="148"/>
      <c r="BA168" s="42"/>
      <c r="BB168" s="42"/>
      <c r="BC168" s="42"/>
      <c r="BD168" s="42"/>
      <c r="BE168" s="42"/>
      <c r="BF168" s="42"/>
      <c r="BG168" s="42"/>
    </row>
    <row r="169" spans="1:59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50"/>
      <c r="AT169" s="54"/>
      <c r="AU169" s="54"/>
      <c r="AV169" s="54"/>
      <c r="AW169" s="54"/>
      <c r="AX169" s="54"/>
      <c r="AY169" s="54"/>
      <c r="AZ169" s="54"/>
      <c r="BA169" s="42"/>
      <c r="BB169" s="42"/>
      <c r="BC169" s="42"/>
      <c r="BD169" s="42"/>
      <c r="BE169" s="42"/>
      <c r="BF169" s="42"/>
      <c r="BG169" s="42"/>
    </row>
    <row r="170" spans="1:59" ht="15.75" x14ac:dyDescent="0.25">
      <c r="A170" s="62" t="s">
        <v>252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</row>
    <row r="171" spans="1:59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</row>
    <row r="172" spans="1:59" x14ac:dyDescent="0.25">
      <c r="A172" s="65" t="s">
        <v>280</v>
      </c>
      <c r="B172" s="65" t="s">
        <v>10</v>
      </c>
      <c r="C172" s="66" t="s">
        <v>350</v>
      </c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</row>
    <row r="173" spans="1:59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</row>
    <row r="174" spans="1:59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</row>
    <row r="175" spans="1:59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</row>
    <row r="176" spans="1:59" x14ac:dyDescent="0.25">
      <c r="A176" s="65" t="s">
        <v>312</v>
      </c>
      <c r="B176" s="65" t="s">
        <v>1</v>
      </c>
      <c r="C176" s="66" t="s">
        <v>351</v>
      </c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</row>
    <row r="177" spans="1:59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</row>
    <row r="178" spans="1:59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</row>
    <row r="179" spans="1:59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</row>
    <row r="180" spans="1:59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</row>
    <row r="181" spans="1:59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</row>
    <row r="182" spans="1:59" ht="15.75" x14ac:dyDescent="0.25">
      <c r="A182" s="62" t="s">
        <v>253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</row>
    <row r="183" spans="1:59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</row>
    <row r="184" spans="1:59" x14ac:dyDescent="0.25">
      <c r="A184" s="65" t="s">
        <v>280</v>
      </c>
      <c r="B184" s="65" t="s">
        <v>10</v>
      </c>
      <c r="C184" s="66" t="s">
        <v>352</v>
      </c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</row>
    <row r="185" spans="1:59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</row>
    <row r="186" spans="1:59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</row>
    <row r="187" spans="1:59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</row>
    <row r="188" spans="1:59" x14ac:dyDescent="0.25">
      <c r="A188" s="65" t="s">
        <v>312</v>
      </c>
      <c r="B188" s="65" t="s">
        <v>1</v>
      </c>
      <c r="C188" s="66" t="s">
        <v>353</v>
      </c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</row>
    <row r="189" spans="1:59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</row>
    <row r="190" spans="1:59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</row>
    <row r="191" spans="1:59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</row>
    <row r="192" spans="1:59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</row>
    <row r="193" spans="1:59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</row>
    <row r="194" spans="1:59" ht="15.75" x14ac:dyDescent="0.25">
      <c r="A194" s="62" t="s">
        <v>354</v>
      </c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</row>
    <row r="195" spans="1:59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</row>
    <row r="196" spans="1:59" x14ac:dyDescent="0.25">
      <c r="A196" s="65" t="s">
        <v>280</v>
      </c>
      <c r="B196" s="65" t="s">
        <v>10</v>
      </c>
      <c r="C196" s="66" t="s">
        <v>355</v>
      </c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</row>
    <row r="197" spans="1:59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</row>
    <row r="198" spans="1:59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</row>
    <row r="199" spans="1:59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</row>
    <row r="200" spans="1:59" x14ac:dyDescent="0.25">
      <c r="A200" s="65" t="s">
        <v>312</v>
      </c>
      <c r="B200" s="65" t="s">
        <v>1</v>
      </c>
      <c r="C200" s="66" t="s">
        <v>356</v>
      </c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</row>
    <row r="201" spans="1:59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</row>
    <row r="202" spans="1:59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</row>
    <row r="203" spans="1:59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</row>
    <row r="204" spans="1:59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</row>
    <row r="205" spans="1:59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</row>
  </sheetData>
  <mergeCells count="216">
    <mergeCell ref="AX23:AY23"/>
    <mergeCell ref="L110:N110"/>
    <mergeCell ref="K6:O6"/>
    <mergeCell ref="E45:F45"/>
    <mergeCell ref="AB30:AD30"/>
    <mergeCell ref="J15:K15"/>
    <mergeCell ref="L16:M16"/>
    <mergeCell ref="V22:W22"/>
    <mergeCell ref="N17:O17"/>
    <mergeCell ref="X23:Y23"/>
    <mergeCell ref="AB25:AC25"/>
    <mergeCell ref="E40:F40"/>
    <mergeCell ref="G40:H40"/>
    <mergeCell ref="X24:Y24"/>
    <mergeCell ref="AD25:AF25"/>
    <mergeCell ref="L15:AF15"/>
    <mergeCell ref="N16:AF16"/>
    <mergeCell ref="P17:AF17"/>
    <mergeCell ref="P18:AF18"/>
    <mergeCell ref="E108:K108"/>
    <mergeCell ref="L108:N108"/>
    <mergeCell ref="E54:K54"/>
    <mergeCell ref="X5:Y5"/>
    <mergeCell ref="P6:Q6"/>
    <mergeCell ref="R6:W6"/>
    <mergeCell ref="X6:Y6"/>
    <mergeCell ref="P7:Q7"/>
    <mergeCell ref="R7:W7"/>
    <mergeCell ref="X7:Y7"/>
    <mergeCell ref="K5:O5"/>
    <mergeCell ref="E6:J6"/>
    <mergeCell ref="X22:AF22"/>
    <mergeCell ref="Z23:AF23"/>
    <mergeCell ref="AB24:AF24"/>
    <mergeCell ref="L54:N54"/>
    <mergeCell ref="E56:K56"/>
    <mergeCell ref="L56:N56"/>
    <mergeCell ref="AE31:AF31"/>
    <mergeCell ref="K7:O7"/>
    <mergeCell ref="E5:J5"/>
    <mergeCell ref="AX41:AY41"/>
    <mergeCell ref="AZ41:BA41"/>
    <mergeCell ref="BB41:BD41"/>
    <mergeCell ref="E42:F42"/>
    <mergeCell ref="AE42:AF42"/>
    <mergeCell ref="E97:K97"/>
    <mergeCell ref="L97:N97"/>
    <mergeCell ref="Z5:AE5"/>
    <mergeCell ref="Z6:AE6"/>
    <mergeCell ref="AZ23:BF23"/>
    <mergeCell ref="BB24:BF24"/>
    <mergeCell ref="BD25:BF25"/>
    <mergeCell ref="AL15:BF15"/>
    <mergeCell ref="AN16:BF16"/>
    <mergeCell ref="AP17:BF17"/>
    <mergeCell ref="AP18:BF18"/>
    <mergeCell ref="AX22:BF22"/>
    <mergeCell ref="AJ15:AK15"/>
    <mergeCell ref="AV22:AW22"/>
    <mergeCell ref="AH15:AI15"/>
    <mergeCell ref="AJ16:AK16"/>
    <mergeCell ref="AL16:AM16"/>
    <mergeCell ref="AX46:BD46"/>
    <mergeCell ref="AT47:AU47"/>
    <mergeCell ref="G46:AE46"/>
    <mergeCell ref="AH46:AS46"/>
    <mergeCell ref="AT46:AU46"/>
    <mergeCell ref="X44:AE44"/>
    <mergeCell ref="AH44:AS44"/>
    <mergeCell ref="AT44:AU44"/>
    <mergeCell ref="AV44:AW44"/>
    <mergeCell ref="AX44:BD44"/>
    <mergeCell ref="T45:U45"/>
    <mergeCell ref="AT45:AU45"/>
    <mergeCell ref="H44:S44"/>
    <mergeCell ref="T44:U44"/>
    <mergeCell ref="V44:W44"/>
    <mergeCell ref="AT41:AU41"/>
    <mergeCell ref="AV41:AW41"/>
    <mergeCell ref="T41:U41"/>
    <mergeCell ref="V41:W41"/>
    <mergeCell ref="X41:Y41"/>
    <mergeCell ref="Z41:AA41"/>
    <mergeCell ref="AB41:AD41"/>
    <mergeCell ref="AE41:AF41"/>
    <mergeCell ref="P5:Q5"/>
    <mergeCell ref="R5:W5"/>
    <mergeCell ref="AL17:AM17"/>
    <mergeCell ref="AN17:AO17"/>
    <mergeCell ref="AN18:AO18"/>
    <mergeCell ref="AT22:AU22"/>
    <mergeCell ref="AV23:AW23"/>
    <mergeCell ref="AP39:AQ39"/>
    <mergeCell ref="AJ39:AK39"/>
    <mergeCell ref="AL39:AM39"/>
    <mergeCell ref="AG40:AH40"/>
    <mergeCell ref="E41:F41"/>
    <mergeCell ref="H41:I41"/>
    <mergeCell ref="J41:K41"/>
    <mergeCell ref="L41:M41"/>
    <mergeCell ref="N41:O41"/>
    <mergeCell ref="Z39:AA39"/>
    <mergeCell ref="AB39:AC39"/>
    <mergeCell ref="AD39:AF39"/>
    <mergeCell ref="AG39:AH39"/>
    <mergeCell ref="AH41:AI41"/>
    <mergeCell ref="AJ41:AK41"/>
    <mergeCell ref="AL41:AM41"/>
    <mergeCell ref="AN41:AO41"/>
    <mergeCell ref="E34:F34"/>
    <mergeCell ref="T33:U33"/>
    <mergeCell ref="V33:W33"/>
    <mergeCell ref="T34:U34"/>
    <mergeCell ref="E99:K99"/>
    <mergeCell ref="L99:N99"/>
    <mergeCell ref="E95:K95"/>
    <mergeCell ref="L95:N95"/>
    <mergeCell ref="AX33:BD33"/>
    <mergeCell ref="X33:AE33"/>
    <mergeCell ref="E39:F39"/>
    <mergeCell ref="G39:H39"/>
    <mergeCell ref="J39:K39"/>
    <mergeCell ref="L39:M39"/>
    <mergeCell ref="N39:O39"/>
    <mergeCell ref="P39:Q39"/>
    <mergeCell ref="V39:W39"/>
    <mergeCell ref="X39:Y39"/>
    <mergeCell ref="AT33:AU33"/>
    <mergeCell ref="AV33:AW33"/>
    <mergeCell ref="AT34:AU34"/>
    <mergeCell ref="H33:S33"/>
    <mergeCell ref="AH33:AS33"/>
    <mergeCell ref="AN39:AO39"/>
    <mergeCell ref="Z25:AA25"/>
    <mergeCell ref="Z24:AA24"/>
    <mergeCell ref="AZ30:BA30"/>
    <mergeCell ref="BB30:BD30"/>
    <mergeCell ref="AZ24:BA24"/>
    <mergeCell ref="AZ25:BA25"/>
    <mergeCell ref="BB25:BC25"/>
    <mergeCell ref="AH30:AI30"/>
    <mergeCell ref="AJ30:AK30"/>
    <mergeCell ref="AL30:AM30"/>
    <mergeCell ref="AN30:AO30"/>
    <mergeCell ref="AT30:AU30"/>
    <mergeCell ref="AV30:AW30"/>
    <mergeCell ref="AX30:AY30"/>
    <mergeCell ref="AX24:AY24"/>
    <mergeCell ref="H30:I30"/>
    <mergeCell ref="J30:K30"/>
    <mergeCell ref="L30:M30"/>
    <mergeCell ref="N30:O30"/>
    <mergeCell ref="T30:U30"/>
    <mergeCell ref="V30:W30"/>
    <mergeCell ref="L17:M17"/>
    <mergeCell ref="N18:O18"/>
    <mergeCell ref="T22:U22"/>
    <mergeCell ref="V23:W23"/>
    <mergeCell ref="R108:AC108"/>
    <mergeCell ref="AL108:AN108"/>
    <mergeCell ref="AL106:AN106"/>
    <mergeCell ref="AD106:AK106"/>
    <mergeCell ref="AD108:AK108"/>
    <mergeCell ref="R106:AC106"/>
    <mergeCell ref="AM120:AN120"/>
    <mergeCell ref="AO120:AZ120"/>
    <mergeCell ref="E3:I3"/>
    <mergeCell ref="E106:K106"/>
    <mergeCell ref="L106:N106"/>
    <mergeCell ref="J3:K3"/>
    <mergeCell ref="L3:Q3"/>
    <mergeCell ref="R3:S3"/>
    <mergeCell ref="E14:F14"/>
    <mergeCell ref="H15:I15"/>
    <mergeCell ref="J16:K16"/>
    <mergeCell ref="AV46:AW46"/>
    <mergeCell ref="AE14:AF14"/>
    <mergeCell ref="AE30:AF30"/>
    <mergeCell ref="X30:Y30"/>
    <mergeCell ref="Z30:AA30"/>
    <mergeCell ref="E30:F30"/>
    <mergeCell ref="E31:F31"/>
    <mergeCell ref="AM140:AN140"/>
    <mergeCell ref="AM143:AN143"/>
    <mergeCell ref="AO140:AZ140"/>
    <mergeCell ref="AO143:AZ143"/>
    <mergeCell ref="O117:Q117"/>
    <mergeCell ref="O95:Z95"/>
    <mergeCell ref="AA95:AH95"/>
    <mergeCell ref="AI95:AT95"/>
    <mergeCell ref="AU95:AZ95"/>
    <mergeCell ref="O97:Z97"/>
    <mergeCell ref="AI97:AT97"/>
    <mergeCell ref="AA97:AH97"/>
    <mergeCell ref="AO106:AZ106"/>
    <mergeCell ref="AO108:AZ108"/>
    <mergeCell ref="AO110:AZ110"/>
    <mergeCell ref="AO111:AZ111"/>
    <mergeCell ref="AO114:AZ114"/>
    <mergeCell ref="AO113:AZ113"/>
    <mergeCell ref="AO112:AZ112"/>
    <mergeCell ref="AO117:AZ117"/>
    <mergeCell ref="AO116:AZ116"/>
    <mergeCell ref="AO115:AZ115"/>
    <mergeCell ref="O106:Q106"/>
    <mergeCell ref="O108:Q108"/>
    <mergeCell ref="AM147:AN147"/>
    <mergeCell ref="AO147:AZ147"/>
    <mergeCell ref="AM151:AN151"/>
    <mergeCell ref="AO151:AZ151"/>
    <mergeCell ref="AM155:AN155"/>
    <mergeCell ref="AO155:AZ155"/>
    <mergeCell ref="AM159:AN159"/>
    <mergeCell ref="AO159:AZ159"/>
    <mergeCell ref="AM164:AN164"/>
    <mergeCell ref="AO164:AZ164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7" manualBreakCount="7">
    <brk id="48" max="16383" man="1"/>
    <brk id="68" max="16383" man="1"/>
    <brk id="80" max="16383" man="1"/>
    <brk id="92" max="16383" man="1"/>
    <brk id="169" max="16383" man="1"/>
    <brk id="181" max="16383" man="1"/>
    <brk id="19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6B8E-7243-49A9-8304-65DDD3EA8828}">
  <dimension ref="B3:M121"/>
  <sheetViews>
    <sheetView topLeftCell="A51" workbookViewId="0">
      <selection activeCell="E76" sqref="E76"/>
    </sheetView>
  </sheetViews>
  <sheetFormatPr baseColWidth="10" defaultRowHeight="15" x14ac:dyDescent="0.25"/>
  <cols>
    <col min="2" max="2" width="13.140625" bestFit="1" customWidth="1"/>
    <col min="4" max="4" width="12.5703125" bestFit="1" customWidth="1"/>
    <col min="5" max="5" width="16.85546875" bestFit="1" customWidth="1"/>
    <col min="7" max="7" width="11.85546875" bestFit="1" customWidth="1"/>
    <col min="10" max="11" width="12.140625" customWidth="1"/>
    <col min="12" max="13" width="24.28515625" customWidth="1"/>
  </cols>
  <sheetData>
    <row r="3" spans="2:13" x14ac:dyDescent="0.25">
      <c r="B3" t="s">
        <v>440</v>
      </c>
      <c r="C3" t="s">
        <v>441</v>
      </c>
      <c r="D3" t="s">
        <v>442</v>
      </c>
      <c r="E3" t="s">
        <v>443</v>
      </c>
      <c r="F3" t="s">
        <v>444</v>
      </c>
      <c r="G3" t="s">
        <v>58</v>
      </c>
      <c r="H3" t="s">
        <v>4</v>
      </c>
      <c r="I3" t="s">
        <v>5</v>
      </c>
      <c r="J3" t="s">
        <v>445</v>
      </c>
      <c r="K3" t="s">
        <v>466</v>
      </c>
      <c r="L3" s="129" t="s">
        <v>542</v>
      </c>
      <c r="M3" s="131" t="s">
        <v>543</v>
      </c>
    </row>
    <row r="4" spans="2:13" x14ac:dyDescent="0.25">
      <c r="L4" s="129" t="s">
        <v>537</v>
      </c>
      <c r="M4" s="131" t="s">
        <v>530</v>
      </c>
    </row>
    <row r="5" spans="2:13" x14ac:dyDescent="0.25">
      <c r="L5" s="129" t="s">
        <v>538</v>
      </c>
      <c r="M5" s="131" t="s">
        <v>531</v>
      </c>
    </row>
    <row r="6" spans="2:13" x14ac:dyDescent="0.25">
      <c r="L6" s="129" t="s">
        <v>539</v>
      </c>
      <c r="M6" s="131" t="s">
        <v>532</v>
      </c>
    </row>
    <row r="7" spans="2:13" x14ac:dyDescent="0.25">
      <c r="L7" s="129" t="s">
        <v>540</v>
      </c>
      <c r="M7" s="131" t="s">
        <v>533</v>
      </c>
    </row>
    <row r="8" spans="2:13" x14ac:dyDescent="0.25">
      <c r="L8" s="129" t="s">
        <v>541</v>
      </c>
      <c r="M8" s="131" t="s">
        <v>534</v>
      </c>
    </row>
    <row r="9" spans="2:13" x14ac:dyDescent="0.25">
      <c r="L9" s="130" t="s">
        <v>529</v>
      </c>
      <c r="M9" s="131" t="s">
        <v>535</v>
      </c>
    </row>
    <row r="10" spans="2:13" x14ac:dyDescent="0.25">
      <c r="L10" s="130" t="s">
        <v>529</v>
      </c>
      <c r="M10" s="131" t="s">
        <v>536</v>
      </c>
    </row>
    <row r="11" spans="2:13" ht="15.75" thickBot="1" x14ac:dyDescent="0.3">
      <c r="L11" s="129"/>
      <c r="M11" s="131"/>
    </row>
    <row r="12" spans="2:13" x14ac:dyDescent="0.25">
      <c r="B12" s="143" t="s">
        <v>431</v>
      </c>
      <c r="C12" s="144">
        <v>1</v>
      </c>
      <c r="D12" s="144"/>
      <c r="E12" s="144"/>
      <c r="F12" s="144" t="s">
        <v>462</v>
      </c>
      <c r="G12" s="144"/>
      <c r="H12" s="144"/>
      <c r="I12" s="144"/>
      <c r="J12" s="145" t="s">
        <v>374</v>
      </c>
      <c r="K12" s="145"/>
      <c r="L12" s="144" t="s">
        <v>467</v>
      </c>
      <c r="M12" s="146"/>
    </row>
    <row r="13" spans="2:13" x14ac:dyDescent="0.25">
      <c r="B13" s="132"/>
      <c r="C13" s="133"/>
      <c r="D13" s="133" t="s">
        <v>438</v>
      </c>
      <c r="E13" s="133"/>
      <c r="F13" s="133" t="s">
        <v>464</v>
      </c>
      <c r="G13" s="133" t="s">
        <v>439</v>
      </c>
      <c r="H13" s="133"/>
      <c r="I13" s="133"/>
      <c r="J13" s="134"/>
      <c r="K13" s="134"/>
      <c r="L13" s="135"/>
      <c r="M13" s="136"/>
    </row>
    <row r="14" spans="2:13" x14ac:dyDescent="0.25">
      <c r="B14" s="132"/>
      <c r="C14" s="133"/>
      <c r="D14" s="133" t="s">
        <v>432</v>
      </c>
      <c r="E14" s="133"/>
      <c r="F14" s="133" t="s">
        <v>455</v>
      </c>
      <c r="G14" s="133" t="s">
        <v>439</v>
      </c>
      <c r="H14" s="133"/>
      <c r="I14" s="133"/>
      <c r="J14" s="134"/>
      <c r="K14" s="134"/>
      <c r="L14" s="135"/>
      <c r="M14" s="136"/>
    </row>
    <row r="15" spans="2:13" x14ac:dyDescent="0.25">
      <c r="B15" s="132"/>
      <c r="C15" s="133"/>
      <c r="D15" s="133"/>
      <c r="E15" s="133" t="s">
        <v>433</v>
      </c>
      <c r="F15" s="133" t="s">
        <v>454</v>
      </c>
      <c r="G15" s="133"/>
      <c r="H15" s="133"/>
      <c r="I15" s="133"/>
      <c r="J15" s="134"/>
      <c r="K15" s="134"/>
      <c r="L15" s="135"/>
      <c r="M15" s="136"/>
    </row>
    <row r="16" spans="2:13" x14ac:dyDescent="0.25">
      <c r="B16" s="132"/>
      <c r="C16" s="133"/>
      <c r="D16" s="133"/>
      <c r="E16" s="133" t="s">
        <v>434</v>
      </c>
      <c r="F16" s="133" t="s">
        <v>454</v>
      </c>
      <c r="G16" s="133"/>
      <c r="H16" s="133"/>
      <c r="I16" s="133"/>
      <c r="J16" s="134"/>
      <c r="K16" s="134"/>
      <c r="L16" s="135"/>
      <c r="M16" s="136"/>
    </row>
    <row r="17" spans="2:13" x14ac:dyDescent="0.25">
      <c r="B17" s="132"/>
      <c r="C17" s="133"/>
      <c r="D17" s="133"/>
      <c r="E17" s="133" t="s">
        <v>459</v>
      </c>
      <c r="F17" s="133" t="s">
        <v>460</v>
      </c>
      <c r="G17" s="133"/>
      <c r="H17" s="133"/>
      <c r="I17" s="133"/>
      <c r="J17" s="134"/>
      <c r="K17" s="134"/>
      <c r="L17" s="135"/>
      <c r="M17" s="136"/>
    </row>
    <row r="18" spans="2:13" x14ac:dyDescent="0.25">
      <c r="B18" s="132"/>
      <c r="C18" s="133"/>
      <c r="D18" s="133" t="s">
        <v>435</v>
      </c>
      <c r="E18" s="133"/>
      <c r="F18" s="133" t="s">
        <v>455</v>
      </c>
      <c r="G18" s="133" t="s">
        <v>439</v>
      </c>
      <c r="H18" s="133"/>
      <c r="I18" s="133"/>
      <c r="J18" s="134"/>
      <c r="K18" s="134"/>
      <c r="L18" s="135"/>
      <c r="M18" s="136"/>
    </row>
    <row r="19" spans="2:13" x14ac:dyDescent="0.25">
      <c r="B19" s="132"/>
      <c r="C19" s="133"/>
      <c r="D19" s="133"/>
      <c r="E19" s="133" t="s">
        <v>433</v>
      </c>
      <c r="F19" s="133" t="s">
        <v>454</v>
      </c>
      <c r="G19" s="133"/>
      <c r="H19" s="133"/>
      <c r="I19" s="133"/>
      <c r="J19" s="134"/>
      <c r="K19" s="134"/>
      <c r="L19" s="135"/>
      <c r="M19" s="136"/>
    </row>
    <row r="20" spans="2:13" x14ac:dyDescent="0.25">
      <c r="B20" s="132"/>
      <c r="C20" s="133"/>
      <c r="D20" s="133"/>
      <c r="E20" s="133" t="s">
        <v>434</v>
      </c>
      <c r="F20" s="133" t="s">
        <v>454</v>
      </c>
      <c r="G20" s="133"/>
      <c r="H20" s="133"/>
      <c r="I20" s="133"/>
      <c r="J20" s="134"/>
      <c r="K20" s="134"/>
      <c r="L20" s="135"/>
      <c r="M20" s="136"/>
    </row>
    <row r="21" spans="2:13" x14ac:dyDescent="0.25">
      <c r="B21" s="132"/>
      <c r="C21" s="133"/>
      <c r="D21" s="133"/>
      <c r="E21" s="133" t="s">
        <v>459</v>
      </c>
      <c r="F21" s="133" t="s">
        <v>460</v>
      </c>
      <c r="G21" s="133"/>
      <c r="H21" s="133"/>
      <c r="I21" s="133"/>
      <c r="J21" s="134"/>
      <c r="K21" s="134"/>
      <c r="L21" s="135"/>
      <c r="M21" s="136"/>
    </row>
    <row r="22" spans="2:13" ht="15.75" thickBot="1" x14ac:dyDescent="0.3">
      <c r="B22" s="137"/>
      <c r="C22" s="138"/>
      <c r="D22" s="138"/>
      <c r="E22" s="138"/>
      <c r="F22" s="138"/>
      <c r="G22" s="138"/>
      <c r="H22" s="138"/>
      <c r="I22" s="138"/>
      <c r="J22" s="139"/>
      <c r="K22" s="139"/>
      <c r="L22" s="140"/>
      <c r="M22" s="141"/>
    </row>
    <row r="23" spans="2:13" ht="15.75" thickBot="1" x14ac:dyDescent="0.3">
      <c r="J23" s="127"/>
      <c r="K23" s="127"/>
      <c r="L23" s="129"/>
      <c r="M23" s="128"/>
    </row>
    <row r="24" spans="2:13" x14ac:dyDescent="0.25">
      <c r="B24" s="143" t="s">
        <v>446</v>
      </c>
      <c r="C24" s="144">
        <v>2</v>
      </c>
      <c r="D24" s="144"/>
      <c r="E24" s="144"/>
      <c r="F24" s="144" t="s">
        <v>463</v>
      </c>
      <c r="G24" s="144"/>
      <c r="H24" s="144"/>
      <c r="I24" s="144"/>
      <c r="J24" s="145" t="s">
        <v>374</v>
      </c>
      <c r="K24" s="145" t="s">
        <v>374</v>
      </c>
      <c r="L24" s="144" t="s">
        <v>526</v>
      </c>
      <c r="M24" s="146">
        <v>2</v>
      </c>
    </row>
    <row r="25" spans="2:13" x14ac:dyDescent="0.25">
      <c r="B25" s="132"/>
      <c r="C25" s="133"/>
      <c r="D25" s="133" t="s">
        <v>447</v>
      </c>
      <c r="E25" s="133"/>
      <c r="F25" s="133"/>
      <c r="G25" s="133"/>
      <c r="H25" s="133"/>
      <c r="I25" s="133"/>
      <c r="J25" s="134"/>
      <c r="K25" s="134"/>
      <c r="L25" s="135"/>
      <c r="M25" s="136"/>
    </row>
    <row r="26" spans="2:13" x14ac:dyDescent="0.25">
      <c r="B26" s="132"/>
      <c r="C26" s="133"/>
      <c r="D26" s="133"/>
      <c r="E26" s="133" t="s">
        <v>449</v>
      </c>
      <c r="F26" s="133" t="s">
        <v>457</v>
      </c>
      <c r="G26" s="133"/>
      <c r="H26" s="133"/>
      <c r="I26" s="133"/>
      <c r="J26" s="134"/>
      <c r="K26" s="134"/>
      <c r="L26" s="135"/>
      <c r="M26" s="136"/>
    </row>
    <row r="27" spans="2:13" x14ac:dyDescent="0.25">
      <c r="B27" s="132"/>
      <c r="C27" s="133"/>
      <c r="D27" s="133"/>
      <c r="E27" s="133" t="s">
        <v>438</v>
      </c>
      <c r="F27" s="133" t="s">
        <v>458</v>
      </c>
      <c r="G27" s="133"/>
      <c r="H27" s="133"/>
      <c r="I27" s="133"/>
      <c r="J27" s="134"/>
      <c r="K27" s="134"/>
      <c r="L27" s="135"/>
      <c r="M27" s="136"/>
    </row>
    <row r="28" spans="2:13" x14ac:dyDescent="0.25">
      <c r="B28" s="132"/>
      <c r="C28" s="133"/>
      <c r="D28" s="133"/>
      <c r="E28" s="133" t="s">
        <v>142</v>
      </c>
      <c r="F28" s="133" t="s">
        <v>453</v>
      </c>
      <c r="G28" s="133"/>
      <c r="H28" s="133"/>
      <c r="I28" s="133"/>
      <c r="J28" s="134"/>
      <c r="K28" s="134"/>
      <c r="L28" s="135"/>
      <c r="M28" s="136"/>
    </row>
    <row r="29" spans="2:13" x14ac:dyDescent="0.25">
      <c r="B29" s="132"/>
      <c r="C29" s="133"/>
      <c r="D29" s="133"/>
      <c r="E29" s="133" t="s">
        <v>452</v>
      </c>
      <c r="F29" s="133" t="s">
        <v>453</v>
      </c>
      <c r="G29" s="133"/>
      <c r="H29" s="133"/>
      <c r="I29" s="133"/>
      <c r="J29" s="134"/>
      <c r="K29" s="134"/>
      <c r="L29" s="135"/>
      <c r="M29" s="136"/>
    </row>
    <row r="30" spans="2:13" x14ac:dyDescent="0.25">
      <c r="B30" s="132"/>
      <c r="C30" s="133"/>
      <c r="D30" s="133"/>
      <c r="E30" s="133" t="s">
        <v>222</v>
      </c>
      <c r="F30" s="133" t="s">
        <v>454</v>
      </c>
      <c r="G30" s="133"/>
      <c r="H30" s="133"/>
      <c r="I30" s="133"/>
      <c r="J30" s="134"/>
      <c r="K30" s="134"/>
      <c r="L30" s="135"/>
      <c r="M30" s="136"/>
    </row>
    <row r="31" spans="2:13" x14ac:dyDescent="0.25">
      <c r="B31" s="132"/>
      <c r="C31" s="133"/>
      <c r="D31" s="133"/>
      <c r="E31" s="133" t="s">
        <v>450</v>
      </c>
      <c r="F31" s="133" t="s">
        <v>454</v>
      </c>
      <c r="G31" s="133"/>
      <c r="H31" s="133"/>
      <c r="I31" s="133"/>
      <c r="J31" s="134"/>
      <c r="K31" s="134"/>
      <c r="L31" s="135"/>
      <c r="M31" s="136"/>
    </row>
    <row r="32" spans="2:13" x14ac:dyDescent="0.25">
      <c r="B32" s="132"/>
      <c r="C32" s="133"/>
      <c r="D32" s="133"/>
      <c r="E32" s="133" t="s">
        <v>451</v>
      </c>
      <c r="F32" s="133" t="s">
        <v>456</v>
      </c>
      <c r="G32" s="133"/>
      <c r="H32" s="133"/>
      <c r="I32" s="133"/>
      <c r="J32" s="134"/>
      <c r="K32" s="134"/>
      <c r="L32" s="135"/>
      <c r="M32" s="136"/>
    </row>
    <row r="33" spans="2:13" x14ac:dyDescent="0.25">
      <c r="B33" s="132"/>
      <c r="C33" s="133"/>
      <c r="D33" s="133"/>
      <c r="E33" s="133" t="s">
        <v>459</v>
      </c>
      <c r="F33" s="133" t="s">
        <v>460</v>
      </c>
      <c r="G33" s="133"/>
      <c r="H33" s="133"/>
      <c r="I33" s="133"/>
      <c r="J33" s="134"/>
      <c r="K33" s="134"/>
      <c r="L33" s="135"/>
      <c r="M33" s="136"/>
    </row>
    <row r="34" spans="2:13" ht="15.75" thickBot="1" x14ac:dyDescent="0.3">
      <c r="B34" s="137"/>
      <c r="C34" s="138"/>
      <c r="D34" s="138"/>
      <c r="E34" s="138"/>
      <c r="F34" s="138"/>
      <c r="G34" s="138"/>
      <c r="H34" s="138"/>
      <c r="I34" s="138"/>
      <c r="J34" s="139"/>
      <c r="K34" s="139"/>
      <c r="L34" s="140"/>
      <c r="M34" s="141"/>
    </row>
    <row r="35" spans="2:13" ht="15.75" thickBot="1" x14ac:dyDescent="0.3">
      <c r="J35" s="127"/>
      <c r="K35" s="127"/>
      <c r="L35" s="129"/>
      <c r="M35" s="128"/>
    </row>
    <row r="36" spans="2:13" x14ac:dyDescent="0.25">
      <c r="B36" s="143" t="s">
        <v>248</v>
      </c>
      <c r="C36" s="144">
        <v>3</v>
      </c>
      <c r="D36" s="144"/>
      <c r="E36" s="144"/>
      <c r="F36" s="144" t="s">
        <v>462</v>
      </c>
      <c r="G36" s="144"/>
      <c r="H36" s="144"/>
      <c r="I36" s="144"/>
      <c r="J36" s="145" t="s">
        <v>374</v>
      </c>
      <c r="K36" s="145"/>
      <c r="L36" s="144" t="s">
        <v>527</v>
      </c>
      <c r="M36" s="146"/>
    </row>
    <row r="37" spans="2:13" x14ac:dyDescent="0.25">
      <c r="B37" s="132"/>
      <c r="C37" s="133"/>
      <c r="D37" s="133" t="s">
        <v>448</v>
      </c>
      <c r="E37" s="133"/>
      <c r="F37" s="133"/>
      <c r="G37" s="133"/>
      <c r="H37" s="133"/>
      <c r="I37" s="133"/>
      <c r="J37" s="134"/>
      <c r="K37" s="134"/>
      <c r="L37" s="135"/>
      <c r="M37" s="136"/>
    </row>
    <row r="38" spans="2:13" x14ac:dyDescent="0.25">
      <c r="B38" s="132"/>
      <c r="C38" s="133"/>
      <c r="D38" s="133"/>
      <c r="E38" s="133" t="s">
        <v>436</v>
      </c>
      <c r="F38" s="133" t="s">
        <v>461</v>
      </c>
      <c r="G38" s="133" t="s">
        <v>439</v>
      </c>
      <c r="H38" s="133"/>
      <c r="I38" s="133"/>
      <c r="J38" s="134"/>
      <c r="K38" s="134"/>
      <c r="L38" s="135"/>
      <c r="M38" s="136"/>
    </row>
    <row r="39" spans="2:13" x14ac:dyDescent="0.25">
      <c r="B39" s="132"/>
      <c r="C39" s="133"/>
      <c r="D39" s="133"/>
      <c r="E39" s="133" t="s">
        <v>437</v>
      </c>
      <c r="F39" s="133" t="s">
        <v>461</v>
      </c>
      <c r="G39" s="133" t="s">
        <v>439</v>
      </c>
      <c r="H39" s="133"/>
      <c r="I39" s="133"/>
      <c r="J39" s="134"/>
      <c r="K39" s="134"/>
      <c r="L39" s="135"/>
      <c r="M39" s="136"/>
    </row>
    <row r="40" spans="2:13" x14ac:dyDescent="0.25">
      <c r="B40" s="132"/>
      <c r="C40" s="133"/>
      <c r="D40" s="133"/>
      <c r="E40" s="133" t="s">
        <v>459</v>
      </c>
      <c r="F40" s="133" t="s">
        <v>460</v>
      </c>
      <c r="G40" s="133"/>
      <c r="H40" s="133"/>
      <c r="I40" s="133"/>
      <c r="J40" s="134"/>
      <c r="K40" s="134"/>
      <c r="L40" s="135"/>
      <c r="M40" s="136"/>
    </row>
    <row r="41" spans="2:13" ht="15.75" thickBot="1" x14ac:dyDescent="0.3">
      <c r="B41" s="137"/>
      <c r="C41" s="138"/>
      <c r="D41" s="138"/>
      <c r="E41" s="138"/>
      <c r="F41" s="138"/>
      <c r="G41" s="138"/>
      <c r="H41" s="138"/>
      <c r="I41" s="138"/>
      <c r="J41" s="139"/>
      <c r="K41" s="139"/>
      <c r="L41" s="140"/>
      <c r="M41" s="141"/>
    </row>
    <row r="42" spans="2:13" ht="15.75" thickBot="1" x14ac:dyDescent="0.3">
      <c r="J42" s="127"/>
      <c r="K42" s="127"/>
      <c r="L42" s="129"/>
      <c r="M42" s="128"/>
    </row>
    <row r="43" spans="2:13" x14ac:dyDescent="0.25">
      <c r="B43" s="143" t="s">
        <v>465</v>
      </c>
      <c r="C43" s="144">
        <v>4</v>
      </c>
      <c r="D43" s="144"/>
      <c r="E43" s="144"/>
      <c r="F43" s="144" t="s">
        <v>524</v>
      </c>
      <c r="G43" s="144"/>
      <c r="H43" s="144"/>
      <c r="I43" s="144"/>
      <c r="J43" s="145" t="s">
        <v>374</v>
      </c>
      <c r="K43" s="145"/>
      <c r="L43" s="144" t="s">
        <v>528</v>
      </c>
      <c r="M43" s="146"/>
    </row>
    <row r="44" spans="2:13" x14ac:dyDescent="0.25">
      <c r="B44" s="132"/>
      <c r="C44" s="133"/>
      <c r="D44" s="133" t="s">
        <v>468</v>
      </c>
      <c r="E44" s="133"/>
      <c r="F44" s="133"/>
      <c r="G44" s="133"/>
      <c r="H44" s="133"/>
      <c r="I44" s="133"/>
      <c r="J44" s="134"/>
      <c r="K44" s="134"/>
      <c r="L44" s="135"/>
      <c r="M44" s="136"/>
    </row>
    <row r="45" spans="2:13" x14ac:dyDescent="0.25">
      <c r="B45" s="132"/>
      <c r="C45" s="133"/>
      <c r="D45" s="133"/>
      <c r="E45" s="133" t="s">
        <v>469</v>
      </c>
      <c r="F45" s="133" t="s">
        <v>525</v>
      </c>
      <c r="G45" s="133"/>
      <c r="H45" s="133"/>
      <c r="I45" s="133"/>
      <c r="J45" s="134"/>
      <c r="K45" s="134"/>
      <c r="L45" s="135"/>
      <c r="M45" s="136"/>
    </row>
    <row r="46" spans="2:13" x14ac:dyDescent="0.25">
      <c r="B46" s="132"/>
      <c r="C46" s="133"/>
      <c r="D46" s="133"/>
      <c r="E46" s="133" t="s">
        <v>470</v>
      </c>
      <c r="F46" s="133" t="s">
        <v>525</v>
      </c>
      <c r="G46" s="133"/>
      <c r="H46" s="133"/>
      <c r="I46" s="133"/>
      <c r="J46" s="134"/>
      <c r="K46" s="134"/>
      <c r="L46" s="135"/>
      <c r="M46" s="136"/>
    </row>
    <row r="47" spans="2:13" x14ac:dyDescent="0.25">
      <c r="B47" s="132"/>
      <c r="C47" s="133"/>
      <c r="D47" s="133"/>
      <c r="E47" s="133" t="s">
        <v>471</v>
      </c>
      <c r="F47" s="133" t="s">
        <v>525</v>
      </c>
      <c r="G47" s="133"/>
      <c r="H47" s="133"/>
      <c r="I47" s="133"/>
      <c r="J47" s="134"/>
      <c r="K47" s="134"/>
      <c r="L47" s="135"/>
      <c r="M47" s="136"/>
    </row>
    <row r="48" spans="2:13" x14ac:dyDescent="0.25">
      <c r="B48" s="132"/>
      <c r="C48" s="133"/>
      <c r="D48" s="133"/>
      <c r="E48" s="133" t="s">
        <v>472</v>
      </c>
      <c r="F48" s="133" t="s">
        <v>525</v>
      </c>
      <c r="G48" s="133"/>
      <c r="H48" s="133"/>
      <c r="I48" s="133"/>
      <c r="J48" s="134"/>
      <c r="K48" s="134"/>
      <c r="L48" s="135"/>
      <c r="M48" s="136"/>
    </row>
    <row r="49" spans="2:13" x14ac:dyDescent="0.25">
      <c r="B49" s="132"/>
      <c r="C49" s="133"/>
      <c r="D49" s="133"/>
      <c r="E49" s="133" t="s">
        <v>473</v>
      </c>
      <c r="F49" s="133" t="s">
        <v>525</v>
      </c>
      <c r="G49" s="133"/>
      <c r="H49" s="133"/>
      <c r="I49" s="133"/>
      <c r="J49" s="134"/>
      <c r="K49" s="134"/>
      <c r="L49" s="135"/>
      <c r="M49" s="136"/>
    </row>
    <row r="50" spans="2:13" x14ac:dyDescent="0.25">
      <c r="B50" s="132"/>
      <c r="C50" s="133"/>
      <c r="D50" s="133"/>
      <c r="E50" s="133" t="s">
        <v>474</v>
      </c>
      <c r="F50" s="133" t="s">
        <v>525</v>
      </c>
      <c r="G50" s="133"/>
      <c r="H50" s="133"/>
      <c r="I50" s="133"/>
      <c r="J50" s="134"/>
      <c r="K50" s="134"/>
      <c r="L50" s="135"/>
      <c r="M50" s="136"/>
    </row>
    <row r="51" spans="2:13" x14ac:dyDescent="0.25">
      <c r="B51" s="132"/>
      <c r="C51" s="133"/>
      <c r="D51" s="133"/>
      <c r="E51" s="133" t="s">
        <v>475</v>
      </c>
      <c r="F51" s="133" t="s">
        <v>525</v>
      </c>
      <c r="G51" s="133"/>
      <c r="H51" s="133"/>
      <c r="I51" s="133"/>
      <c r="J51" s="134"/>
      <c r="K51" s="134"/>
      <c r="L51" s="135"/>
      <c r="M51" s="136"/>
    </row>
    <row r="52" spans="2:13" x14ac:dyDescent="0.25">
      <c r="B52" s="132"/>
      <c r="C52" s="133"/>
      <c r="D52" s="133"/>
      <c r="E52" s="133" t="s">
        <v>476</v>
      </c>
      <c r="F52" s="133" t="s">
        <v>525</v>
      </c>
      <c r="G52" s="133"/>
      <c r="H52" s="133"/>
      <c r="I52" s="133"/>
      <c r="J52" s="134"/>
      <c r="K52" s="134"/>
      <c r="L52" s="135"/>
      <c r="M52" s="136"/>
    </row>
    <row r="53" spans="2:13" x14ac:dyDescent="0.25">
      <c r="B53" s="132"/>
      <c r="C53" s="133"/>
      <c r="D53" s="133"/>
      <c r="E53" s="133" t="s">
        <v>477</v>
      </c>
      <c r="F53" s="133" t="s">
        <v>525</v>
      </c>
      <c r="G53" s="133"/>
      <c r="H53" s="133"/>
      <c r="I53" s="133"/>
      <c r="J53" s="134"/>
      <c r="K53" s="134"/>
      <c r="L53" s="135"/>
      <c r="M53" s="136"/>
    </row>
    <row r="54" spans="2:13" x14ac:dyDescent="0.25">
      <c r="B54" s="132"/>
      <c r="C54" s="133"/>
      <c r="D54" s="133"/>
      <c r="E54" s="133" t="s">
        <v>459</v>
      </c>
      <c r="F54" s="133" t="s">
        <v>460</v>
      </c>
      <c r="G54" s="133"/>
      <c r="H54" s="133"/>
      <c r="I54" s="133"/>
      <c r="J54" s="134"/>
      <c r="K54" s="134"/>
      <c r="L54" s="135"/>
      <c r="M54" s="136"/>
    </row>
    <row r="55" spans="2:13" ht="15.75" thickBot="1" x14ac:dyDescent="0.3">
      <c r="B55" s="137"/>
      <c r="C55" s="138"/>
      <c r="D55" s="138"/>
      <c r="E55" s="138"/>
      <c r="F55" s="138"/>
      <c r="G55" s="138"/>
      <c r="H55" s="138"/>
      <c r="I55" s="138"/>
      <c r="J55" s="139"/>
      <c r="K55" s="139"/>
      <c r="L55" s="140"/>
      <c r="M55" s="141"/>
    </row>
    <row r="56" spans="2:13" ht="15.75" thickBot="1" x14ac:dyDescent="0.3">
      <c r="J56" s="127"/>
      <c r="K56" s="127"/>
      <c r="L56" s="129"/>
      <c r="M56" s="128"/>
    </row>
    <row r="57" spans="2:13" x14ac:dyDescent="0.25">
      <c r="B57" s="143" t="s">
        <v>478</v>
      </c>
      <c r="C57" s="144">
        <v>5</v>
      </c>
      <c r="D57" s="144"/>
      <c r="E57" s="144"/>
      <c r="F57" s="144" t="s">
        <v>523</v>
      </c>
      <c r="G57" s="144"/>
      <c r="H57" s="144"/>
      <c r="I57" s="144"/>
      <c r="J57" s="144"/>
      <c r="K57" s="145" t="s">
        <v>374</v>
      </c>
      <c r="L57" s="147" t="s">
        <v>529</v>
      </c>
      <c r="M57" s="146">
        <v>5</v>
      </c>
    </row>
    <row r="58" spans="2:13" x14ac:dyDescent="0.25">
      <c r="B58" s="132"/>
      <c r="C58" s="133"/>
      <c r="D58" s="133" t="s">
        <v>479</v>
      </c>
      <c r="E58" s="133"/>
      <c r="F58" s="133" t="s">
        <v>489</v>
      </c>
      <c r="G58" s="133"/>
      <c r="H58" s="133"/>
      <c r="I58" s="133"/>
      <c r="J58" s="133"/>
      <c r="K58" s="133"/>
      <c r="L58" s="135"/>
      <c r="M58" s="136"/>
    </row>
    <row r="59" spans="2:13" x14ac:dyDescent="0.25">
      <c r="B59" s="132"/>
      <c r="C59" s="133"/>
      <c r="D59" s="133"/>
      <c r="E59" s="133" t="s">
        <v>482</v>
      </c>
      <c r="F59" s="133" t="s">
        <v>456</v>
      </c>
      <c r="G59" s="133"/>
      <c r="H59" s="133"/>
      <c r="I59" s="133"/>
      <c r="J59" s="133"/>
      <c r="K59" s="133"/>
      <c r="L59" s="135"/>
      <c r="M59" s="136"/>
    </row>
    <row r="60" spans="2:13" x14ac:dyDescent="0.25">
      <c r="B60" s="132"/>
      <c r="C60" s="133"/>
      <c r="D60" s="133"/>
      <c r="E60" s="133" t="s">
        <v>483</v>
      </c>
      <c r="F60" s="133" t="s">
        <v>460</v>
      </c>
      <c r="G60" s="133"/>
      <c r="H60" s="133"/>
      <c r="I60" s="133"/>
      <c r="J60" s="133"/>
      <c r="K60" s="133"/>
      <c r="L60" s="135"/>
      <c r="M60" s="136"/>
    </row>
    <row r="61" spans="2:13" x14ac:dyDescent="0.25">
      <c r="B61" s="132"/>
      <c r="C61" s="133"/>
      <c r="D61" s="133"/>
      <c r="E61" s="133" t="s">
        <v>485</v>
      </c>
      <c r="F61" s="133" t="s">
        <v>460</v>
      </c>
      <c r="G61" s="133"/>
      <c r="H61" s="133"/>
      <c r="I61" s="133"/>
      <c r="J61" s="134"/>
      <c r="K61" s="134"/>
      <c r="L61" s="135"/>
      <c r="M61" s="136"/>
    </row>
    <row r="62" spans="2:13" x14ac:dyDescent="0.25">
      <c r="B62" s="132"/>
      <c r="C62" s="133"/>
      <c r="D62" s="133"/>
      <c r="E62" s="133" t="s">
        <v>486</v>
      </c>
      <c r="F62" s="133" t="s">
        <v>460</v>
      </c>
      <c r="G62" s="133"/>
      <c r="H62" s="133"/>
      <c r="I62" s="133"/>
      <c r="J62" s="133"/>
      <c r="K62" s="133"/>
      <c r="L62" s="135"/>
      <c r="M62" s="136"/>
    </row>
    <row r="63" spans="2:13" x14ac:dyDescent="0.25">
      <c r="B63" s="132"/>
      <c r="C63" s="133"/>
      <c r="D63" s="133"/>
      <c r="E63" s="133"/>
      <c r="F63" s="133"/>
      <c r="G63" s="133"/>
      <c r="H63" s="133"/>
      <c r="I63" s="133"/>
      <c r="J63" s="133"/>
      <c r="K63" s="133"/>
      <c r="L63" s="135"/>
      <c r="M63" s="136"/>
    </row>
    <row r="64" spans="2:13" x14ac:dyDescent="0.25">
      <c r="B64" s="132"/>
      <c r="C64" s="133"/>
      <c r="D64" s="133" t="s">
        <v>480</v>
      </c>
      <c r="E64" s="133"/>
      <c r="F64" s="133" t="s">
        <v>489</v>
      </c>
      <c r="G64" s="133"/>
      <c r="H64" s="133"/>
      <c r="I64" s="133"/>
      <c r="J64" s="133"/>
      <c r="K64" s="133"/>
      <c r="L64" s="135"/>
      <c r="M64" s="136"/>
    </row>
    <row r="65" spans="2:13" x14ac:dyDescent="0.25">
      <c r="B65" s="132"/>
      <c r="C65" s="133"/>
      <c r="D65" s="133"/>
      <c r="E65" s="133" t="s">
        <v>482</v>
      </c>
      <c r="F65" s="133" t="s">
        <v>456</v>
      </c>
      <c r="G65" s="133"/>
      <c r="H65" s="133"/>
      <c r="I65" s="133"/>
      <c r="J65" s="133"/>
      <c r="K65" s="133"/>
      <c r="L65" s="135"/>
      <c r="M65" s="136"/>
    </row>
    <row r="66" spans="2:13" x14ac:dyDescent="0.25">
      <c r="B66" s="132"/>
      <c r="C66" s="133"/>
      <c r="D66" s="133"/>
      <c r="E66" s="133" t="s">
        <v>483</v>
      </c>
      <c r="F66" s="133" t="s">
        <v>460</v>
      </c>
      <c r="G66" s="133"/>
      <c r="H66" s="133"/>
      <c r="I66" s="133"/>
      <c r="J66" s="133"/>
      <c r="K66" s="133"/>
      <c r="L66" s="135"/>
      <c r="M66" s="136"/>
    </row>
    <row r="67" spans="2:13" x14ac:dyDescent="0.25">
      <c r="B67" s="132"/>
      <c r="C67" s="133"/>
      <c r="D67" s="133"/>
      <c r="E67" s="133" t="s">
        <v>485</v>
      </c>
      <c r="F67" s="133" t="s">
        <v>460</v>
      </c>
      <c r="G67" s="133"/>
      <c r="H67" s="133"/>
      <c r="I67" s="133"/>
      <c r="J67" s="134"/>
      <c r="K67" s="134"/>
      <c r="L67" s="135"/>
      <c r="M67" s="136"/>
    </row>
    <row r="68" spans="2:13" x14ac:dyDescent="0.25">
      <c r="B68" s="132"/>
      <c r="C68" s="133"/>
      <c r="D68" s="133"/>
      <c r="E68" s="133" t="s">
        <v>486</v>
      </c>
      <c r="F68" s="133" t="s">
        <v>460</v>
      </c>
      <c r="G68" s="133"/>
      <c r="H68" s="133"/>
      <c r="I68" s="133"/>
      <c r="J68" s="133"/>
      <c r="K68" s="133"/>
      <c r="L68" s="135"/>
      <c r="M68" s="136"/>
    </row>
    <row r="69" spans="2:13" x14ac:dyDescent="0.25">
      <c r="B69" s="132"/>
      <c r="C69" s="133"/>
      <c r="D69" s="133"/>
      <c r="E69" s="133"/>
      <c r="F69" s="133"/>
      <c r="G69" s="133"/>
      <c r="H69" s="133"/>
      <c r="I69" s="133"/>
      <c r="J69" s="133"/>
      <c r="K69" s="133"/>
      <c r="L69" s="135"/>
      <c r="M69" s="136"/>
    </row>
    <row r="70" spans="2:13" x14ac:dyDescent="0.25">
      <c r="B70" s="132"/>
      <c r="C70" s="133"/>
      <c r="D70" s="133" t="s">
        <v>481</v>
      </c>
      <c r="E70" s="133"/>
      <c r="F70" s="133" t="s">
        <v>522</v>
      </c>
      <c r="G70" s="133"/>
      <c r="H70" s="133"/>
      <c r="I70" s="133"/>
      <c r="J70" s="133"/>
      <c r="K70" s="133"/>
      <c r="L70" s="135"/>
      <c r="M70" s="136"/>
    </row>
    <row r="71" spans="2:13" x14ac:dyDescent="0.25">
      <c r="B71" s="132"/>
      <c r="C71" s="133"/>
      <c r="D71" s="133"/>
      <c r="E71" s="133" t="s">
        <v>518</v>
      </c>
      <c r="F71" s="133" t="s">
        <v>456</v>
      </c>
      <c r="G71" s="133"/>
      <c r="H71" s="133"/>
      <c r="I71" s="133"/>
      <c r="J71" s="133"/>
      <c r="K71" s="133"/>
      <c r="L71" s="135"/>
      <c r="M71" s="136"/>
    </row>
    <row r="72" spans="2:13" x14ac:dyDescent="0.25">
      <c r="B72" s="132"/>
      <c r="C72" s="133"/>
      <c r="D72" s="133"/>
      <c r="E72" s="133" t="s">
        <v>519</v>
      </c>
      <c r="F72" s="133" t="s">
        <v>456</v>
      </c>
      <c r="G72" s="133"/>
      <c r="H72" s="133"/>
      <c r="I72" s="133"/>
      <c r="J72" s="133"/>
      <c r="K72" s="133"/>
      <c r="L72" s="135"/>
      <c r="M72" s="136"/>
    </row>
    <row r="73" spans="2:13" x14ac:dyDescent="0.25">
      <c r="B73" s="132"/>
      <c r="C73" s="133"/>
      <c r="D73" s="133"/>
      <c r="E73" s="133" t="s">
        <v>520</v>
      </c>
      <c r="F73" s="133" t="s">
        <v>456</v>
      </c>
      <c r="G73" s="133"/>
      <c r="H73" s="133"/>
      <c r="I73" s="133"/>
      <c r="J73" s="133"/>
      <c r="K73" s="133"/>
      <c r="L73" s="135"/>
      <c r="M73" s="136"/>
    </row>
    <row r="74" spans="2:13" x14ac:dyDescent="0.25">
      <c r="B74" s="132"/>
      <c r="C74" s="133"/>
      <c r="D74" s="133"/>
      <c r="E74" s="133" t="s">
        <v>120</v>
      </c>
      <c r="F74" s="133" t="s">
        <v>456</v>
      </c>
      <c r="G74" s="133"/>
      <c r="H74" s="133"/>
      <c r="I74" s="133"/>
      <c r="J74" s="133"/>
      <c r="K74" s="133"/>
      <c r="L74" s="135"/>
      <c r="M74" s="136"/>
    </row>
    <row r="75" spans="2:13" x14ac:dyDescent="0.25">
      <c r="B75" s="132"/>
      <c r="C75" s="133"/>
      <c r="D75" s="133"/>
      <c r="E75" s="133" t="s">
        <v>544</v>
      </c>
      <c r="F75" s="133" t="s">
        <v>456</v>
      </c>
      <c r="G75" s="133"/>
      <c r="H75" s="133"/>
      <c r="I75" s="133"/>
      <c r="J75" s="133"/>
      <c r="K75" s="133"/>
      <c r="L75" s="135"/>
      <c r="M75" s="136"/>
    </row>
    <row r="76" spans="2:13" x14ac:dyDescent="0.25">
      <c r="B76" s="132"/>
      <c r="C76" s="133"/>
      <c r="D76" s="133"/>
      <c r="E76" s="133" t="s">
        <v>521</v>
      </c>
      <c r="F76" s="133" t="s">
        <v>456</v>
      </c>
      <c r="G76" s="133"/>
      <c r="H76" s="133"/>
      <c r="I76" s="133"/>
      <c r="J76" s="133"/>
      <c r="K76" s="133"/>
      <c r="L76" s="135"/>
      <c r="M76" s="136"/>
    </row>
    <row r="77" spans="2:13" x14ac:dyDescent="0.25">
      <c r="B77" s="132"/>
      <c r="C77" s="133"/>
      <c r="D77" s="133"/>
      <c r="E77" s="133" t="s">
        <v>521</v>
      </c>
      <c r="F77" s="133" t="s">
        <v>456</v>
      </c>
      <c r="G77" s="133"/>
      <c r="H77" s="133"/>
      <c r="I77" s="133"/>
      <c r="J77" s="133"/>
      <c r="K77" s="133"/>
      <c r="L77" s="135"/>
      <c r="M77" s="136"/>
    </row>
    <row r="78" spans="2:13" x14ac:dyDescent="0.25">
      <c r="B78" s="132"/>
      <c r="C78" s="133"/>
      <c r="D78" s="133"/>
      <c r="E78" s="133" t="s">
        <v>521</v>
      </c>
      <c r="F78" s="133" t="s">
        <v>456</v>
      </c>
      <c r="G78" s="133"/>
      <c r="H78" s="133"/>
      <c r="I78" s="133"/>
      <c r="J78" s="133"/>
      <c r="K78" s="133"/>
      <c r="L78" s="135"/>
      <c r="M78" s="136"/>
    </row>
    <row r="79" spans="2:13" x14ac:dyDescent="0.25">
      <c r="B79" s="132"/>
      <c r="C79" s="133"/>
      <c r="D79" s="133"/>
      <c r="E79" s="133"/>
      <c r="F79" s="133"/>
      <c r="G79" s="133"/>
      <c r="H79" s="133"/>
      <c r="I79" s="133"/>
      <c r="J79" s="133"/>
      <c r="K79" s="133"/>
      <c r="L79" s="135"/>
      <c r="M79" s="136"/>
    </row>
    <row r="80" spans="2:13" x14ac:dyDescent="0.25">
      <c r="B80" s="132"/>
      <c r="C80" s="133"/>
      <c r="D80" s="133" t="s">
        <v>487</v>
      </c>
      <c r="E80" s="133"/>
      <c r="F80" s="133" t="s">
        <v>489</v>
      </c>
      <c r="G80" s="133"/>
      <c r="H80" s="133"/>
      <c r="I80" s="133"/>
      <c r="J80" s="133"/>
      <c r="K80" s="133"/>
      <c r="L80" s="135"/>
      <c r="M80" s="136"/>
    </row>
    <row r="81" spans="2:13" x14ac:dyDescent="0.25">
      <c r="B81" s="132"/>
      <c r="C81" s="133"/>
      <c r="D81" s="133"/>
      <c r="E81" s="133" t="s">
        <v>482</v>
      </c>
      <c r="F81" s="133" t="s">
        <v>456</v>
      </c>
      <c r="G81" s="133"/>
      <c r="H81" s="133"/>
      <c r="I81" s="133"/>
      <c r="J81" s="133"/>
      <c r="K81" s="133"/>
      <c r="L81" s="135"/>
      <c r="M81" s="136"/>
    </row>
    <row r="82" spans="2:13" x14ac:dyDescent="0.25">
      <c r="B82" s="132"/>
      <c r="C82" s="133"/>
      <c r="D82" s="133"/>
      <c r="E82" s="133" t="s">
        <v>483</v>
      </c>
      <c r="F82" s="133" t="s">
        <v>460</v>
      </c>
      <c r="G82" s="133"/>
      <c r="H82" s="133"/>
      <c r="I82" s="133"/>
      <c r="J82" s="133"/>
      <c r="K82" s="133"/>
      <c r="L82" s="135"/>
      <c r="M82" s="136"/>
    </row>
    <row r="83" spans="2:13" x14ac:dyDescent="0.25">
      <c r="B83" s="132"/>
      <c r="C83" s="133"/>
      <c r="D83" s="133"/>
      <c r="E83" s="133" t="s">
        <v>485</v>
      </c>
      <c r="F83" s="133" t="s">
        <v>460</v>
      </c>
      <c r="G83" s="133"/>
      <c r="H83" s="133"/>
      <c r="I83" s="133"/>
      <c r="J83" s="134"/>
      <c r="K83" s="134"/>
      <c r="L83" s="135"/>
      <c r="M83" s="136"/>
    </row>
    <row r="84" spans="2:13" x14ac:dyDescent="0.25">
      <c r="B84" s="132"/>
      <c r="C84" s="133"/>
      <c r="D84" s="133"/>
      <c r="E84" s="133" t="s">
        <v>486</v>
      </c>
      <c r="F84" s="133" t="s">
        <v>460</v>
      </c>
      <c r="G84" s="133"/>
      <c r="H84" s="133"/>
      <c r="I84" s="133"/>
      <c r="J84" s="133"/>
      <c r="K84" s="133"/>
      <c r="L84" s="135"/>
      <c r="M84" s="136"/>
    </row>
    <row r="85" spans="2:13" x14ac:dyDescent="0.25">
      <c r="B85" s="132"/>
      <c r="C85" s="133"/>
      <c r="D85" s="133"/>
      <c r="E85" s="133"/>
      <c r="F85" s="133"/>
      <c r="G85" s="133"/>
      <c r="H85" s="133"/>
      <c r="I85" s="133"/>
      <c r="J85" s="133"/>
      <c r="K85" s="133"/>
      <c r="L85" s="135"/>
      <c r="M85" s="136"/>
    </row>
    <row r="86" spans="2:13" x14ac:dyDescent="0.25">
      <c r="B86" s="132"/>
      <c r="C86" s="133"/>
      <c r="D86" s="133" t="s">
        <v>488</v>
      </c>
      <c r="E86" s="133"/>
      <c r="F86" s="133" t="s">
        <v>489</v>
      </c>
      <c r="G86" s="133"/>
      <c r="H86" s="133"/>
      <c r="I86" s="133"/>
      <c r="J86" s="133"/>
      <c r="K86" s="133"/>
      <c r="L86" s="135"/>
      <c r="M86" s="136"/>
    </row>
    <row r="87" spans="2:13" x14ac:dyDescent="0.25">
      <c r="B87" s="132"/>
      <c r="C87" s="133"/>
      <c r="D87" s="133"/>
      <c r="E87" s="133" t="s">
        <v>482</v>
      </c>
      <c r="F87" s="133" t="s">
        <v>456</v>
      </c>
      <c r="G87" s="133"/>
      <c r="H87" s="133"/>
      <c r="I87" s="133"/>
      <c r="J87" s="133"/>
      <c r="K87" s="133"/>
      <c r="L87" s="135"/>
      <c r="M87" s="136"/>
    </row>
    <row r="88" spans="2:13" x14ac:dyDescent="0.25">
      <c r="B88" s="132"/>
      <c r="C88" s="133"/>
      <c r="D88" s="133"/>
      <c r="E88" s="133" t="s">
        <v>483</v>
      </c>
      <c r="F88" s="133" t="s">
        <v>460</v>
      </c>
      <c r="G88" s="133"/>
      <c r="H88" s="133"/>
      <c r="I88" s="133"/>
      <c r="J88" s="133"/>
      <c r="K88" s="133"/>
      <c r="L88" s="135"/>
      <c r="M88" s="136"/>
    </row>
    <row r="89" spans="2:13" x14ac:dyDescent="0.25">
      <c r="B89" s="132"/>
      <c r="C89" s="133"/>
      <c r="D89" s="133"/>
      <c r="E89" s="133" t="s">
        <v>485</v>
      </c>
      <c r="F89" s="133" t="s">
        <v>460</v>
      </c>
      <c r="G89" s="133"/>
      <c r="H89" s="133"/>
      <c r="I89" s="133"/>
      <c r="J89" s="134"/>
      <c r="K89" s="134"/>
      <c r="L89" s="135"/>
      <c r="M89" s="136"/>
    </row>
    <row r="90" spans="2:13" x14ac:dyDescent="0.25">
      <c r="B90" s="132"/>
      <c r="C90" s="133"/>
      <c r="D90" s="133"/>
      <c r="E90" s="133" t="s">
        <v>486</v>
      </c>
      <c r="F90" s="133" t="s">
        <v>460</v>
      </c>
      <c r="G90" s="133"/>
      <c r="H90" s="133"/>
      <c r="I90" s="133"/>
      <c r="J90" s="133"/>
      <c r="K90" s="133"/>
      <c r="L90" s="135"/>
      <c r="M90" s="136"/>
    </row>
    <row r="91" spans="2:13" ht="15.75" thickBot="1" x14ac:dyDescent="0.3">
      <c r="B91" s="137"/>
      <c r="C91" s="138"/>
      <c r="D91" s="138"/>
      <c r="E91" s="138"/>
      <c r="F91" s="138"/>
      <c r="G91" s="138"/>
      <c r="H91" s="138"/>
      <c r="I91" s="138"/>
      <c r="J91" s="138"/>
      <c r="K91" s="138"/>
      <c r="L91" s="140"/>
      <c r="M91" s="141"/>
    </row>
    <row r="92" spans="2:13" ht="15.75" thickBot="1" x14ac:dyDescent="0.3">
      <c r="L92" s="129"/>
      <c r="M92" s="128"/>
    </row>
    <row r="93" spans="2:13" x14ac:dyDescent="0.25">
      <c r="B93" s="143" t="s">
        <v>484</v>
      </c>
      <c r="C93" s="144">
        <v>6</v>
      </c>
      <c r="D93" s="144"/>
      <c r="E93" s="144"/>
      <c r="F93" s="144" t="s">
        <v>517</v>
      </c>
      <c r="G93" s="144"/>
      <c r="H93" s="144"/>
      <c r="I93" s="144"/>
      <c r="J93" s="144"/>
      <c r="K93" s="145" t="s">
        <v>374</v>
      </c>
      <c r="L93" s="147" t="s">
        <v>529</v>
      </c>
      <c r="M93" s="146">
        <v>6</v>
      </c>
    </row>
    <row r="94" spans="2:13" x14ac:dyDescent="0.25">
      <c r="B94" s="132"/>
      <c r="C94" s="133"/>
      <c r="D94" s="133" t="s">
        <v>490</v>
      </c>
      <c r="E94" s="133"/>
      <c r="F94" s="133" t="s">
        <v>462</v>
      </c>
      <c r="G94" s="133"/>
      <c r="H94" s="133"/>
      <c r="I94" s="133"/>
      <c r="J94" s="133"/>
      <c r="K94" s="133"/>
      <c r="L94" s="135"/>
      <c r="M94" s="136"/>
    </row>
    <row r="95" spans="2:13" x14ac:dyDescent="0.25">
      <c r="B95" s="132"/>
      <c r="C95" s="133"/>
      <c r="D95" s="133"/>
      <c r="E95" s="133" t="s">
        <v>491</v>
      </c>
      <c r="F95" s="133" t="s">
        <v>461</v>
      </c>
      <c r="G95" s="133"/>
      <c r="H95" s="133"/>
      <c r="I95" s="133"/>
      <c r="J95" s="133"/>
      <c r="K95" s="133"/>
      <c r="L95" s="135"/>
      <c r="M95" s="136"/>
    </row>
    <row r="96" spans="2:13" x14ac:dyDescent="0.25">
      <c r="B96" s="132"/>
      <c r="C96" s="133"/>
      <c r="D96" s="133"/>
      <c r="E96" s="133" t="s">
        <v>492</v>
      </c>
      <c r="F96" s="133" t="s">
        <v>461</v>
      </c>
      <c r="G96" s="133"/>
      <c r="H96" s="133"/>
      <c r="I96" s="133"/>
      <c r="J96" s="133"/>
      <c r="K96" s="133"/>
      <c r="L96" s="135"/>
      <c r="M96" s="136"/>
    </row>
    <row r="97" spans="2:13" x14ac:dyDescent="0.25">
      <c r="B97" s="132"/>
      <c r="C97" s="133"/>
      <c r="D97" s="133"/>
      <c r="E97" s="133" t="s">
        <v>506</v>
      </c>
      <c r="F97" s="133" t="s">
        <v>461</v>
      </c>
      <c r="G97" s="133"/>
      <c r="H97" s="133"/>
      <c r="I97" s="133"/>
      <c r="J97" s="133"/>
      <c r="K97" s="133"/>
      <c r="L97" s="135"/>
      <c r="M97" s="136"/>
    </row>
    <row r="98" spans="2:13" x14ac:dyDescent="0.25">
      <c r="B98" s="132"/>
      <c r="C98" s="133"/>
      <c r="D98" s="133"/>
      <c r="E98" s="133"/>
      <c r="F98" s="133"/>
      <c r="G98" s="133"/>
      <c r="H98" s="133"/>
      <c r="I98" s="133"/>
      <c r="J98" s="133"/>
      <c r="K98" s="133"/>
      <c r="L98" s="135"/>
      <c r="M98" s="136"/>
    </row>
    <row r="99" spans="2:13" x14ac:dyDescent="0.25">
      <c r="B99" s="132"/>
      <c r="C99" s="133"/>
      <c r="D99" s="133" t="s">
        <v>509</v>
      </c>
      <c r="E99" s="133"/>
      <c r="F99" s="133" t="s">
        <v>516</v>
      </c>
      <c r="G99" s="133"/>
      <c r="H99" s="133"/>
      <c r="I99" s="133"/>
      <c r="J99" s="133"/>
      <c r="K99" s="133"/>
      <c r="L99" s="135"/>
      <c r="M99" s="136"/>
    </row>
    <row r="100" spans="2:13" x14ac:dyDescent="0.25">
      <c r="B100" s="132"/>
      <c r="C100" s="133"/>
      <c r="D100" s="133"/>
      <c r="E100" s="133" t="s">
        <v>510</v>
      </c>
      <c r="F100" s="133" t="s">
        <v>461</v>
      </c>
      <c r="G100" s="133"/>
      <c r="H100" s="133"/>
      <c r="I100" s="133"/>
      <c r="J100" s="133"/>
      <c r="K100" s="133"/>
      <c r="L100" s="135"/>
      <c r="M100" s="136"/>
    </row>
    <row r="101" spans="2:13" x14ac:dyDescent="0.25">
      <c r="B101" s="132"/>
      <c r="C101" s="133"/>
      <c r="D101" s="133"/>
      <c r="E101" s="133" t="s">
        <v>511</v>
      </c>
      <c r="F101" s="133" t="s">
        <v>461</v>
      </c>
      <c r="G101" s="133"/>
      <c r="H101" s="133"/>
      <c r="I101" s="133"/>
      <c r="J101" s="133"/>
      <c r="K101" s="133"/>
      <c r="L101" s="135"/>
      <c r="M101" s="136"/>
    </row>
    <row r="102" spans="2:13" x14ac:dyDescent="0.25">
      <c r="B102" s="132"/>
      <c r="C102" s="133"/>
      <c r="D102" s="133"/>
      <c r="E102" s="133" t="s">
        <v>512</v>
      </c>
      <c r="F102" s="133" t="s">
        <v>461</v>
      </c>
      <c r="G102" s="133"/>
      <c r="H102" s="133"/>
      <c r="I102" s="133"/>
      <c r="J102" s="133"/>
      <c r="K102" s="133"/>
      <c r="L102" s="135"/>
      <c r="M102" s="136"/>
    </row>
    <row r="103" spans="2:13" x14ac:dyDescent="0.25">
      <c r="B103" s="132"/>
      <c r="C103" s="133"/>
      <c r="D103" s="133"/>
      <c r="E103" s="133" t="s">
        <v>513</v>
      </c>
      <c r="F103" s="133" t="s">
        <v>461</v>
      </c>
      <c r="G103" s="133"/>
      <c r="H103" s="133"/>
      <c r="I103" s="133"/>
      <c r="J103" s="133"/>
      <c r="K103" s="133"/>
      <c r="L103" s="135"/>
      <c r="M103" s="136"/>
    </row>
    <row r="104" spans="2:13" x14ac:dyDescent="0.25">
      <c r="B104" s="132"/>
      <c r="C104" s="133"/>
      <c r="D104" s="133"/>
      <c r="E104" s="133" t="s">
        <v>514</v>
      </c>
      <c r="F104" s="133" t="s">
        <v>461</v>
      </c>
      <c r="G104" s="133"/>
      <c r="H104" s="133"/>
      <c r="I104" s="133"/>
      <c r="J104" s="133"/>
      <c r="K104" s="133"/>
      <c r="L104" s="135"/>
      <c r="M104" s="136"/>
    </row>
    <row r="105" spans="2:13" x14ac:dyDescent="0.25">
      <c r="B105" s="132"/>
      <c r="C105" s="133"/>
      <c r="D105" s="133"/>
      <c r="E105" s="133" t="s">
        <v>515</v>
      </c>
      <c r="F105" s="133" t="s">
        <v>461</v>
      </c>
      <c r="G105" s="133"/>
      <c r="H105" s="133"/>
      <c r="I105" s="133"/>
      <c r="J105" s="133"/>
      <c r="K105" s="133"/>
      <c r="L105" s="135"/>
      <c r="M105" s="136"/>
    </row>
    <row r="106" spans="2:13" x14ac:dyDescent="0.25">
      <c r="B106" s="132"/>
      <c r="C106" s="133"/>
      <c r="D106" s="133"/>
      <c r="E106" s="133"/>
      <c r="F106" s="133"/>
      <c r="G106" s="133"/>
      <c r="H106" s="133"/>
      <c r="I106" s="133"/>
      <c r="J106" s="133"/>
      <c r="K106" s="133"/>
      <c r="L106" s="135"/>
      <c r="M106" s="136"/>
    </row>
    <row r="107" spans="2:13" x14ac:dyDescent="0.25">
      <c r="B107" s="132"/>
      <c r="C107" s="133"/>
      <c r="D107" s="133" t="s">
        <v>493</v>
      </c>
      <c r="E107" s="133"/>
      <c r="F107" s="133" t="s">
        <v>504</v>
      </c>
      <c r="G107" s="133"/>
      <c r="H107" s="133"/>
      <c r="I107" s="133"/>
      <c r="J107" s="133"/>
      <c r="K107" s="133"/>
      <c r="L107" s="135"/>
      <c r="M107" s="136"/>
    </row>
    <row r="108" spans="2:13" x14ac:dyDescent="0.25">
      <c r="B108" s="132"/>
      <c r="C108" s="133"/>
      <c r="D108" s="133"/>
      <c r="E108" s="133" t="s">
        <v>494</v>
      </c>
      <c r="F108" s="133" t="s">
        <v>461</v>
      </c>
      <c r="G108" s="133"/>
      <c r="H108" s="133"/>
      <c r="I108" s="133"/>
      <c r="J108" s="133"/>
      <c r="K108" s="133"/>
      <c r="L108" s="135"/>
      <c r="M108" s="136"/>
    </row>
    <row r="109" spans="2:13" x14ac:dyDescent="0.25">
      <c r="B109" s="132"/>
      <c r="C109" s="133"/>
      <c r="D109" s="133"/>
      <c r="E109" s="133" t="s">
        <v>495</v>
      </c>
      <c r="F109" s="133" t="s">
        <v>461</v>
      </c>
      <c r="G109" s="133"/>
      <c r="H109" s="133"/>
      <c r="I109" s="133"/>
      <c r="J109" s="133"/>
      <c r="K109" s="133"/>
      <c r="L109" s="135"/>
      <c r="M109" s="136"/>
    </row>
    <row r="110" spans="2:13" x14ac:dyDescent="0.25">
      <c r="B110" s="132"/>
      <c r="C110" s="133"/>
      <c r="D110" s="133"/>
      <c r="E110" s="133" t="s">
        <v>505</v>
      </c>
      <c r="F110" s="133" t="s">
        <v>461</v>
      </c>
      <c r="G110" s="133"/>
      <c r="H110" s="133"/>
      <c r="I110" s="133"/>
      <c r="J110" s="133"/>
      <c r="K110" s="133"/>
      <c r="L110" s="135"/>
      <c r="M110" s="136"/>
    </row>
    <row r="111" spans="2:13" x14ac:dyDescent="0.25">
      <c r="B111" s="132"/>
      <c r="C111" s="133"/>
      <c r="D111" s="133"/>
      <c r="E111" s="133" t="s">
        <v>496</v>
      </c>
      <c r="F111" s="133" t="s">
        <v>461</v>
      </c>
      <c r="G111" s="133"/>
      <c r="H111" s="133"/>
      <c r="I111" s="133"/>
      <c r="J111" s="133"/>
      <c r="K111" s="133"/>
      <c r="L111" s="135"/>
      <c r="M111" s="136"/>
    </row>
    <row r="112" spans="2:13" x14ac:dyDescent="0.25">
      <c r="B112" s="132"/>
      <c r="C112" s="133"/>
      <c r="D112" s="133"/>
      <c r="E112" s="133" t="s">
        <v>497</v>
      </c>
      <c r="F112" s="133" t="s">
        <v>461</v>
      </c>
      <c r="G112" s="133"/>
      <c r="H112" s="133"/>
      <c r="I112" s="133"/>
      <c r="J112" s="133"/>
      <c r="K112" s="133"/>
      <c r="L112" s="135"/>
      <c r="M112" s="136"/>
    </row>
    <row r="113" spans="2:13" x14ac:dyDescent="0.25">
      <c r="B113" s="132"/>
      <c r="C113" s="133"/>
      <c r="D113" s="133"/>
      <c r="E113" s="133" t="s">
        <v>503</v>
      </c>
      <c r="F113" s="133" t="s">
        <v>456</v>
      </c>
      <c r="G113" s="133"/>
      <c r="H113" s="133"/>
      <c r="I113" s="133"/>
      <c r="J113" s="133"/>
      <c r="K113" s="133"/>
      <c r="L113" s="135"/>
      <c r="M113" s="136"/>
    </row>
    <row r="114" spans="2:13" x14ac:dyDescent="0.25">
      <c r="B114" s="132"/>
      <c r="C114" s="133"/>
      <c r="D114" s="133"/>
      <c r="E114" s="133" t="s">
        <v>498</v>
      </c>
      <c r="F114" s="133" t="s">
        <v>461</v>
      </c>
      <c r="G114" s="133"/>
      <c r="H114" s="133"/>
      <c r="I114" s="133"/>
      <c r="J114" s="133"/>
      <c r="K114" s="133"/>
      <c r="L114" s="135"/>
      <c r="M114" s="136"/>
    </row>
    <row r="115" spans="2:13" x14ac:dyDescent="0.25">
      <c r="B115" s="132"/>
      <c r="C115" s="133"/>
      <c r="D115" s="133"/>
      <c r="E115" s="133" t="s">
        <v>499</v>
      </c>
      <c r="F115" s="133" t="s">
        <v>461</v>
      </c>
      <c r="G115" s="133"/>
      <c r="H115" s="133"/>
      <c r="I115" s="133"/>
      <c r="J115" s="133"/>
      <c r="K115" s="133"/>
      <c r="L115" s="135"/>
      <c r="M115" s="136"/>
    </row>
    <row r="116" spans="2:13" x14ac:dyDescent="0.25">
      <c r="B116" s="132"/>
      <c r="C116" s="133"/>
      <c r="D116" s="133"/>
      <c r="E116" s="133" t="s">
        <v>507</v>
      </c>
      <c r="F116" s="133" t="s">
        <v>461</v>
      </c>
      <c r="G116" s="133"/>
      <c r="H116" s="133"/>
      <c r="I116" s="133"/>
      <c r="J116" s="133"/>
      <c r="K116" s="133"/>
      <c r="L116" s="135"/>
      <c r="M116" s="136"/>
    </row>
    <row r="117" spans="2:13" x14ac:dyDescent="0.25">
      <c r="B117" s="132"/>
      <c r="C117" s="133"/>
      <c r="D117" s="133"/>
      <c r="E117" s="133" t="s">
        <v>500</v>
      </c>
      <c r="F117" s="133" t="s">
        <v>461</v>
      </c>
      <c r="G117" s="133"/>
      <c r="H117" s="133"/>
      <c r="I117" s="133"/>
      <c r="J117" s="133"/>
      <c r="K117" s="133"/>
      <c r="L117" s="135"/>
      <c r="M117" s="136"/>
    </row>
    <row r="118" spans="2:13" x14ac:dyDescent="0.25">
      <c r="B118" s="132"/>
      <c r="C118" s="133"/>
      <c r="D118" s="133"/>
      <c r="E118" s="133" t="s">
        <v>501</v>
      </c>
      <c r="F118" s="133" t="s">
        <v>461</v>
      </c>
      <c r="G118" s="133"/>
      <c r="H118" s="133"/>
      <c r="I118" s="133"/>
      <c r="J118" s="133"/>
      <c r="K118" s="133"/>
      <c r="L118" s="135"/>
      <c r="M118" s="136"/>
    </row>
    <row r="119" spans="2:13" x14ac:dyDescent="0.25">
      <c r="B119" s="132"/>
      <c r="C119" s="133"/>
      <c r="D119" s="133"/>
      <c r="E119" s="133" t="s">
        <v>508</v>
      </c>
      <c r="F119" s="133" t="s">
        <v>461</v>
      </c>
      <c r="G119" s="133"/>
      <c r="H119" s="133"/>
      <c r="I119" s="133"/>
      <c r="J119" s="133"/>
      <c r="K119" s="133"/>
      <c r="L119" s="135"/>
      <c r="M119" s="136"/>
    </row>
    <row r="120" spans="2:13" x14ac:dyDescent="0.25">
      <c r="B120" s="132"/>
      <c r="C120" s="133"/>
      <c r="D120" s="133"/>
      <c r="E120" s="133" t="s">
        <v>502</v>
      </c>
      <c r="F120" s="133" t="s">
        <v>456</v>
      </c>
      <c r="G120" s="133"/>
      <c r="H120" s="133"/>
      <c r="I120" s="133"/>
      <c r="J120" s="133"/>
      <c r="K120" s="133"/>
      <c r="L120" s="135"/>
      <c r="M120" s="136"/>
    </row>
    <row r="121" spans="2:13" ht="15.75" thickBot="1" x14ac:dyDescent="0.3">
      <c r="B121" s="137"/>
      <c r="C121" s="138"/>
      <c r="D121" s="138"/>
      <c r="E121" s="138"/>
      <c r="F121" s="138"/>
      <c r="G121" s="138"/>
      <c r="H121" s="138"/>
      <c r="I121" s="138"/>
      <c r="J121" s="138"/>
      <c r="K121" s="138"/>
      <c r="L121" s="140"/>
      <c r="M121" s="1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dimension ref="A1:G35"/>
  <sheetViews>
    <sheetView workbookViewId="0">
      <selection activeCell="C21" sqref="C21"/>
    </sheetView>
  </sheetViews>
  <sheetFormatPr baseColWidth="10" defaultRowHeight="15" x14ac:dyDescent="0.25"/>
  <cols>
    <col min="6" max="6" width="11.42578125" style="80"/>
  </cols>
  <sheetData>
    <row r="1" spans="1:7" x14ac:dyDescent="0.25">
      <c r="A1" t="s">
        <v>0</v>
      </c>
      <c r="C1" t="s">
        <v>6</v>
      </c>
    </row>
    <row r="2" spans="1:7" x14ac:dyDescent="0.25">
      <c r="C2" t="s">
        <v>4</v>
      </c>
      <c r="D2" t="s">
        <v>5</v>
      </c>
      <c r="E2" t="s">
        <v>12</v>
      </c>
      <c r="F2" s="80" t="s">
        <v>426</v>
      </c>
    </row>
    <row r="3" spans="1:7" x14ac:dyDescent="0.25">
      <c r="A3" t="s">
        <v>2</v>
      </c>
    </row>
    <row r="4" spans="1:7" x14ac:dyDescent="0.25">
      <c r="B4" t="s">
        <v>1</v>
      </c>
      <c r="C4" s="1">
        <v>15.5</v>
      </c>
      <c r="D4" s="1">
        <v>16.7</v>
      </c>
    </row>
    <row r="5" spans="1:7" x14ac:dyDescent="0.25">
      <c r="B5" t="s">
        <v>3</v>
      </c>
      <c r="C5" s="1">
        <v>15.6</v>
      </c>
      <c r="D5" s="1">
        <v>16.7</v>
      </c>
    </row>
    <row r="7" spans="1:7" x14ac:dyDescent="0.25">
      <c r="A7" t="s">
        <v>7</v>
      </c>
    </row>
    <row r="8" spans="1:7" x14ac:dyDescent="0.25">
      <c r="B8" t="s">
        <v>1</v>
      </c>
      <c r="C8" s="1">
        <v>15.9</v>
      </c>
      <c r="D8" s="1">
        <v>16.600000000000001</v>
      </c>
    </row>
    <row r="9" spans="1:7" x14ac:dyDescent="0.25">
      <c r="B9" t="s">
        <v>3</v>
      </c>
      <c r="C9" s="1">
        <v>15.2</v>
      </c>
      <c r="D9" s="1">
        <v>44.6</v>
      </c>
      <c r="G9" t="s">
        <v>8</v>
      </c>
    </row>
    <row r="11" spans="1:7" x14ac:dyDescent="0.25">
      <c r="A11" t="s">
        <v>9</v>
      </c>
    </row>
    <row r="12" spans="1:7" x14ac:dyDescent="0.25">
      <c r="B12" t="s">
        <v>1</v>
      </c>
      <c r="C12" s="1">
        <v>220.6</v>
      </c>
      <c r="D12" s="1">
        <v>221</v>
      </c>
      <c r="E12" s="1">
        <v>220.9</v>
      </c>
    </row>
    <row r="13" spans="1:7" x14ac:dyDescent="0.25">
      <c r="B13" t="s">
        <v>10</v>
      </c>
    </row>
    <row r="14" spans="1:7" x14ac:dyDescent="0.25">
      <c r="B14" t="s">
        <v>13</v>
      </c>
      <c r="C14" s="1">
        <v>112.6</v>
      </c>
      <c r="D14" s="1">
        <v>163</v>
      </c>
      <c r="E14" s="1">
        <v>142.1</v>
      </c>
      <c r="F14" s="80">
        <v>0</v>
      </c>
      <c r="G14" t="s">
        <v>18</v>
      </c>
    </row>
    <row r="15" spans="1:7" x14ac:dyDescent="0.25">
      <c r="B15" t="s">
        <v>13</v>
      </c>
      <c r="C15" s="1">
        <v>174.3</v>
      </c>
      <c r="D15" s="1">
        <v>174.8</v>
      </c>
      <c r="E15" s="1">
        <v>174.6</v>
      </c>
      <c r="F15" s="80">
        <v>5</v>
      </c>
      <c r="G15" t="s">
        <v>19</v>
      </c>
    </row>
    <row r="16" spans="1:7" x14ac:dyDescent="0.25">
      <c r="B16" t="s">
        <v>14</v>
      </c>
      <c r="C16" s="1">
        <v>172</v>
      </c>
      <c r="D16" s="1">
        <v>179.1</v>
      </c>
      <c r="E16" s="1">
        <v>175.4</v>
      </c>
      <c r="F16" s="80">
        <v>310</v>
      </c>
    </row>
    <row r="17" spans="1:7" x14ac:dyDescent="0.25">
      <c r="B17" t="s">
        <v>15</v>
      </c>
      <c r="C17" s="1">
        <v>171.9</v>
      </c>
      <c r="D17" s="1">
        <v>179.3</v>
      </c>
      <c r="E17" s="1">
        <v>176</v>
      </c>
      <c r="F17" s="80">
        <v>510</v>
      </c>
    </row>
    <row r="19" spans="1:7" x14ac:dyDescent="0.25">
      <c r="B19" t="s">
        <v>51</v>
      </c>
      <c r="C19" s="1">
        <v>17.399999999999999</v>
      </c>
      <c r="D19" s="1">
        <v>33.299999999999997</v>
      </c>
      <c r="E19" s="1">
        <v>24.9</v>
      </c>
      <c r="F19" s="80">
        <v>0</v>
      </c>
      <c r="G19" t="s">
        <v>18</v>
      </c>
    </row>
    <row r="20" spans="1:7" x14ac:dyDescent="0.25">
      <c r="B20" t="s">
        <v>51</v>
      </c>
      <c r="C20" s="1">
        <v>202.5</v>
      </c>
      <c r="D20" s="1">
        <v>218.4</v>
      </c>
      <c r="E20" s="1">
        <v>203.9</v>
      </c>
      <c r="F20" s="80">
        <v>5</v>
      </c>
      <c r="G20" t="s">
        <v>427</v>
      </c>
    </row>
    <row r="21" spans="1:7" x14ac:dyDescent="0.25">
      <c r="B21" t="s">
        <v>48</v>
      </c>
      <c r="C21" s="1">
        <v>10.1</v>
      </c>
      <c r="D21" s="1">
        <v>38.5</v>
      </c>
      <c r="E21" s="1">
        <v>33.9</v>
      </c>
      <c r="F21" s="80">
        <v>310</v>
      </c>
    </row>
    <row r="22" spans="1:7" x14ac:dyDescent="0.25">
      <c r="B22" t="s">
        <v>50</v>
      </c>
      <c r="C22" s="1">
        <v>10.3</v>
      </c>
      <c r="D22" s="1">
        <v>38.9</v>
      </c>
      <c r="E22" s="1">
        <v>21.1</v>
      </c>
      <c r="F22" s="80">
        <v>510</v>
      </c>
    </row>
    <row r="24" spans="1:7" x14ac:dyDescent="0.25">
      <c r="A24" t="s">
        <v>11</v>
      </c>
    </row>
    <row r="25" spans="1:7" x14ac:dyDescent="0.25">
      <c r="B25" t="s">
        <v>1</v>
      </c>
      <c r="C25">
        <v>36.700000000000003</v>
      </c>
      <c r="D25">
        <v>60.8</v>
      </c>
      <c r="E25">
        <v>43.4</v>
      </c>
    </row>
    <row r="26" spans="1:7" x14ac:dyDescent="0.25">
      <c r="B26" t="s">
        <v>10</v>
      </c>
    </row>
    <row r="28" spans="1:7" x14ac:dyDescent="0.25">
      <c r="A28" t="s">
        <v>20</v>
      </c>
      <c r="C28" s="1">
        <v>3.6</v>
      </c>
      <c r="D28" s="1">
        <v>4.5999999999999996</v>
      </c>
      <c r="E28" s="1">
        <v>4</v>
      </c>
    </row>
    <row r="29" spans="1:7" x14ac:dyDescent="0.25">
      <c r="A29" t="s">
        <v>52</v>
      </c>
      <c r="C29" s="1">
        <v>0.05</v>
      </c>
      <c r="D29" s="1">
        <v>0.47</v>
      </c>
      <c r="E29" s="1">
        <v>0.25</v>
      </c>
    </row>
    <row r="31" spans="1:7" x14ac:dyDescent="0.25">
      <c r="A31" t="s">
        <v>49</v>
      </c>
      <c r="C31" s="1">
        <v>768.5</v>
      </c>
      <c r="D31" s="1">
        <v>774</v>
      </c>
      <c r="E31" s="1">
        <v>769.1</v>
      </c>
      <c r="G31" t="s">
        <v>47</v>
      </c>
    </row>
    <row r="33" spans="1:5" x14ac:dyDescent="0.25">
      <c r="A33" t="s">
        <v>16</v>
      </c>
      <c r="E33">
        <v>59</v>
      </c>
    </row>
    <row r="35" spans="1:5" x14ac:dyDescent="0.25">
      <c r="A35" t="s">
        <v>17</v>
      </c>
      <c r="E35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dimension ref="A1:F21"/>
  <sheetViews>
    <sheetView workbookViewId="0">
      <selection activeCell="D11" sqref="D11"/>
    </sheetView>
  </sheetViews>
  <sheetFormatPr baseColWidth="10" defaultColWidth="11.42578125" defaultRowHeight="15" x14ac:dyDescent="0.25"/>
  <cols>
    <col min="1" max="16384" width="11.42578125" style="2"/>
  </cols>
  <sheetData>
    <row r="1" spans="1:6" x14ac:dyDescent="0.2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2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2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25">
      <c r="A5" s="2" t="s">
        <v>30</v>
      </c>
      <c r="B5" s="2">
        <v>3</v>
      </c>
    </row>
    <row r="7" spans="1:6" x14ac:dyDescent="0.2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2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2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2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25">
      <c r="A12" s="2" t="s">
        <v>33</v>
      </c>
    </row>
    <row r="13" spans="1:6" x14ac:dyDescent="0.25">
      <c r="B13" s="2" t="s">
        <v>9</v>
      </c>
      <c r="C13" s="3"/>
      <c r="D13" s="3"/>
      <c r="E13" s="3"/>
      <c r="F13" s="3"/>
    </row>
    <row r="14" spans="1:6" ht="45" x14ac:dyDescent="0.2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2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25">
      <c r="B16" s="2" t="s">
        <v>11</v>
      </c>
      <c r="C16" s="3"/>
      <c r="D16" s="3"/>
      <c r="E16" s="3"/>
      <c r="F16" s="3"/>
    </row>
    <row r="17" spans="2:6" ht="75" x14ac:dyDescent="0.2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2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25">
      <c r="B19" s="2" t="s">
        <v>34</v>
      </c>
      <c r="C19" s="3"/>
      <c r="D19" s="3"/>
      <c r="E19" s="3"/>
      <c r="F19" s="3"/>
    </row>
    <row r="20" spans="2:6" x14ac:dyDescent="0.2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2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dimension ref="A1:R23"/>
  <sheetViews>
    <sheetView workbookViewId="0">
      <selection activeCell="D16" sqref="D16"/>
    </sheetView>
  </sheetViews>
  <sheetFormatPr baseColWidth="10" defaultRowHeight="15" x14ac:dyDescent="0.25"/>
  <cols>
    <col min="1" max="1" width="3" style="11" bestFit="1" customWidth="1"/>
    <col min="2" max="2" width="18.85546875" bestFit="1" customWidth="1"/>
    <col min="3" max="3" width="10.85546875" bestFit="1" customWidth="1"/>
    <col min="4" max="4" width="7.85546875" bestFit="1" customWidth="1"/>
    <col min="5" max="5" width="6.140625" bestFit="1" customWidth="1"/>
    <col min="6" max="6" width="4.7109375" bestFit="1" customWidth="1"/>
    <col min="8" max="8" width="3" style="11" bestFit="1" customWidth="1"/>
    <col min="9" max="9" width="20.42578125" bestFit="1" customWidth="1"/>
    <col min="10" max="10" width="10.85546875" bestFit="1" customWidth="1"/>
    <col min="11" max="11" width="7.85546875" bestFit="1" customWidth="1"/>
    <col min="12" max="12" width="6.140625" bestFit="1" customWidth="1"/>
    <col min="13" max="13" width="4.7109375" bestFit="1" customWidth="1"/>
    <col min="15" max="15" width="17.140625" bestFit="1" customWidth="1"/>
    <col min="16" max="16" width="11.85546875" customWidth="1"/>
    <col min="17" max="17" width="8.7109375" bestFit="1" customWidth="1"/>
  </cols>
  <sheetData>
    <row r="1" spans="1:18" x14ac:dyDescent="0.25">
      <c r="B1" t="s">
        <v>1</v>
      </c>
      <c r="E1" t="s">
        <v>148</v>
      </c>
      <c r="I1" t="s">
        <v>10</v>
      </c>
      <c r="L1" t="s">
        <v>148</v>
      </c>
      <c r="O1" t="s">
        <v>149</v>
      </c>
    </row>
    <row r="2" spans="1:18" x14ac:dyDescent="0.25">
      <c r="A2" s="11" t="s">
        <v>150</v>
      </c>
      <c r="B2" t="s">
        <v>151</v>
      </c>
      <c r="C2" s="12" t="s">
        <v>152</v>
      </c>
      <c r="D2">
        <v>178081</v>
      </c>
      <c r="E2" s="1" t="s">
        <v>153</v>
      </c>
      <c r="F2" s="1">
        <f>D2-D17</f>
        <v>-1</v>
      </c>
      <c r="H2" s="11" t="s">
        <v>150</v>
      </c>
      <c r="I2" t="s">
        <v>154</v>
      </c>
      <c r="J2" s="12" t="s">
        <v>152</v>
      </c>
      <c r="K2">
        <v>178079</v>
      </c>
      <c r="L2" s="1" t="s">
        <v>153</v>
      </c>
      <c r="M2" s="1">
        <f>K2-K17</f>
        <v>0</v>
      </c>
      <c r="O2" t="s">
        <v>155</v>
      </c>
      <c r="P2" t="s">
        <v>156</v>
      </c>
      <c r="Q2">
        <f>D2-K3</f>
        <v>5</v>
      </c>
      <c r="R2" s="13" t="s">
        <v>157</v>
      </c>
    </row>
    <row r="3" spans="1:18" x14ac:dyDescent="0.25">
      <c r="A3" s="11" t="s">
        <v>158</v>
      </c>
      <c r="B3" t="s">
        <v>159</v>
      </c>
      <c r="C3" s="14" t="s">
        <v>160</v>
      </c>
      <c r="D3">
        <v>178063</v>
      </c>
      <c r="E3" s="1" t="s">
        <v>161</v>
      </c>
      <c r="F3" s="15">
        <f>D16-D12-D3</f>
        <v>2</v>
      </c>
      <c r="H3" s="11" t="s">
        <v>158</v>
      </c>
      <c r="I3" t="s">
        <v>162</v>
      </c>
      <c r="J3" s="14" t="s">
        <v>160</v>
      </c>
      <c r="K3">
        <v>178076</v>
      </c>
      <c r="L3" s="1" t="s">
        <v>161</v>
      </c>
      <c r="M3" s="1">
        <f>K16-K12-K3</f>
        <v>0</v>
      </c>
      <c r="O3" t="s">
        <v>163</v>
      </c>
      <c r="P3" t="s">
        <v>164</v>
      </c>
      <c r="Q3">
        <f>K2-D3</f>
        <v>16</v>
      </c>
      <c r="R3" s="13" t="s">
        <v>165</v>
      </c>
    </row>
    <row r="4" spans="1:18" x14ac:dyDescent="0.25">
      <c r="B4" t="s">
        <v>166</v>
      </c>
      <c r="C4" s="12" t="s">
        <v>167</v>
      </c>
      <c r="D4">
        <v>0</v>
      </c>
      <c r="I4" t="s">
        <v>166</v>
      </c>
      <c r="J4" s="12" t="s">
        <v>167</v>
      </c>
      <c r="K4">
        <v>0</v>
      </c>
      <c r="O4" t="s">
        <v>168</v>
      </c>
      <c r="P4" s="1" t="s">
        <v>169</v>
      </c>
      <c r="Q4" s="1">
        <f>D2-D3</f>
        <v>18</v>
      </c>
      <c r="R4" s="1" t="s">
        <v>170</v>
      </c>
    </row>
    <row r="5" spans="1:18" x14ac:dyDescent="0.25">
      <c r="A5" s="11" t="s">
        <v>171</v>
      </c>
      <c r="B5" t="s">
        <v>172</v>
      </c>
      <c r="C5" s="12" t="s">
        <v>173</v>
      </c>
      <c r="D5">
        <v>0</v>
      </c>
      <c r="H5" s="11" t="s">
        <v>171</v>
      </c>
      <c r="I5" t="s">
        <v>172</v>
      </c>
      <c r="J5" s="12" t="s">
        <v>173</v>
      </c>
      <c r="K5">
        <v>0</v>
      </c>
      <c r="O5" t="s">
        <v>174</v>
      </c>
      <c r="P5" s="1" t="s">
        <v>175</v>
      </c>
      <c r="Q5" s="1">
        <f>K2-K3</f>
        <v>3</v>
      </c>
      <c r="R5" s="1" t="s">
        <v>176</v>
      </c>
    </row>
    <row r="6" spans="1:18" x14ac:dyDescent="0.25">
      <c r="B6" t="s">
        <v>177</v>
      </c>
      <c r="C6" s="12" t="s">
        <v>178</v>
      </c>
      <c r="D6">
        <v>0</v>
      </c>
      <c r="I6" t="s">
        <v>177</v>
      </c>
      <c r="J6" s="12" t="s">
        <v>178</v>
      </c>
      <c r="K6">
        <v>0</v>
      </c>
    </row>
    <row r="7" spans="1:18" x14ac:dyDescent="0.25">
      <c r="B7" t="s">
        <v>179</v>
      </c>
      <c r="C7" s="12" t="s">
        <v>180</v>
      </c>
      <c r="D7">
        <v>0</v>
      </c>
      <c r="I7" t="s">
        <v>179</v>
      </c>
      <c r="J7" s="12" t="s">
        <v>180</v>
      </c>
      <c r="K7">
        <v>0</v>
      </c>
    </row>
    <row r="8" spans="1:18" x14ac:dyDescent="0.25">
      <c r="B8" t="s">
        <v>181</v>
      </c>
      <c r="C8" s="14" t="s">
        <v>182</v>
      </c>
      <c r="D8">
        <v>4</v>
      </c>
      <c r="I8" t="s">
        <v>181</v>
      </c>
      <c r="J8" s="14" t="s">
        <v>182</v>
      </c>
      <c r="K8">
        <v>3</v>
      </c>
    </row>
    <row r="9" spans="1:18" x14ac:dyDescent="0.25">
      <c r="A9" s="11" t="s">
        <v>183</v>
      </c>
      <c r="B9" t="s">
        <v>184</v>
      </c>
      <c r="C9" s="14" t="s">
        <v>185</v>
      </c>
      <c r="D9">
        <v>10</v>
      </c>
      <c r="E9" s="1" t="s">
        <v>186</v>
      </c>
      <c r="F9" s="15">
        <f>D9-D18</f>
        <v>10</v>
      </c>
      <c r="H9" s="11" t="s">
        <v>183</v>
      </c>
      <c r="I9" t="s">
        <v>184</v>
      </c>
      <c r="J9" s="14" t="s">
        <v>185</v>
      </c>
      <c r="K9">
        <v>0</v>
      </c>
      <c r="L9" s="1" t="s">
        <v>186</v>
      </c>
      <c r="M9" s="1">
        <f>K9-K18</f>
        <v>0</v>
      </c>
    </row>
    <row r="10" spans="1:18" x14ac:dyDescent="0.25">
      <c r="B10" t="s">
        <v>187</v>
      </c>
      <c r="C10" s="14" t="s">
        <v>188</v>
      </c>
      <c r="D10">
        <v>0</v>
      </c>
      <c r="I10" t="s">
        <v>187</v>
      </c>
      <c r="J10" s="14" t="s">
        <v>188</v>
      </c>
      <c r="K10">
        <v>0</v>
      </c>
    </row>
    <row r="11" spans="1:18" x14ac:dyDescent="0.25">
      <c r="B11" t="s">
        <v>189</v>
      </c>
      <c r="C11" s="14" t="s">
        <v>190</v>
      </c>
      <c r="D11">
        <v>0</v>
      </c>
      <c r="I11" t="s">
        <v>189</v>
      </c>
      <c r="J11" s="14" t="s">
        <v>190</v>
      </c>
      <c r="K11">
        <v>0</v>
      </c>
    </row>
    <row r="12" spans="1:18" x14ac:dyDescent="0.25">
      <c r="A12" s="11" t="s">
        <v>191</v>
      </c>
      <c r="B12" t="s">
        <v>192</v>
      </c>
      <c r="C12" s="14" t="s">
        <v>193</v>
      </c>
      <c r="D12">
        <v>7</v>
      </c>
      <c r="E12" s="1" t="s">
        <v>194</v>
      </c>
      <c r="F12" s="15">
        <f>D16-D3-D12</f>
        <v>2</v>
      </c>
      <c r="H12" s="11" t="s">
        <v>191</v>
      </c>
      <c r="I12" t="s">
        <v>192</v>
      </c>
      <c r="J12" s="14" t="s">
        <v>193</v>
      </c>
      <c r="K12">
        <v>3</v>
      </c>
      <c r="L12" s="1" t="s">
        <v>194</v>
      </c>
      <c r="M12" s="1">
        <f>K16-K3-K12</f>
        <v>0</v>
      </c>
      <c r="P12" s="13" t="s">
        <v>195</v>
      </c>
      <c r="Q12" s="13"/>
    </row>
    <row r="13" spans="1:18" x14ac:dyDescent="0.25">
      <c r="A13" s="11" t="s">
        <v>196</v>
      </c>
      <c r="B13" t="s">
        <v>197</v>
      </c>
      <c r="C13" s="16" t="s">
        <v>198</v>
      </c>
      <c r="D13">
        <v>1</v>
      </c>
      <c r="E13" s="1" t="s">
        <v>199</v>
      </c>
      <c r="F13" s="1">
        <f>D13-D19</f>
        <v>0</v>
      </c>
      <c r="H13" s="11" t="s">
        <v>196</v>
      </c>
      <c r="I13" t="s">
        <v>197</v>
      </c>
      <c r="J13" s="16" t="s">
        <v>198</v>
      </c>
      <c r="K13">
        <v>1</v>
      </c>
      <c r="L13" s="1" t="s">
        <v>199</v>
      </c>
      <c r="M13" s="1">
        <f>K13-K19</f>
        <v>0</v>
      </c>
    </row>
    <row r="14" spans="1:18" x14ac:dyDescent="0.25">
      <c r="B14" t="s">
        <v>200</v>
      </c>
      <c r="C14" s="16" t="s">
        <v>201</v>
      </c>
      <c r="D14">
        <v>0</v>
      </c>
      <c r="I14" t="s">
        <v>200</v>
      </c>
      <c r="J14" s="16" t="s">
        <v>201</v>
      </c>
      <c r="K14">
        <v>0</v>
      </c>
    </row>
    <row r="16" spans="1:18" x14ac:dyDescent="0.25">
      <c r="A16" s="11" t="s">
        <v>202</v>
      </c>
      <c r="B16" t="s">
        <v>203</v>
      </c>
      <c r="D16">
        <v>178072</v>
      </c>
      <c r="E16" s="1" t="s">
        <v>204</v>
      </c>
      <c r="F16" s="15">
        <f>D3+D12-D16</f>
        <v>-2</v>
      </c>
      <c r="H16" s="11" t="s">
        <v>202</v>
      </c>
      <c r="I16" t="s">
        <v>203</v>
      </c>
      <c r="K16">
        <v>178079</v>
      </c>
      <c r="L16" s="1" t="s">
        <v>204</v>
      </c>
      <c r="M16" s="1">
        <f>K3+K12-K16</f>
        <v>0</v>
      </c>
      <c r="O16" t="s">
        <v>155</v>
      </c>
      <c r="P16" s="1" t="s">
        <v>205</v>
      </c>
      <c r="Q16" s="1">
        <f>D17-K16</f>
        <v>3</v>
      </c>
      <c r="R16" s="1" t="s">
        <v>176</v>
      </c>
    </row>
    <row r="17" spans="1:18" x14ac:dyDescent="0.25">
      <c r="A17" s="11" t="s">
        <v>206</v>
      </c>
      <c r="B17" t="s">
        <v>207</v>
      </c>
      <c r="D17">
        <v>178082</v>
      </c>
      <c r="E17" s="1" t="s">
        <v>208</v>
      </c>
      <c r="F17" s="1">
        <f>D17-D2</f>
        <v>1</v>
      </c>
      <c r="H17" s="11" t="s">
        <v>206</v>
      </c>
      <c r="I17" t="s">
        <v>207</v>
      </c>
      <c r="K17">
        <v>178079</v>
      </c>
      <c r="L17" s="1" t="s">
        <v>208</v>
      </c>
      <c r="M17" s="1">
        <f>K17-K2</f>
        <v>0</v>
      </c>
      <c r="O17" t="s">
        <v>163</v>
      </c>
      <c r="P17" s="1" t="s">
        <v>209</v>
      </c>
      <c r="Q17" s="1">
        <f>K17-D16</f>
        <v>7</v>
      </c>
      <c r="R17" s="1" t="s">
        <v>210</v>
      </c>
    </row>
    <row r="18" spans="1:18" x14ac:dyDescent="0.25">
      <c r="A18" s="11" t="s">
        <v>211</v>
      </c>
      <c r="B18" t="s">
        <v>212</v>
      </c>
      <c r="D18">
        <v>0</v>
      </c>
      <c r="E18" s="1" t="s">
        <v>213</v>
      </c>
      <c r="F18" s="15">
        <f>D18-D9</f>
        <v>-10</v>
      </c>
      <c r="H18" s="11" t="s">
        <v>211</v>
      </c>
      <c r="I18" t="s">
        <v>212</v>
      </c>
      <c r="L18" s="1" t="s">
        <v>213</v>
      </c>
      <c r="M18" s="1">
        <f>K18-K9</f>
        <v>0</v>
      </c>
    </row>
    <row r="19" spans="1:18" x14ac:dyDescent="0.25">
      <c r="A19" s="11" t="s">
        <v>214</v>
      </c>
      <c r="B19" t="s">
        <v>215</v>
      </c>
      <c r="D19">
        <v>1</v>
      </c>
      <c r="E19" s="1" t="s">
        <v>216</v>
      </c>
      <c r="F19" s="1">
        <f>D19-D13</f>
        <v>0</v>
      </c>
      <c r="H19" s="11" t="s">
        <v>214</v>
      </c>
      <c r="I19" t="s">
        <v>215</v>
      </c>
      <c r="K19">
        <v>1</v>
      </c>
      <c r="L19" s="1" t="s">
        <v>216</v>
      </c>
      <c r="M19" s="1">
        <f>K19-K13</f>
        <v>0</v>
      </c>
    </row>
    <row r="20" spans="1:18" x14ac:dyDescent="0.25">
      <c r="A20" s="11" t="s">
        <v>217</v>
      </c>
      <c r="B20" t="s">
        <v>218</v>
      </c>
      <c r="D20">
        <v>4</v>
      </c>
      <c r="H20" s="11" t="s">
        <v>217</v>
      </c>
      <c r="I20" t="s">
        <v>218</v>
      </c>
      <c r="K20">
        <v>3</v>
      </c>
    </row>
    <row r="21" spans="1:18" x14ac:dyDescent="0.25">
      <c r="B21" t="s">
        <v>219</v>
      </c>
      <c r="D21">
        <v>1</v>
      </c>
      <c r="I21" t="s">
        <v>219</v>
      </c>
      <c r="K21">
        <v>0</v>
      </c>
    </row>
    <row r="22" spans="1:18" x14ac:dyDescent="0.25">
      <c r="B22" t="s">
        <v>220</v>
      </c>
      <c r="D22">
        <v>11</v>
      </c>
      <c r="I22" t="s">
        <v>220</v>
      </c>
      <c r="K22">
        <v>0</v>
      </c>
    </row>
    <row r="23" spans="1:18" x14ac:dyDescent="0.25">
      <c r="B23" t="s">
        <v>221</v>
      </c>
      <c r="D23">
        <v>1</v>
      </c>
      <c r="I23" t="s">
        <v>221</v>
      </c>
      <c r="K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Concept</vt:lpstr>
      <vt:lpstr>Pin mapping EVAL</vt:lpstr>
      <vt:lpstr>Pin mapping PROJ</vt:lpstr>
      <vt:lpstr>Messages concept</vt:lpstr>
      <vt:lpstr>Parameters</vt:lpstr>
      <vt:lpstr>Timing mes</vt:lpstr>
      <vt:lpstr>Config</vt:lpstr>
      <vt:lpstr>Check</vt:lpstr>
      <vt:lpstr>'Messages concept'!Impression_des_titres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2022-09-30T09:34:57Z</dcterms:modified>
</cp:coreProperties>
</file>