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tabRatio="601"/>
  </bookViews>
  <sheets>
    <sheet name="survey" sheetId="1" r:id="rId1"/>
    <sheet name="choices" sheetId="2" r:id="rId2"/>
    <sheet name="settings" sheetId="3" r:id="rId3"/>
    <sheet name="image_settings" sheetId="4" r:id="rId4"/>
  </sheets>
  <definedNames>
    <definedName name="_xlnm._FilterDatabase" localSheetId="1" hidden="1">choices!$A$1:$K$10</definedName>
    <definedName name="_xlnm._FilterDatabase" localSheetId="0" hidden="1">survey!$A$1:$AX$12</definedName>
  </definedNames>
  <calcPr calcId="145621"/>
</workbook>
</file>

<file path=xl/calcChain.xml><?xml version="1.0" encoding="utf-8"?>
<calcChain xmlns="http://schemas.openxmlformats.org/spreadsheetml/2006/main">
  <c r="AV12" i="1" l="1"/>
  <c r="AO12" i="1"/>
  <c r="AH12" i="1"/>
  <c r="AA12" i="1"/>
  <c r="T12" i="1"/>
  <c r="B12" i="1"/>
  <c r="AV11" i="1"/>
  <c r="AO11" i="1"/>
  <c r="AH11" i="1"/>
  <c r="AA11" i="1"/>
  <c r="T11" i="1"/>
  <c r="AV10" i="1"/>
  <c r="AO10" i="1"/>
  <c r="AH10" i="1"/>
  <c r="AA10" i="1"/>
  <c r="T10" i="1"/>
  <c r="AV9" i="1"/>
  <c r="AO9" i="1"/>
  <c r="AH9" i="1"/>
  <c r="AA9" i="1"/>
  <c r="T9" i="1"/>
  <c r="AV8" i="1"/>
  <c r="AO8" i="1"/>
  <c r="AH8" i="1"/>
  <c r="AA8" i="1"/>
  <c r="T8" i="1"/>
  <c r="AV7" i="1"/>
  <c r="AO7" i="1"/>
  <c r="AH7" i="1"/>
  <c r="AA7" i="1"/>
  <c r="T7" i="1"/>
  <c r="B7" i="1"/>
  <c r="AV6" i="1"/>
  <c r="AO6" i="1"/>
  <c r="AH6" i="1"/>
  <c r="AA6" i="1"/>
  <c r="T6" i="1"/>
  <c r="B6" i="1"/>
  <c r="AV5" i="1"/>
  <c r="AO5" i="1"/>
  <c r="AH5" i="1"/>
  <c r="AA5" i="1"/>
  <c r="T5" i="1"/>
  <c r="B5" i="1"/>
  <c r="AV4" i="1"/>
  <c r="AO4" i="1"/>
  <c r="AH4" i="1"/>
  <c r="AA4" i="1"/>
  <c r="T4" i="1"/>
  <c r="B4" i="1"/>
  <c r="AV3" i="1"/>
  <c r="AO3" i="1"/>
  <c r="AH3" i="1"/>
  <c r="AA3" i="1"/>
  <c r="T3" i="1"/>
  <c r="B3" i="1"/>
  <c r="AV2" i="1"/>
  <c r="AO2" i="1"/>
  <c r="AH2" i="1"/>
  <c r="AA2" i="1"/>
  <c r="T2" i="1"/>
  <c r="B2" i="1"/>
  <c r="I4" i="2" l="1"/>
  <c r="K7" i="2"/>
  <c r="I5" i="2"/>
  <c r="K8" i="2"/>
  <c r="J2" i="2"/>
  <c r="I6" i="2"/>
  <c r="J9" i="2"/>
  <c r="J3" i="2"/>
  <c r="K6" i="2"/>
  <c r="J10" i="2"/>
  <c r="K9" i="2"/>
  <c r="J8" i="2"/>
  <c r="I7" i="2"/>
  <c r="K5" i="2"/>
  <c r="J4" i="2"/>
  <c r="I3" i="2"/>
  <c r="K2" i="2"/>
  <c r="K4" i="2"/>
  <c r="J6" i="2"/>
  <c r="I8" i="2"/>
  <c r="I10" i="2"/>
  <c r="I2" i="2"/>
  <c r="K3" i="2"/>
  <c r="J5" i="2"/>
  <c r="J7" i="2"/>
  <c r="I9" i="2"/>
  <c r="K10" i="2"/>
</calcChain>
</file>

<file path=xl/sharedStrings.xml><?xml version="1.0" encoding="utf-8"?>
<sst xmlns="http://schemas.openxmlformats.org/spreadsheetml/2006/main" count="334" uniqueCount="171">
  <si>
    <t>type</t>
  </si>
  <si>
    <t>trimmed_select_name</t>
  </si>
  <si>
    <t>name</t>
  </si>
  <si>
    <t>name_description</t>
  </si>
  <si>
    <t>paper_number</t>
  </si>
  <si>
    <t>appears_q1309</t>
  </si>
  <si>
    <t>required</t>
  </si>
  <si>
    <t>appearance</t>
  </si>
  <si>
    <t>default</t>
  </si>
  <si>
    <t>relevant</t>
  </si>
  <si>
    <t>read_only</t>
  </si>
  <si>
    <t>choice_filter</t>
  </si>
  <si>
    <t>constraint</t>
  </si>
  <si>
    <t>calculation</t>
  </si>
  <si>
    <t>label#english</t>
  </si>
  <si>
    <t>hint#english</t>
  </si>
  <si>
    <t>image#english</t>
  </si>
  <si>
    <t>label::english</t>
  </si>
  <si>
    <t>hint::english</t>
  </si>
  <si>
    <t>image::english</t>
  </si>
  <si>
    <t>constraint_message::english</t>
  </si>
  <si>
    <t>label#french</t>
  </si>
  <si>
    <t>hint#french</t>
  </si>
  <si>
    <t>image#french</t>
  </si>
  <si>
    <t>label::french</t>
  </si>
  <si>
    <t>hint::french</t>
  </si>
  <si>
    <t>image::french</t>
  </si>
  <si>
    <t>constraint_message::french</t>
  </si>
  <si>
    <t>label#german</t>
  </si>
  <si>
    <t>hint#german</t>
  </si>
  <si>
    <t>image#german</t>
  </si>
  <si>
    <t>label::german</t>
  </si>
  <si>
    <t>hint::german</t>
  </si>
  <si>
    <t>image::german</t>
  </si>
  <si>
    <t>constraint_message::german</t>
  </si>
  <si>
    <t>label#norwegian</t>
  </si>
  <si>
    <t>hint#norwegian</t>
  </si>
  <si>
    <t>image#norwegian</t>
  </si>
  <si>
    <t>label::norwegian</t>
  </si>
  <si>
    <t>hint::norwegian</t>
  </si>
  <si>
    <t>image::norwegian</t>
  </si>
  <si>
    <t>constraint_message::norwegian</t>
  </si>
  <si>
    <t>label#spanish</t>
  </si>
  <si>
    <t>hint#spanish</t>
  </si>
  <si>
    <t>image#spanish</t>
  </si>
  <si>
    <t>label::spanish</t>
  </si>
  <si>
    <t>hint::spanish</t>
  </si>
  <si>
    <t>image::spanish</t>
  </si>
  <si>
    <t>constraint_message::spanish</t>
  </si>
  <si>
    <t>order</t>
  </si>
  <si>
    <t>start</t>
  </si>
  <si>
    <t>survey instance started</t>
  </si>
  <si>
    <t>y</t>
  </si>
  <si>
    <t/>
  </si>
  <si>
    <t>end</t>
  </si>
  <si>
    <t>survey instance finalised</t>
  </si>
  <si>
    <t>deviceid</t>
  </si>
  <si>
    <t>survey instance device id</t>
  </si>
  <si>
    <t>begin group</t>
  </si>
  <si>
    <t>visit</t>
  </si>
  <si>
    <t>Visit Details</t>
  </si>
  <si>
    <t>text</t>
  </si>
  <si>
    <t>nl_visit</t>
  </si>
  <si>
    <t>yes</t>
  </si>
  <si>
    <t>Please enter identifiers carefully as these are used to link data</t>
  </si>
  <si>
    <t>select_one visn</t>
  </si>
  <si>
    <t>visn</t>
  </si>
  <si>
    <t>visit name</t>
  </si>
  <si>
    <t>n</t>
  </si>
  <si>
    <t>quick</t>
  </si>
  <si>
    <t>Visit name</t>
  </si>
  <si>
    <t>Select one. Select the visit the subject is currently attending</t>
  </si>
  <si>
    <t>date</t>
  </si>
  <si>
    <t>visd</t>
  </si>
  <si>
    <t>visit date</t>
  </si>
  <si>
    <t>. &lt;= today()</t>
  </si>
  <si>
    <t>Visit date</t>
  </si>
  <si>
    <t>Enter a date</t>
  </si>
  <si>
    <t>Expected date is less than or equal to current date</t>
  </si>
  <si>
    <t>sid</t>
  </si>
  <si>
    <t>subject id</t>
  </si>
  <si>
    <t>1309-</t>
  </si>
  <si>
    <t>regex(.,'^1309-[0-9]{5}-[0-9]{2}$')</t>
  </si>
  <si>
    <t>Subject ID</t>
  </si>
  <si>
    <t>Enter text. Use the format '1309-XXXXX-YY' where X is the site code and Y is the subject number</t>
  </si>
  <si>
    <t>Expected Subject ID format is 1309-XXXXX-YY</t>
  </si>
  <si>
    <t>sinit</t>
  </si>
  <si>
    <t>subject initials</t>
  </si>
  <si>
    <t>regex(.,'^[A-Z]{2}-[A-Z]{2}$')</t>
  </si>
  <si>
    <t>Subject Initials</t>
  </si>
  <si>
    <t>Enter text. Use the format 'ZZ-AA' where the letters are the first two of the last name (ZZ) and first (AA) name</t>
  </si>
  <si>
    <t>Expected initials format is ZZ-AA</t>
  </si>
  <si>
    <t>iname</t>
  </si>
  <si>
    <t>interviewer name</t>
  </si>
  <si>
    <t>Interviewer name</t>
  </si>
  <si>
    <t>Enter text</t>
  </si>
  <si>
    <t>end group</t>
  </si>
  <si>
    <t>list_name</t>
  </si>
  <si>
    <t>question_name</t>
  </si>
  <si>
    <t>Baseline / BL</t>
  </si>
  <si>
    <t>Week 4 / WK4</t>
  </si>
  <si>
    <t>Week 8 / WK8</t>
  </si>
  <si>
    <t>ETR / Week 12 / WK12</t>
  </si>
  <si>
    <t>SVR12 / Week 24 / WK24</t>
  </si>
  <si>
    <t>SVR24 / Week 36 / WK36</t>
  </si>
  <si>
    <t>FU1 / Week 60 / WK60</t>
  </si>
  <si>
    <t>FU2 / Week 84 / WK84</t>
  </si>
  <si>
    <t>FU3 / Week 108 / WK108</t>
  </si>
  <si>
    <t>form_title</t>
  </si>
  <si>
    <t>form_id</t>
  </si>
  <si>
    <t>instance_name</t>
  </si>
  <si>
    <t>version</t>
  </si>
  <si>
    <t>default_language</t>
  </si>
  <si>
    <t>paper_version</t>
  </si>
  <si>
    <t>Simplify Questionnaires Follow Up</t>
  </si>
  <si>
    <t>R1309_BEHAVE</t>
  </si>
  <si>
    <t>concat('R1309_BEHAVE-',${sid},'-',${visd},'-',uuid())</t>
  </si>
  <si>
    <t>english</t>
  </si>
  <si>
    <t>setting</t>
  </si>
  <si>
    <t>comment</t>
  </si>
  <si>
    <t>value::spanish</t>
  </si>
  <si>
    <t>file_name_column</t>
  </si>
  <si>
    <t>column with name of output file</t>
  </si>
  <si>
    <t>type_ignore_list</t>
  </si>
  <si>
    <t>comma separated list of item types to ignore when creating files</t>
  </si>
  <si>
    <t>start,end,deviceid,begin group,end group</t>
  </si>
  <si>
    <t>image_width</t>
  </si>
  <si>
    <t>image width</t>
  </si>
  <si>
    <t>image_height</t>
  </si>
  <si>
    <t>image height</t>
  </si>
  <si>
    <t>image_color</t>
  </si>
  <si>
    <t>image fill color name</t>
  </si>
  <si>
    <t>white</t>
  </si>
  <si>
    <t>newline_at_question_mark</t>
  </si>
  <si>
    <t>add a newline after each question mark</t>
  </si>
  <si>
    <t>logo_image_path</t>
  </si>
  <si>
    <t>path to image file to nest, path relative to xlsform</t>
  </si>
  <si>
    <t>nest_images/Simplify_Logo_RGB_MED.png</t>
  </si>
  <si>
    <t>logo_image_pixels_before</t>
  </si>
  <si>
    <t>vertical spacing from previous element or top</t>
  </si>
  <si>
    <t>logo_image_height</t>
  </si>
  <si>
    <t>height for logo with image_width, resized retaining aspect ratio</t>
  </si>
  <si>
    <t>text_label_column</t>
  </si>
  <si>
    <t>column with text to write</t>
  </si>
  <si>
    <t>label</t>
  </si>
  <si>
    <t>text_label_pixels_before</t>
  </si>
  <si>
    <t>text_label_pixels_line</t>
  </si>
  <si>
    <t>line vertical spacing</t>
  </si>
  <si>
    <t>text_label_wrap_char</t>
  </si>
  <si>
    <t>maximum characters per line</t>
  </si>
  <si>
    <t>text_label_font_name</t>
  </si>
  <si>
    <t>font name</t>
  </si>
  <si>
    <t>arialbd.ttf</t>
  </si>
  <si>
    <t>text_label_font_size</t>
  </si>
  <si>
    <t>font size</t>
  </si>
  <si>
    <t>text_label_font_color</t>
  </si>
  <si>
    <t>font fill color name</t>
  </si>
  <si>
    <t>black</t>
  </si>
  <si>
    <t>text_hint_column</t>
  </si>
  <si>
    <t>hint</t>
  </si>
  <si>
    <t>text_hint_pixels_before</t>
  </si>
  <si>
    <t>text_hint_pixels_line</t>
  </si>
  <si>
    <t>text_hint_wrap_char</t>
  </si>
  <si>
    <t>text_hint_font_name</t>
  </si>
  <si>
    <t>arial.ttf</t>
  </si>
  <si>
    <t>text_hint_font_size</t>
  </si>
  <si>
    <t>text_hint_font_color</t>
  </si>
  <si>
    <t>nest_image_column</t>
  </si>
  <si>
    <t>column with name of image file to nest, paths relative to xlsform</t>
  </si>
  <si>
    <t>image</t>
  </si>
  <si>
    <t>nest_image_pixels_before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</si>
</sst>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"/>
  <sheetViews>
    <sheetView tabSelected="1" zoomScale="70" workbookViewId="0">
      <selection activeCell="D38" sqref="D38"/>
    </sheetView>
  </sheetViews>
  <sheetFormatPr defaultRowHeight="15" customHeight="1" x14ac:dyDescent="0.25"/>
  <cols>
    <col min="1" max="1" width="20.5703125" customWidth="1"/>
    <col min="2" max="2" width="6.7109375" bestFit="1" customWidth="1"/>
    <col min="3" max="3" width="13.5703125" bestFit="1" customWidth="1"/>
    <col min="4" max="4" width="43.28515625" customWidth="1"/>
    <col min="5" max="5" width="12" customWidth="1"/>
    <col min="6" max="6" width="10.5703125" customWidth="1"/>
    <col min="7" max="14" width="7.5703125" customWidth="1"/>
    <col min="15" max="15" width="14.85546875" customWidth="1"/>
    <col min="16" max="21" width="7.5703125" customWidth="1"/>
    <col min="22" max="22" width="29.28515625" customWidth="1"/>
    <col min="23" max="28" width="7.5703125" customWidth="1"/>
    <col min="29" max="29" width="19.7109375" customWidth="1"/>
    <col min="30" max="30" width="14.42578125" customWidth="1"/>
    <col min="31" max="35" width="7.5703125" customWidth="1"/>
    <col min="36" max="36" width="28.85546875" customWidth="1"/>
    <col min="37" max="42" width="7.5703125" customWidth="1"/>
    <col min="43" max="43" width="25.5703125" customWidth="1"/>
    <col min="44" max="50" width="7.5703125" customWidth="1"/>
  </cols>
  <sheetData>
    <row r="1" spans="1:50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ht="15" customHeight="1" x14ac:dyDescent="0.25">
      <c r="A2" t="s">
        <v>50</v>
      </c>
      <c r="B2" t="str">
        <f t="shared" ref="B2:B7" si="0">IF(LEFT(A2,6)="select",RIGHT(A2,LEN(A2)-FIND(" ",A2)),"")</f>
        <v/>
      </c>
      <c r="C2" t="s">
        <v>50</v>
      </c>
      <c r="D2" t="s">
        <v>51</v>
      </c>
      <c r="F2" t="s">
        <v>52</v>
      </c>
      <c r="J2" t="s">
        <v>53</v>
      </c>
      <c r="T2" t="str">
        <f>IF(IFERROR(MATCH($A2,{"start","end","deviceid","begin group","end group","calculate"},0),FALSE),"",$C2&amp;"_"&amp;MID(T$1,FIND("::",T$1,1)+2,LEN(T$1)-FIND("::",T$1,1)+1)&amp;".png")</f>
        <v/>
      </c>
      <c r="AA2" t="str">
        <f>IF(IFERROR(MATCH($A2,{"start","end","deviceid","begin group","end group","calculate"},0),FALSE),"",$C2&amp;"_"&amp;MID(AA$1,FIND("::",AA$1,1)+2,LEN(AA$1)-FIND("::",AA$1,1)+1)&amp;".png")</f>
        <v/>
      </c>
      <c r="AH2" t="str">
        <f>IF(IFERROR(MATCH($A2,{"start","end","deviceid","begin group","end group","calculate"},0),FALSE),"",$C2&amp;"_"&amp;MID(AH$1,FIND("::",AH$1,1)+2,LEN(AH$1)-FIND("::",AH$1,1)+1)&amp;".png")</f>
        <v/>
      </c>
      <c r="AO2" t="str">
        <f>IF(IFERROR(MATCH($A2,{"start","end","deviceid","begin group","end group","calculate"},0),FALSE),"",$C2&amp;"_"&amp;MID(AO$1,FIND("::",AO$1,1)+2,LEN(AO$1)-FIND("::",AO$1,1)+1)&amp;".png")</f>
        <v/>
      </c>
      <c r="AV2" t="str">
        <f>IF(IFERROR(MATCH($A2,{"start","end","deviceid","begin group","end group","calculate"},0),FALSE),"",$C2&amp;"_"&amp;MID(AV$1,FIND("::",AV$1,1)+2,LEN(AV$1)-FIND("::",AV$1,1)+1)&amp;".png")</f>
        <v/>
      </c>
      <c r="AX2">
        <v>1</v>
      </c>
    </row>
    <row r="3" spans="1:50" ht="15" customHeight="1" x14ac:dyDescent="0.25">
      <c r="A3" t="s">
        <v>54</v>
      </c>
      <c r="B3" t="str">
        <f t="shared" si="0"/>
        <v/>
      </c>
      <c r="C3" t="s">
        <v>54</v>
      </c>
      <c r="D3" t="s">
        <v>55</v>
      </c>
      <c r="F3" t="s">
        <v>52</v>
      </c>
      <c r="J3" t="s">
        <v>53</v>
      </c>
      <c r="T3" t="str">
        <f>IF(IFERROR(MATCH($A3,{"start","end","deviceid","begin group","end group","calculate"},0),FALSE),"",$C3&amp;"_"&amp;MID(T$1,FIND("::",T$1,1)+2,LEN(T$1)-FIND("::",T$1,1)+1)&amp;".png")</f>
        <v/>
      </c>
      <c r="AA3" t="str">
        <f>IF(IFERROR(MATCH($A3,{"start","end","deviceid","begin group","end group","calculate"},0),FALSE),"",$C3&amp;"_"&amp;MID(AA$1,FIND("::",AA$1,1)+2,LEN(AA$1)-FIND("::",AA$1,1)+1)&amp;".png")</f>
        <v/>
      </c>
      <c r="AH3" t="str">
        <f>IF(IFERROR(MATCH($A3,{"start","end","deviceid","begin group","end group","calculate"},0),FALSE),"",$C3&amp;"_"&amp;MID(AH$1,FIND("::",AH$1,1)+2,LEN(AH$1)-FIND("::",AH$1,1)+1)&amp;".png")</f>
        <v/>
      </c>
      <c r="AO3" t="str">
        <f>IF(IFERROR(MATCH($A3,{"start","end","deviceid","begin group","end group","calculate"},0),FALSE),"",$C3&amp;"_"&amp;MID(AO$1,FIND("::",AO$1,1)+2,LEN(AO$1)-FIND("::",AO$1,1)+1)&amp;".png")</f>
        <v/>
      </c>
      <c r="AV3" t="str">
        <f>IF(IFERROR(MATCH($A3,{"start","end","deviceid","begin group","end group","calculate"},0),FALSE),"",$C3&amp;"_"&amp;MID(AV$1,FIND("::",AV$1,1)+2,LEN(AV$1)-FIND("::",AV$1,1)+1)&amp;".png")</f>
        <v/>
      </c>
      <c r="AX3">
        <v>2</v>
      </c>
    </row>
    <row r="4" spans="1:50" ht="15" customHeight="1" x14ac:dyDescent="0.25">
      <c r="A4" t="s">
        <v>56</v>
      </c>
      <c r="B4" t="str">
        <f t="shared" si="0"/>
        <v/>
      </c>
      <c r="C4" t="s">
        <v>56</v>
      </c>
      <c r="D4" t="s">
        <v>57</v>
      </c>
      <c r="F4" t="s">
        <v>52</v>
      </c>
      <c r="J4" t="s">
        <v>53</v>
      </c>
      <c r="T4" t="str">
        <f>IF(IFERROR(MATCH($A4,{"start","end","deviceid","begin group","end group","calculate"},0),FALSE),"",$C4&amp;"_"&amp;MID(T$1,FIND("::",T$1,1)+2,LEN(T$1)-FIND("::",T$1,1)+1)&amp;".png")</f>
        <v/>
      </c>
      <c r="AA4" t="str">
        <f>IF(IFERROR(MATCH($A4,{"start","end","deviceid","begin group","end group","calculate"},0),FALSE),"",$C4&amp;"_"&amp;MID(AA$1,FIND("::",AA$1,1)+2,LEN(AA$1)-FIND("::",AA$1,1)+1)&amp;".png")</f>
        <v/>
      </c>
      <c r="AH4" t="str">
        <f>IF(IFERROR(MATCH($A4,{"start","end","deviceid","begin group","end group","calculate"},0),FALSE),"",$C4&amp;"_"&amp;MID(AH$1,FIND("::",AH$1,1)+2,LEN(AH$1)-FIND("::",AH$1,1)+1)&amp;".png")</f>
        <v/>
      </c>
      <c r="AO4" t="str">
        <f>IF(IFERROR(MATCH($A4,{"start","end","deviceid","begin group","end group","calculate"},0),FALSE),"",$C4&amp;"_"&amp;MID(AO$1,FIND("::",AO$1,1)+2,LEN(AO$1)-FIND("::",AO$1,1)+1)&amp;".png")</f>
        <v/>
      </c>
      <c r="AV4" t="str">
        <f>IF(IFERROR(MATCH($A4,{"start","end","deviceid","begin group","end group","calculate"},0),FALSE),"",$C4&amp;"_"&amp;MID(AV$1,FIND("::",AV$1,1)+2,LEN(AV$1)-FIND("::",AV$1,1)+1)&amp;".png")</f>
        <v/>
      </c>
      <c r="AX4">
        <v>3</v>
      </c>
    </row>
    <row r="5" spans="1:50" ht="15" customHeight="1" x14ac:dyDescent="0.25">
      <c r="A5" s="1" t="s">
        <v>58</v>
      </c>
      <c r="B5" t="str">
        <f t="shared" si="0"/>
        <v/>
      </c>
      <c r="C5" t="s">
        <v>59</v>
      </c>
      <c r="F5" t="s">
        <v>52</v>
      </c>
      <c r="J5" t="s">
        <v>53</v>
      </c>
      <c r="O5" t="s">
        <v>60</v>
      </c>
      <c r="T5" t="str">
        <f>IF(IFERROR(MATCH($A5,{"start","end","deviceid","begin group","end group","calculate"},0),FALSE),"",$C5&amp;"_"&amp;MID(T$1,FIND("::",T$1,1)+2,LEN(T$1)-FIND("::",T$1,1)+1)&amp;".png")</f>
        <v/>
      </c>
      <c r="V5" t="s">
        <v>60</v>
      </c>
      <c r="AA5" t="str">
        <f>IF(IFERROR(MATCH($A5,{"start","end","deviceid","begin group","end group","calculate"},0),FALSE),"",$C5&amp;"_"&amp;MID(AA$1,FIND("::",AA$1,1)+2,LEN(AA$1)-FIND("::",AA$1,1)+1)&amp;".png")</f>
        <v/>
      </c>
      <c r="AC5" t="s">
        <v>60</v>
      </c>
      <c r="AH5" t="str">
        <f>IF(IFERROR(MATCH($A5,{"start","end","deviceid","begin group","end group","calculate"},0),FALSE),"",$C5&amp;"_"&amp;MID(AH$1,FIND("::",AH$1,1)+2,LEN(AH$1)-FIND("::",AH$1,1)+1)&amp;".png")</f>
        <v/>
      </c>
      <c r="AJ5" t="s">
        <v>60</v>
      </c>
      <c r="AO5" t="str">
        <f>IF(IFERROR(MATCH($A5,{"start","end","deviceid","begin group","end group","calculate"},0),FALSE),"",$C5&amp;"_"&amp;MID(AO$1,FIND("::",AO$1,1)+2,LEN(AO$1)-FIND("::",AO$1,1)+1)&amp;".png")</f>
        <v/>
      </c>
      <c r="AQ5" t="s">
        <v>60</v>
      </c>
      <c r="AV5" t="str">
        <f>IF(IFERROR(MATCH($A5,{"start","end","deviceid","begin group","end group","calculate"},0),FALSE),"",$C5&amp;"_"&amp;MID(AV$1,FIND("::",AV$1,1)+2,LEN(AV$1)-FIND("::",AV$1,1)+1)&amp;".png")</f>
        <v/>
      </c>
      <c r="AX5">
        <v>4</v>
      </c>
    </row>
    <row r="6" spans="1:50" ht="15" customHeight="1" x14ac:dyDescent="0.25">
      <c r="A6" t="s">
        <v>61</v>
      </c>
      <c r="B6" t="str">
        <f t="shared" si="0"/>
        <v/>
      </c>
      <c r="C6" t="s">
        <v>62</v>
      </c>
      <c r="F6" t="s">
        <v>52</v>
      </c>
      <c r="J6" t="s">
        <v>53</v>
      </c>
      <c r="K6" t="s">
        <v>63</v>
      </c>
      <c r="O6" t="s">
        <v>60</v>
      </c>
      <c r="P6" t="s">
        <v>64</v>
      </c>
      <c r="T6" t="str">
        <f>IF(IFERROR(MATCH($A6,{"start","end","deviceid","begin group","end group","calculate"},0),FALSE),"",$C6&amp;"_"&amp;MID(T$1,FIND("::",T$1,1)+2,LEN(T$1)-FIND("::",T$1,1)+1)&amp;".png")</f>
        <v>nl_visit_english.png</v>
      </c>
      <c r="V6" t="s">
        <v>60</v>
      </c>
      <c r="W6" t="s">
        <v>64</v>
      </c>
      <c r="AA6" t="str">
        <f>IF(IFERROR(MATCH($A6,{"start","end","deviceid","begin group","end group","calculate"},0),FALSE),"",$C6&amp;"_"&amp;MID(AA$1,FIND("::",AA$1,1)+2,LEN(AA$1)-FIND("::",AA$1,1)+1)&amp;".png")</f>
        <v>nl_visit_french.png</v>
      </c>
      <c r="AC6" t="s">
        <v>60</v>
      </c>
      <c r="AD6" t="s">
        <v>64</v>
      </c>
      <c r="AH6" t="str">
        <f>IF(IFERROR(MATCH($A6,{"start","end","deviceid","begin group","end group","calculate"},0),FALSE),"",$C6&amp;"_"&amp;MID(AH$1,FIND("::",AH$1,1)+2,LEN(AH$1)-FIND("::",AH$1,1)+1)&amp;".png")</f>
        <v>nl_visit_german.png</v>
      </c>
      <c r="AJ6" t="s">
        <v>60</v>
      </c>
      <c r="AK6" t="s">
        <v>64</v>
      </c>
      <c r="AO6" t="str">
        <f>IF(IFERROR(MATCH($A6,{"start","end","deviceid","begin group","end group","calculate"},0),FALSE),"",$C6&amp;"_"&amp;MID(AO$1,FIND("::",AO$1,1)+2,LEN(AO$1)-FIND("::",AO$1,1)+1)&amp;".png")</f>
        <v>nl_visit_norwegian.png</v>
      </c>
      <c r="AQ6" t="s">
        <v>60</v>
      </c>
      <c r="AR6" t="s">
        <v>64</v>
      </c>
      <c r="AV6" t="str">
        <f>IF(IFERROR(MATCH($A6,{"start","end","deviceid","begin group","end group","calculate"},0),FALSE),"",$C6&amp;"_"&amp;MID(AV$1,FIND("::",AV$1,1)+2,LEN(AV$1)-FIND("::",AV$1,1)+1)&amp;".png")</f>
        <v>nl_visit_spanish.png</v>
      </c>
      <c r="AX6">
        <v>5</v>
      </c>
    </row>
    <row r="7" spans="1:50" ht="15" customHeight="1" x14ac:dyDescent="0.25">
      <c r="A7" t="s">
        <v>65</v>
      </c>
      <c r="B7" t="str">
        <f t="shared" si="0"/>
        <v>visn</v>
      </c>
      <c r="C7" t="s">
        <v>66</v>
      </c>
      <c r="D7" t="s">
        <v>67</v>
      </c>
      <c r="F7" t="s">
        <v>68</v>
      </c>
      <c r="G7" t="s">
        <v>63</v>
      </c>
      <c r="H7" t="s">
        <v>69</v>
      </c>
      <c r="O7" t="s">
        <v>70</v>
      </c>
      <c r="P7" t="s">
        <v>71</v>
      </c>
      <c r="T7" t="str">
        <f>IF(IFERROR(MATCH($A7,{"start","end","deviceid","begin group","end group","calculate"},0),FALSE),"",$C7&amp;"_"&amp;MID(T$1,FIND("::",T$1,1)+2,LEN(T$1)-FIND("::",T$1,1)+1)&amp;".png")</f>
        <v>visn_english.png</v>
      </c>
      <c r="V7" t="s">
        <v>70</v>
      </c>
      <c r="W7" t="s">
        <v>71</v>
      </c>
      <c r="AA7" t="str">
        <f>IF(IFERROR(MATCH($A7,{"start","end","deviceid","begin group","end group","calculate"},0),FALSE),"",$C7&amp;"_"&amp;MID(AA$1,FIND("::",AA$1,1)+2,LEN(AA$1)-FIND("::",AA$1,1)+1)&amp;".png")</f>
        <v>visn_french.png</v>
      </c>
      <c r="AC7" t="s">
        <v>70</v>
      </c>
      <c r="AD7" t="s">
        <v>71</v>
      </c>
      <c r="AH7" t="str">
        <f>IF(IFERROR(MATCH($A7,{"start","end","deviceid","begin group","end group","calculate"},0),FALSE),"",$C7&amp;"_"&amp;MID(AH$1,FIND("::",AH$1,1)+2,LEN(AH$1)-FIND("::",AH$1,1)+1)&amp;".png")</f>
        <v>visn_german.png</v>
      </c>
      <c r="AJ7" t="s">
        <v>70</v>
      </c>
      <c r="AK7" t="s">
        <v>71</v>
      </c>
      <c r="AO7" t="str">
        <f>IF(IFERROR(MATCH($A7,{"start","end","deviceid","begin group","end group","calculate"},0),FALSE),"",$C7&amp;"_"&amp;MID(AO$1,FIND("::",AO$1,1)+2,LEN(AO$1)-FIND("::",AO$1,1)+1)&amp;".png")</f>
        <v>visn_norwegian.png</v>
      </c>
      <c r="AQ7" t="s">
        <v>70</v>
      </c>
      <c r="AR7" t="s">
        <v>71</v>
      </c>
      <c r="AV7" t="str">
        <f>IF(IFERROR(MATCH($A7,{"start","end","deviceid","begin group","end group","calculate"},0),FALSE),"",$C7&amp;"_"&amp;MID(AV$1,FIND("::",AV$1,1)+2,LEN(AV$1)-FIND("::",AV$1,1)+1)&amp;".png")</f>
        <v>visn_spanish.png</v>
      </c>
      <c r="AX7">
        <v>6</v>
      </c>
    </row>
    <row r="8" spans="1:50" ht="15" customHeight="1" x14ac:dyDescent="0.25">
      <c r="A8" t="s">
        <v>72</v>
      </c>
      <c r="B8" t="s">
        <v>53</v>
      </c>
      <c r="C8" t="s">
        <v>73</v>
      </c>
      <c r="D8" t="s">
        <v>74</v>
      </c>
      <c r="F8" t="s">
        <v>52</v>
      </c>
      <c r="G8" t="s">
        <v>63</v>
      </c>
      <c r="J8" t="s">
        <v>53</v>
      </c>
      <c r="M8" t="s">
        <v>75</v>
      </c>
      <c r="O8" t="s">
        <v>76</v>
      </c>
      <c r="P8" t="s">
        <v>77</v>
      </c>
      <c r="T8" t="str">
        <f>IF(IFERROR(MATCH($A8,{"start","end","deviceid","begin group","end group","calculate"},0),FALSE),"",$C8&amp;"_"&amp;MID(T$1,FIND("::",T$1,1)+2,LEN(T$1)-FIND("::",T$1,1)+1)&amp;".png")</f>
        <v>visd_english.png</v>
      </c>
      <c r="U8" t="s">
        <v>78</v>
      </c>
      <c r="V8" t="s">
        <v>76</v>
      </c>
      <c r="W8" t="s">
        <v>77</v>
      </c>
      <c r="AA8" t="str">
        <f>IF(IFERROR(MATCH($A8,{"start","end","deviceid","begin group","end group","calculate"},0),FALSE),"",$C8&amp;"_"&amp;MID(AA$1,FIND("::",AA$1,1)+2,LEN(AA$1)-FIND("::",AA$1,1)+1)&amp;".png")</f>
        <v>visd_french.png</v>
      </c>
      <c r="AB8" t="s">
        <v>78</v>
      </c>
      <c r="AC8" t="s">
        <v>76</v>
      </c>
      <c r="AD8" t="s">
        <v>77</v>
      </c>
      <c r="AH8" t="str">
        <f>IF(IFERROR(MATCH($A8,{"start","end","deviceid","begin group","end group","calculate"},0),FALSE),"",$C8&amp;"_"&amp;MID(AH$1,FIND("::",AH$1,1)+2,LEN(AH$1)-FIND("::",AH$1,1)+1)&amp;".png")</f>
        <v>visd_german.png</v>
      </c>
      <c r="AI8" t="s">
        <v>78</v>
      </c>
      <c r="AJ8" t="s">
        <v>76</v>
      </c>
      <c r="AK8" t="s">
        <v>77</v>
      </c>
      <c r="AO8" t="str">
        <f>IF(IFERROR(MATCH($A8,{"start","end","deviceid","begin group","end group","calculate"},0),FALSE),"",$C8&amp;"_"&amp;MID(AO$1,FIND("::",AO$1,1)+2,LEN(AO$1)-FIND("::",AO$1,1)+1)&amp;".png")</f>
        <v>visd_norwegian.png</v>
      </c>
      <c r="AP8" t="s">
        <v>78</v>
      </c>
      <c r="AQ8" t="s">
        <v>76</v>
      </c>
      <c r="AR8" t="s">
        <v>77</v>
      </c>
      <c r="AV8" t="str">
        <f>IF(IFERROR(MATCH($A8,{"start","end","deviceid","begin group","end group","calculate"},0),FALSE),"",$C8&amp;"_"&amp;MID(AV$1,FIND("::",AV$1,1)+2,LEN(AV$1)-FIND("::",AV$1,1)+1)&amp;".png")</f>
        <v>visd_spanish.png</v>
      </c>
      <c r="AW8" t="s">
        <v>78</v>
      </c>
      <c r="AX8">
        <v>7</v>
      </c>
    </row>
    <row r="9" spans="1:50" ht="15" customHeight="1" x14ac:dyDescent="0.25">
      <c r="A9" t="s">
        <v>61</v>
      </c>
      <c r="B9" t="s">
        <v>53</v>
      </c>
      <c r="C9" t="s">
        <v>79</v>
      </c>
      <c r="D9" t="s">
        <v>80</v>
      </c>
      <c r="F9" t="s">
        <v>68</v>
      </c>
      <c r="G9" t="s">
        <v>63</v>
      </c>
      <c r="I9" t="s">
        <v>81</v>
      </c>
      <c r="M9" t="s">
        <v>82</v>
      </c>
      <c r="O9" t="s">
        <v>83</v>
      </c>
      <c r="P9" t="s">
        <v>84</v>
      </c>
      <c r="T9" t="str">
        <f>IF(IFERROR(MATCH($A9,{"start","end","deviceid","begin group","end group","calculate"},0),FALSE),"",$C9&amp;"_"&amp;MID(T$1,FIND("::",T$1,1)+2,LEN(T$1)-FIND("::",T$1,1)+1)&amp;".png")</f>
        <v>sid_english.png</v>
      </c>
      <c r="U9" t="s">
        <v>85</v>
      </c>
      <c r="V9" t="s">
        <v>83</v>
      </c>
      <c r="W9" t="s">
        <v>84</v>
      </c>
      <c r="AA9" t="str">
        <f>IF(IFERROR(MATCH($A9,{"start","end","deviceid","begin group","end group","calculate"},0),FALSE),"",$C9&amp;"_"&amp;MID(AA$1,FIND("::",AA$1,1)+2,LEN(AA$1)-FIND("::",AA$1,1)+1)&amp;".png")</f>
        <v>sid_french.png</v>
      </c>
      <c r="AB9" t="s">
        <v>85</v>
      </c>
      <c r="AC9" t="s">
        <v>83</v>
      </c>
      <c r="AD9" t="s">
        <v>84</v>
      </c>
      <c r="AH9" t="str">
        <f>IF(IFERROR(MATCH($A9,{"start","end","deviceid","begin group","end group","calculate"},0),FALSE),"",$C9&amp;"_"&amp;MID(AH$1,FIND("::",AH$1,1)+2,LEN(AH$1)-FIND("::",AH$1,1)+1)&amp;".png")</f>
        <v>sid_german.png</v>
      </c>
      <c r="AI9" t="s">
        <v>85</v>
      </c>
      <c r="AJ9" t="s">
        <v>83</v>
      </c>
      <c r="AK9" t="s">
        <v>84</v>
      </c>
      <c r="AO9" t="str">
        <f>IF(IFERROR(MATCH($A9,{"start","end","deviceid","begin group","end group","calculate"},0),FALSE),"",$C9&amp;"_"&amp;MID(AO$1,FIND("::",AO$1,1)+2,LEN(AO$1)-FIND("::",AO$1,1)+1)&amp;".png")</f>
        <v>sid_norwegian.png</v>
      </c>
      <c r="AP9" t="s">
        <v>85</v>
      </c>
      <c r="AQ9" t="s">
        <v>83</v>
      </c>
      <c r="AR9" t="s">
        <v>84</v>
      </c>
      <c r="AV9" t="str">
        <f>IF(IFERROR(MATCH($A9,{"start","end","deviceid","begin group","end group","calculate"},0),FALSE),"",$C9&amp;"_"&amp;MID(AV$1,FIND("::",AV$1,1)+2,LEN(AV$1)-FIND("::",AV$1,1)+1)&amp;".png")</f>
        <v>sid_spanish.png</v>
      </c>
      <c r="AW9" t="s">
        <v>85</v>
      </c>
      <c r="AX9">
        <v>8</v>
      </c>
    </row>
    <row r="10" spans="1:50" ht="15" customHeight="1" x14ac:dyDescent="0.25">
      <c r="A10" t="s">
        <v>61</v>
      </c>
      <c r="B10" t="s">
        <v>53</v>
      </c>
      <c r="C10" t="s">
        <v>86</v>
      </c>
      <c r="D10" t="s">
        <v>87</v>
      </c>
      <c r="F10" t="s">
        <v>52</v>
      </c>
      <c r="G10" t="s">
        <v>63</v>
      </c>
      <c r="J10" t="s">
        <v>53</v>
      </c>
      <c r="M10" t="s">
        <v>88</v>
      </c>
      <c r="O10" t="s">
        <v>89</v>
      </c>
      <c r="P10" t="s">
        <v>90</v>
      </c>
      <c r="T10" t="str">
        <f>IF(IFERROR(MATCH($A10,{"start","end","deviceid","begin group","end group","calculate"},0),FALSE),"",$C10&amp;"_"&amp;MID(T$1,FIND("::",T$1,1)+2,LEN(T$1)-FIND("::",T$1,1)+1)&amp;".png")</f>
        <v>sinit_english.png</v>
      </c>
      <c r="U10" t="s">
        <v>91</v>
      </c>
      <c r="V10" t="s">
        <v>89</v>
      </c>
      <c r="W10" t="s">
        <v>90</v>
      </c>
      <c r="AA10" t="str">
        <f>IF(IFERROR(MATCH($A10,{"start","end","deviceid","begin group","end group","calculate"},0),FALSE),"",$C10&amp;"_"&amp;MID(AA$1,FIND("::",AA$1,1)+2,LEN(AA$1)-FIND("::",AA$1,1)+1)&amp;".png")</f>
        <v>sinit_french.png</v>
      </c>
      <c r="AB10" t="s">
        <v>91</v>
      </c>
      <c r="AC10" t="s">
        <v>89</v>
      </c>
      <c r="AD10" t="s">
        <v>90</v>
      </c>
      <c r="AH10" t="str">
        <f>IF(IFERROR(MATCH($A10,{"start","end","deviceid","begin group","end group","calculate"},0),FALSE),"",$C10&amp;"_"&amp;MID(AH$1,FIND("::",AH$1,1)+2,LEN(AH$1)-FIND("::",AH$1,1)+1)&amp;".png")</f>
        <v>sinit_german.png</v>
      </c>
      <c r="AI10" t="s">
        <v>91</v>
      </c>
      <c r="AJ10" t="s">
        <v>89</v>
      </c>
      <c r="AK10" t="s">
        <v>90</v>
      </c>
      <c r="AO10" t="str">
        <f>IF(IFERROR(MATCH($A10,{"start","end","deviceid","begin group","end group","calculate"},0),FALSE),"",$C10&amp;"_"&amp;MID(AO$1,FIND("::",AO$1,1)+2,LEN(AO$1)-FIND("::",AO$1,1)+1)&amp;".png")</f>
        <v>sinit_norwegian.png</v>
      </c>
      <c r="AP10" t="s">
        <v>91</v>
      </c>
      <c r="AQ10" t="s">
        <v>89</v>
      </c>
      <c r="AR10" t="s">
        <v>90</v>
      </c>
      <c r="AV10" t="str">
        <f>IF(IFERROR(MATCH($A10,{"start","end","deviceid","begin group","end group","calculate"},0),FALSE),"",$C10&amp;"_"&amp;MID(AV$1,FIND("::",AV$1,1)+2,LEN(AV$1)-FIND("::",AV$1,1)+1)&amp;".png")</f>
        <v>sinit_spanish.png</v>
      </c>
      <c r="AW10" t="s">
        <v>91</v>
      </c>
      <c r="AX10">
        <v>9</v>
      </c>
    </row>
    <row r="11" spans="1:50" ht="15" customHeight="1" x14ac:dyDescent="0.25">
      <c r="A11" t="s">
        <v>61</v>
      </c>
      <c r="B11" t="s">
        <v>53</v>
      </c>
      <c r="C11" t="s">
        <v>92</v>
      </c>
      <c r="D11" t="s">
        <v>93</v>
      </c>
      <c r="F11" t="s">
        <v>52</v>
      </c>
      <c r="G11" t="s">
        <v>63</v>
      </c>
      <c r="J11" t="s">
        <v>53</v>
      </c>
      <c r="O11" t="s">
        <v>94</v>
      </c>
      <c r="P11" t="s">
        <v>95</v>
      </c>
      <c r="T11" t="str">
        <f>IF(IFERROR(MATCH($A11,{"start","end","deviceid","begin group","end group","calculate"},0),FALSE),"",$C11&amp;"_"&amp;MID(T$1,FIND("::",T$1,1)+2,LEN(T$1)-FIND("::",T$1,1)+1)&amp;".png")</f>
        <v>iname_english.png</v>
      </c>
      <c r="V11" t="s">
        <v>94</v>
      </c>
      <c r="W11" t="s">
        <v>95</v>
      </c>
      <c r="AA11" t="str">
        <f>IF(IFERROR(MATCH($A11,{"start","end","deviceid","begin group","end group","calculate"},0),FALSE),"",$C11&amp;"_"&amp;MID(AA$1,FIND("::",AA$1,1)+2,LEN(AA$1)-FIND("::",AA$1,1)+1)&amp;".png")</f>
        <v>iname_french.png</v>
      </c>
      <c r="AC11" t="s">
        <v>94</v>
      </c>
      <c r="AD11" t="s">
        <v>95</v>
      </c>
      <c r="AH11" t="str">
        <f>IF(IFERROR(MATCH($A11,{"start","end","deviceid","begin group","end group","calculate"},0),FALSE),"",$C11&amp;"_"&amp;MID(AH$1,FIND("::",AH$1,1)+2,LEN(AH$1)-FIND("::",AH$1,1)+1)&amp;".png")</f>
        <v>iname_german.png</v>
      </c>
      <c r="AJ11" t="s">
        <v>94</v>
      </c>
      <c r="AK11" t="s">
        <v>95</v>
      </c>
      <c r="AO11" t="str">
        <f>IF(IFERROR(MATCH($A11,{"start","end","deviceid","begin group","end group","calculate"},0),FALSE),"",$C11&amp;"_"&amp;MID(AO$1,FIND("::",AO$1,1)+2,LEN(AO$1)-FIND("::",AO$1,1)+1)&amp;".png")</f>
        <v>iname_norwegian.png</v>
      </c>
      <c r="AQ11" t="s">
        <v>94</v>
      </c>
      <c r="AR11" t="s">
        <v>95</v>
      </c>
      <c r="AV11" t="str">
        <f>IF(IFERROR(MATCH($A11,{"start","end","deviceid","begin group","end group","calculate"},0),FALSE),"",$C11&amp;"_"&amp;MID(AV$1,FIND("::",AV$1,1)+2,LEN(AV$1)-FIND("::",AV$1,1)+1)&amp;".png")</f>
        <v>iname_spanish.png</v>
      </c>
      <c r="AX11">
        <v>10</v>
      </c>
    </row>
    <row r="12" spans="1:50" ht="15" customHeight="1" x14ac:dyDescent="0.25">
      <c r="A12" s="1" t="s">
        <v>96</v>
      </c>
      <c r="B12" t="str">
        <f t="shared" ref="B12" si="1">IF(LEFT(A12,6)="select",RIGHT(A12,LEN(A12)-FIND(" ",A12)),"")</f>
        <v/>
      </c>
      <c r="C12" t="s">
        <v>59</v>
      </c>
      <c r="F12" t="s">
        <v>52</v>
      </c>
      <c r="J12" t="s">
        <v>53</v>
      </c>
      <c r="T12" t="str">
        <f>IF(IFERROR(MATCH($A12,{"start","end","deviceid","begin group","end group","calculate"},0),FALSE),"",$C12&amp;"_"&amp;MID(T$1,FIND("::",T$1,1)+2,LEN(T$1)-FIND("::",T$1,1)+1)&amp;".png")</f>
        <v/>
      </c>
      <c r="AA12" t="str">
        <f>IF(IFERROR(MATCH($A12,{"start","end","deviceid","begin group","end group","calculate"},0),FALSE),"",$C12&amp;"_"&amp;MID(AA$1,FIND("::",AA$1,1)+2,LEN(AA$1)-FIND("::",AA$1,1)+1)&amp;".png")</f>
        <v/>
      </c>
      <c r="AH12" t="str">
        <f>IF(IFERROR(MATCH($A12,{"start","end","deviceid","begin group","end group","calculate"},0),FALSE),"",$C12&amp;"_"&amp;MID(AH$1,FIND("::",AH$1,1)+2,LEN(AH$1)-FIND("::",AH$1,1)+1)&amp;".png")</f>
        <v/>
      </c>
      <c r="AO12" t="str">
        <f>IF(IFERROR(MATCH($A12,{"start","end","deviceid","begin group","end group","calculate"},0),FALSE),"",$C12&amp;"_"&amp;MID(AO$1,FIND("::",AO$1,1)+2,LEN(AO$1)-FIND("::",AO$1,1)+1)&amp;".png")</f>
        <v/>
      </c>
      <c r="AV12" t="str">
        <f>IF(IFERROR(MATCH($A12,{"start","end","deviceid","begin group","end group","calculate"},0),FALSE),"",$C12&amp;"_"&amp;MID(AV$1,FIND("::",AV$1,1)+2,LEN(AV$1)-FIND("::",AV$1,1)+1)&amp;".png")</f>
        <v/>
      </c>
      <c r="AX12">
        <v>11</v>
      </c>
    </row>
  </sheetData>
  <autoFilter ref="A1:AX12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workbookViewId="0">
      <selection activeCell="C14" sqref="C14"/>
    </sheetView>
  </sheetViews>
  <sheetFormatPr defaultRowHeight="15" customHeight="1" x14ac:dyDescent="0.25"/>
  <cols>
    <col min="1" max="1" width="10.28515625" bestFit="1" customWidth="1"/>
    <col min="2" max="2" width="6.42578125" bestFit="1" customWidth="1"/>
    <col min="3" max="7" width="42.28515625" customWidth="1"/>
    <col min="8" max="8" width="6" bestFit="1" customWidth="1"/>
    <col min="9" max="9" width="16.28515625" bestFit="1" customWidth="1"/>
    <col min="10" max="10" width="15.28515625" bestFit="1" customWidth="1"/>
    <col min="11" max="11" width="16.28515625" bestFit="1" customWidth="1"/>
  </cols>
  <sheetData>
    <row r="1" spans="1:11" ht="15" customHeight="1" x14ac:dyDescent="0.25">
      <c r="A1" t="s">
        <v>97</v>
      </c>
      <c r="B1" t="s">
        <v>2</v>
      </c>
      <c r="C1" t="s">
        <v>17</v>
      </c>
      <c r="D1" t="s">
        <v>24</v>
      </c>
      <c r="E1" t="s">
        <v>31</v>
      </c>
      <c r="F1" t="s">
        <v>38</v>
      </c>
      <c r="G1" t="s">
        <v>45</v>
      </c>
      <c r="H1" t="s">
        <v>49</v>
      </c>
      <c r="I1" t="s">
        <v>98</v>
      </c>
      <c r="J1" t="s">
        <v>4</v>
      </c>
      <c r="K1" t="s">
        <v>5</v>
      </c>
    </row>
    <row r="2" spans="1:11" ht="15" customHeight="1" x14ac:dyDescent="0.25">
      <c r="A2" t="s">
        <v>66</v>
      </c>
      <c r="B2">
        <v>0</v>
      </c>
      <c r="C2" t="s">
        <v>99</v>
      </c>
      <c r="D2" t="s">
        <v>99</v>
      </c>
      <c r="E2" t="s">
        <v>99</v>
      </c>
      <c r="F2" t="s">
        <v>99</v>
      </c>
      <c r="G2" t="s">
        <v>99</v>
      </c>
      <c r="H2">
        <v>1</v>
      </c>
      <c r="I2" t="str">
        <f>VLOOKUP(A2,survey!$B$2:$C$12,2,FALSE)</f>
        <v>visn</v>
      </c>
      <c r="J2">
        <f>VLOOKUP(A2,survey!$B$2:$F$12,4,FALSE)</f>
        <v>0</v>
      </c>
      <c r="K2" t="str">
        <f>VLOOKUP(A2,survey!$B$2:$F$12,5,FALSE)</f>
        <v>n</v>
      </c>
    </row>
    <row r="3" spans="1:11" ht="15" customHeight="1" x14ac:dyDescent="0.25">
      <c r="A3" t="s">
        <v>66</v>
      </c>
      <c r="B3">
        <v>4</v>
      </c>
      <c r="C3" t="s">
        <v>100</v>
      </c>
      <c r="D3" t="s">
        <v>100</v>
      </c>
      <c r="E3" t="s">
        <v>100</v>
      </c>
      <c r="F3" t="s">
        <v>100</v>
      </c>
      <c r="G3" t="s">
        <v>100</v>
      </c>
      <c r="H3">
        <v>2</v>
      </c>
      <c r="I3" t="str">
        <f>VLOOKUP(A3,survey!$B$2:$C$12,2,FALSE)</f>
        <v>visn</v>
      </c>
      <c r="J3">
        <f>VLOOKUP(A3,survey!$B$2:$F$12,4,FALSE)</f>
        <v>0</v>
      </c>
      <c r="K3" t="str">
        <f>VLOOKUP(A3,survey!$B$2:$F$12,5,FALSE)</f>
        <v>n</v>
      </c>
    </row>
    <row r="4" spans="1:11" ht="15" customHeight="1" x14ac:dyDescent="0.25">
      <c r="A4" t="s">
        <v>66</v>
      </c>
      <c r="B4">
        <v>8</v>
      </c>
      <c r="C4" t="s">
        <v>101</v>
      </c>
      <c r="D4" t="s">
        <v>101</v>
      </c>
      <c r="E4" t="s">
        <v>101</v>
      </c>
      <c r="F4" t="s">
        <v>101</v>
      </c>
      <c r="G4" t="s">
        <v>101</v>
      </c>
      <c r="H4">
        <v>3</v>
      </c>
      <c r="I4" t="str">
        <f>VLOOKUP(A4,survey!$B$2:$C$12,2,FALSE)</f>
        <v>visn</v>
      </c>
      <c r="J4">
        <f>VLOOKUP(A4,survey!$B$2:$F$12,4,FALSE)</f>
        <v>0</v>
      </c>
      <c r="K4" t="str">
        <f>VLOOKUP(A4,survey!$B$2:$F$12,5,FALSE)</f>
        <v>n</v>
      </c>
    </row>
    <row r="5" spans="1:11" ht="15" customHeight="1" x14ac:dyDescent="0.25">
      <c r="A5" t="s">
        <v>66</v>
      </c>
      <c r="B5">
        <v>3000</v>
      </c>
      <c r="C5" t="s">
        <v>102</v>
      </c>
      <c r="D5" t="s">
        <v>102</v>
      </c>
      <c r="E5" t="s">
        <v>102</v>
      </c>
      <c r="F5" t="s">
        <v>102</v>
      </c>
      <c r="G5" t="s">
        <v>102</v>
      </c>
      <c r="H5">
        <v>4</v>
      </c>
      <c r="I5" t="str">
        <f>VLOOKUP(A5,survey!$B$2:$C$12,2,FALSE)</f>
        <v>visn</v>
      </c>
      <c r="J5">
        <f>VLOOKUP(A5,survey!$B$2:$F$12,4,FALSE)</f>
        <v>0</v>
      </c>
      <c r="K5" t="str">
        <f>VLOOKUP(A5,survey!$B$2:$F$12,5,FALSE)</f>
        <v>n</v>
      </c>
    </row>
    <row r="6" spans="1:11" ht="15" customHeight="1" x14ac:dyDescent="0.25">
      <c r="A6" t="s">
        <v>66</v>
      </c>
      <c r="B6">
        <v>4012</v>
      </c>
      <c r="C6" t="s">
        <v>103</v>
      </c>
      <c r="D6" t="s">
        <v>103</v>
      </c>
      <c r="E6" t="s">
        <v>103</v>
      </c>
      <c r="F6" t="s">
        <v>103</v>
      </c>
      <c r="G6" t="s">
        <v>103</v>
      </c>
      <c r="H6">
        <v>5</v>
      </c>
      <c r="I6" t="str">
        <f>VLOOKUP(A6,survey!$B$2:$C$12,2,FALSE)</f>
        <v>visn</v>
      </c>
      <c r="J6">
        <f>VLOOKUP(A6,survey!$B$2:$F$12,4,FALSE)</f>
        <v>0</v>
      </c>
      <c r="K6" t="str">
        <f>VLOOKUP(A6,survey!$B$2:$F$12,5,FALSE)</f>
        <v>n</v>
      </c>
    </row>
    <row r="7" spans="1:11" ht="15" customHeight="1" x14ac:dyDescent="0.25">
      <c r="A7" t="s">
        <v>66</v>
      </c>
      <c r="B7">
        <v>4024</v>
      </c>
      <c r="C7" t="s">
        <v>104</v>
      </c>
      <c r="D7" t="s">
        <v>104</v>
      </c>
      <c r="E7" t="s">
        <v>104</v>
      </c>
      <c r="F7" t="s">
        <v>104</v>
      </c>
      <c r="G7" t="s">
        <v>104</v>
      </c>
      <c r="H7">
        <v>6</v>
      </c>
      <c r="I7" t="str">
        <f>VLOOKUP(A7,survey!$B$2:$C$12,2,FALSE)</f>
        <v>visn</v>
      </c>
      <c r="J7">
        <f>VLOOKUP(A7,survey!$B$2:$F$12,4,FALSE)</f>
        <v>0</v>
      </c>
      <c r="K7" t="str">
        <f>VLOOKUP(A7,survey!$B$2:$F$12,5,FALSE)</f>
        <v>n</v>
      </c>
    </row>
    <row r="8" spans="1:11" ht="15" customHeight="1" x14ac:dyDescent="0.25">
      <c r="A8" t="s">
        <v>66</v>
      </c>
      <c r="B8">
        <v>2001</v>
      </c>
      <c r="C8" t="s">
        <v>105</v>
      </c>
      <c r="D8" t="s">
        <v>105</v>
      </c>
      <c r="E8" t="s">
        <v>105</v>
      </c>
      <c r="F8" t="s">
        <v>105</v>
      </c>
      <c r="G8" t="s">
        <v>105</v>
      </c>
      <c r="H8">
        <v>7</v>
      </c>
      <c r="I8" t="str">
        <f>VLOOKUP(A8,survey!$B$2:$C$12,2,FALSE)</f>
        <v>visn</v>
      </c>
      <c r="J8">
        <f>VLOOKUP(A8,survey!$B$2:$F$12,4,FALSE)</f>
        <v>0</v>
      </c>
      <c r="K8" t="str">
        <f>VLOOKUP(A8,survey!$B$2:$F$12,5,FALSE)</f>
        <v>n</v>
      </c>
    </row>
    <row r="9" spans="1:11" ht="15" customHeight="1" x14ac:dyDescent="0.25">
      <c r="A9" t="s">
        <v>66</v>
      </c>
      <c r="B9">
        <v>2002</v>
      </c>
      <c r="C9" t="s">
        <v>106</v>
      </c>
      <c r="D9" t="s">
        <v>106</v>
      </c>
      <c r="E9" t="s">
        <v>106</v>
      </c>
      <c r="F9" t="s">
        <v>106</v>
      </c>
      <c r="G9" t="s">
        <v>106</v>
      </c>
      <c r="H9">
        <v>8</v>
      </c>
      <c r="I9" t="str">
        <f>VLOOKUP(A9,survey!$B$2:$C$12,2,FALSE)</f>
        <v>visn</v>
      </c>
      <c r="J9">
        <f>VLOOKUP(A9,survey!$B$2:$F$12,4,FALSE)</f>
        <v>0</v>
      </c>
      <c r="K9" t="str">
        <f>VLOOKUP(A9,survey!$B$2:$F$12,5,FALSE)</f>
        <v>n</v>
      </c>
    </row>
    <row r="10" spans="1:11" ht="15" customHeight="1" x14ac:dyDescent="0.25">
      <c r="A10" t="s">
        <v>66</v>
      </c>
      <c r="B10">
        <v>2003</v>
      </c>
      <c r="C10" t="s">
        <v>107</v>
      </c>
      <c r="D10" t="s">
        <v>107</v>
      </c>
      <c r="E10" t="s">
        <v>107</v>
      </c>
      <c r="F10" t="s">
        <v>107</v>
      </c>
      <c r="G10" t="s">
        <v>107</v>
      </c>
      <c r="H10">
        <v>9</v>
      </c>
      <c r="I10" t="str">
        <f>VLOOKUP(A10,survey!$B$2:$C$12,2,FALSE)</f>
        <v>visn</v>
      </c>
      <c r="J10">
        <f>VLOOKUP(A10,survey!$B$2:$F$12,4,FALSE)</f>
        <v>0</v>
      </c>
      <c r="K10" t="str">
        <f>VLOOKUP(A10,survey!$B$2:$F$12,5,FALSE)</f>
        <v>n</v>
      </c>
    </row>
  </sheetData>
  <autoFilter ref="A1:K10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85" workbookViewId="0">
      <selection activeCell="F3" sqref="F3"/>
    </sheetView>
  </sheetViews>
  <sheetFormatPr defaultRowHeight="15" customHeight="1" x14ac:dyDescent="0.25"/>
  <cols>
    <col min="1" max="1" width="61.5703125" customWidth="1"/>
    <col min="2" max="2" width="20.28515625" customWidth="1"/>
    <col min="3" max="3" width="47.5703125" bestFit="1" customWidth="1"/>
    <col min="5" max="5" width="16.5703125" bestFit="1" customWidth="1"/>
  </cols>
  <sheetData>
    <row r="1" spans="1:6" ht="15" customHeight="1" x14ac:dyDescent="0.2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</row>
    <row r="2" spans="1:6" ht="15" customHeight="1" x14ac:dyDescent="0.25">
      <c r="A2" t="s">
        <v>114</v>
      </c>
      <c r="B2" t="s">
        <v>115</v>
      </c>
      <c r="C2" t="s">
        <v>116</v>
      </c>
      <c r="D2">
        <v>1</v>
      </c>
      <c r="E2" t="s">
        <v>117</v>
      </c>
      <c r="F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85" workbookViewId="0">
      <selection activeCell="D9" sqref="D9"/>
    </sheetView>
  </sheetViews>
  <sheetFormatPr defaultRowHeight="15" customHeight="1" x14ac:dyDescent="0.25"/>
  <sheetData>
    <row r="1" spans="1:3" ht="15" customHeight="1" x14ac:dyDescent="0.25">
      <c r="A1" t="s">
        <v>118</v>
      </c>
      <c r="B1" t="s">
        <v>119</v>
      </c>
      <c r="C1" t="s">
        <v>120</v>
      </c>
    </row>
    <row r="2" spans="1:3" ht="15" customHeight="1" x14ac:dyDescent="0.25">
      <c r="A2" t="s">
        <v>121</v>
      </c>
      <c r="B2" t="s">
        <v>122</v>
      </c>
      <c r="C2" t="s">
        <v>2</v>
      </c>
    </row>
    <row r="3" spans="1:3" ht="15" customHeight="1" x14ac:dyDescent="0.25">
      <c r="A3" t="s">
        <v>123</v>
      </c>
      <c r="B3" t="s">
        <v>124</v>
      </c>
      <c r="C3" t="s">
        <v>125</v>
      </c>
    </row>
    <row r="4" spans="1:3" ht="15" customHeight="1" x14ac:dyDescent="0.25">
      <c r="A4" t="s">
        <v>126</v>
      </c>
      <c r="B4" t="s">
        <v>127</v>
      </c>
      <c r="C4">
        <v>1382</v>
      </c>
    </row>
    <row r="5" spans="1:3" ht="15" customHeight="1" x14ac:dyDescent="0.25">
      <c r="A5" t="s">
        <v>128</v>
      </c>
      <c r="B5" t="s">
        <v>129</v>
      </c>
      <c r="C5">
        <v>683</v>
      </c>
    </row>
    <row r="6" spans="1:3" ht="15" customHeight="1" x14ac:dyDescent="0.25">
      <c r="A6" t="s">
        <v>130</v>
      </c>
      <c r="B6" t="s">
        <v>131</v>
      </c>
      <c r="C6" t="s">
        <v>132</v>
      </c>
    </row>
    <row r="7" spans="1:3" ht="15" customHeight="1" x14ac:dyDescent="0.25">
      <c r="A7" t="s">
        <v>133</v>
      </c>
      <c r="B7" t="s">
        <v>134</v>
      </c>
    </row>
    <row r="8" spans="1:3" ht="15" customHeight="1" x14ac:dyDescent="0.25">
      <c r="A8" t="s">
        <v>135</v>
      </c>
      <c r="B8" t="s">
        <v>136</v>
      </c>
      <c r="C8" t="s">
        <v>137</v>
      </c>
    </row>
    <row r="9" spans="1:3" ht="15" customHeight="1" x14ac:dyDescent="0.25">
      <c r="A9" t="s">
        <v>138</v>
      </c>
      <c r="B9" t="s">
        <v>139</v>
      </c>
      <c r="C9">
        <v>10</v>
      </c>
    </row>
    <row r="10" spans="1:3" ht="15" customHeight="1" x14ac:dyDescent="0.25">
      <c r="A10" t="s">
        <v>140</v>
      </c>
      <c r="B10" t="s">
        <v>141</v>
      </c>
      <c r="C10">
        <v>110</v>
      </c>
    </row>
    <row r="11" spans="1:3" ht="15" customHeight="1" x14ac:dyDescent="0.25">
      <c r="A11" t="s">
        <v>142</v>
      </c>
      <c r="B11" t="s">
        <v>143</v>
      </c>
      <c r="C11" t="s">
        <v>144</v>
      </c>
    </row>
    <row r="12" spans="1:3" ht="15" customHeight="1" x14ac:dyDescent="0.25">
      <c r="A12" t="s">
        <v>145</v>
      </c>
      <c r="B12" t="s">
        <v>139</v>
      </c>
      <c r="C12">
        <v>30</v>
      </c>
    </row>
    <row r="13" spans="1:3" ht="15" customHeight="1" x14ac:dyDescent="0.25">
      <c r="A13" t="s">
        <v>146</v>
      </c>
      <c r="B13" t="s">
        <v>147</v>
      </c>
      <c r="C13">
        <v>5</v>
      </c>
    </row>
    <row r="14" spans="1:3" ht="15" customHeight="1" x14ac:dyDescent="0.25">
      <c r="A14" t="s">
        <v>148</v>
      </c>
      <c r="B14" t="s">
        <v>149</v>
      </c>
      <c r="C14">
        <v>50</v>
      </c>
    </row>
    <row r="15" spans="1:3" ht="15" customHeight="1" x14ac:dyDescent="0.25">
      <c r="A15" t="s">
        <v>150</v>
      </c>
      <c r="B15" t="s">
        <v>151</v>
      </c>
      <c r="C15" t="s">
        <v>152</v>
      </c>
    </row>
    <row r="16" spans="1:3" ht="15" customHeight="1" x14ac:dyDescent="0.25">
      <c r="A16" t="s">
        <v>153</v>
      </c>
      <c r="B16" t="s">
        <v>154</v>
      </c>
      <c r="C16">
        <v>72</v>
      </c>
    </row>
    <row r="17" spans="1:3" ht="15" customHeight="1" x14ac:dyDescent="0.25">
      <c r="A17" t="s">
        <v>155</v>
      </c>
      <c r="B17" t="s">
        <v>156</v>
      </c>
      <c r="C17" t="s">
        <v>157</v>
      </c>
    </row>
    <row r="18" spans="1:3" ht="15" customHeight="1" x14ac:dyDescent="0.25">
      <c r="A18" t="s">
        <v>158</v>
      </c>
      <c r="B18" t="s">
        <v>143</v>
      </c>
      <c r="C18" t="s">
        <v>159</v>
      </c>
    </row>
    <row r="19" spans="1:3" ht="15" customHeight="1" x14ac:dyDescent="0.25">
      <c r="A19" t="s">
        <v>160</v>
      </c>
      <c r="B19" t="s">
        <v>139</v>
      </c>
      <c r="C19">
        <v>15</v>
      </c>
    </row>
    <row r="20" spans="1:3" ht="15" customHeight="1" x14ac:dyDescent="0.25">
      <c r="A20" t="s">
        <v>161</v>
      </c>
      <c r="B20" t="s">
        <v>147</v>
      </c>
      <c r="C20">
        <v>5</v>
      </c>
    </row>
    <row r="21" spans="1:3" ht="15" customHeight="1" x14ac:dyDescent="0.25">
      <c r="A21" t="s">
        <v>162</v>
      </c>
      <c r="B21" t="s">
        <v>149</v>
      </c>
      <c r="C21">
        <v>90</v>
      </c>
    </row>
    <row r="22" spans="1:3" ht="15" customHeight="1" x14ac:dyDescent="0.25">
      <c r="A22" t="s">
        <v>163</v>
      </c>
      <c r="B22" t="s">
        <v>151</v>
      </c>
      <c r="C22" t="s">
        <v>164</v>
      </c>
    </row>
    <row r="23" spans="1:3" ht="15" customHeight="1" x14ac:dyDescent="0.25">
      <c r="A23" t="s">
        <v>165</v>
      </c>
      <c r="B23" t="s">
        <v>154</v>
      </c>
      <c r="C23">
        <v>72</v>
      </c>
    </row>
    <row r="24" spans="1:3" ht="15" customHeight="1" x14ac:dyDescent="0.25">
      <c r="A24" t="s">
        <v>166</v>
      </c>
      <c r="B24" t="s">
        <v>156</v>
      </c>
      <c r="C24" t="s">
        <v>157</v>
      </c>
    </row>
    <row r="25" spans="1:3" ht="15" customHeight="1" x14ac:dyDescent="0.25">
      <c r="A25" t="s">
        <v>167</v>
      </c>
      <c r="B25" t="s">
        <v>168</v>
      </c>
      <c r="C25" t="s">
        <v>169</v>
      </c>
    </row>
    <row r="26" spans="1:3" ht="15" customHeight="1" x14ac:dyDescent="0.25">
      <c r="A26" t="s">
        <v>170</v>
      </c>
      <c r="B26" t="s">
        <v>139</v>
      </c>
      <c r="C2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image_settings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2016-12-02T03:02:26Z</dcterms:modified>
</cp:coreProperties>
</file>