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pou036/projects/redback/tests/benchmark_7_HM/"/>
    </mc:Choice>
  </mc:AlternateContent>
  <bookViews>
    <workbookView xWindow="8980" yWindow="2400" windowWidth="16660" windowHeight="11400" tabRatio="500"/>
  </bookViews>
  <sheets>
    <sheet name="Sheet1" sheetId="1" r:id="rId1"/>
  </sheets>
  <definedNames>
    <definedName name="alpha">Sheet1!$C$16</definedName>
    <definedName name="beta_s">Sheet1!$C$19</definedName>
    <definedName name="biot">Sheet1!$C$16</definedName>
    <definedName name="cis">Sheet1!#REF!</definedName>
    <definedName name="E">Sheet1!$G$14</definedName>
    <definedName name="G">Sheet1!$C$18</definedName>
    <definedName name="K">Sheet1!$C$17</definedName>
    <definedName name="L">Sheet1!$C$15</definedName>
    <definedName name="nu">Sheet1!$G$15</definedName>
    <definedName name="peclet">Sheet1!$C$21</definedName>
    <definedName name="phi_0">Sheet1!$C$20</definedName>
    <definedName name="vz">Sheet1!$C$14</definedName>
  </definedNames>
  <calcPr calcId="150000" refMode="R1C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G3" i="1"/>
  <c r="G4" i="1"/>
  <c r="G5" i="1"/>
  <c r="G6" i="1"/>
  <c r="G7" i="1"/>
  <c r="G8" i="1"/>
  <c r="G9" i="1"/>
  <c r="G10" i="1"/>
  <c r="G11" i="1"/>
  <c r="H2" i="1"/>
  <c r="G2" i="1"/>
  <c r="F3" i="1"/>
  <c r="F4" i="1"/>
  <c r="F5" i="1"/>
  <c r="F6" i="1"/>
  <c r="F7" i="1"/>
  <c r="F8" i="1"/>
  <c r="F9" i="1"/>
  <c r="F10" i="1"/>
  <c r="F11" i="1"/>
  <c r="F2" i="1"/>
  <c r="D2" i="1"/>
  <c r="C17" i="1"/>
  <c r="C18" i="1"/>
  <c r="D3" i="1"/>
  <c r="D4" i="1"/>
  <c r="D5" i="1"/>
  <c r="D6" i="1"/>
  <c r="D7" i="1"/>
  <c r="D8" i="1"/>
  <c r="D9" i="1"/>
  <c r="D10" i="1"/>
  <c r="D11" i="1"/>
  <c r="C2" i="1"/>
  <c r="C3" i="1"/>
  <c r="C4" i="1"/>
  <c r="C5" i="1"/>
  <c r="C6" i="1"/>
  <c r="C7" i="1"/>
  <c r="C8" i="1"/>
  <c r="C9" i="1"/>
  <c r="C10" i="1"/>
  <c r="C11" i="1"/>
</calcChain>
</file>

<file path=xl/sharedStrings.xml><?xml version="1.0" encoding="utf-8"?>
<sst xmlns="http://schemas.openxmlformats.org/spreadsheetml/2006/main" count="19" uniqueCount="19">
  <si>
    <t>time</t>
  </si>
  <si>
    <t>small strain</t>
  </si>
  <si>
    <t>vz</t>
  </si>
  <si>
    <t>L</t>
  </si>
  <si>
    <t>K</t>
  </si>
  <si>
    <t>G</t>
  </si>
  <si>
    <t>beta_s</t>
  </si>
  <si>
    <t>solid compressibility</t>
  </si>
  <si>
    <t>phi_0</t>
  </si>
  <si>
    <t>initial porosity</t>
  </si>
  <si>
    <t>Biot Coefficient</t>
  </si>
  <si>
    <t>alpha</t>
  </si>
  <si>
    <t>finite strain</t>
  </si>
  <si>
    <t>E</t>
  </si>
  <si>
    <t>nu</t>
  </si>
  <si>
    <t>peclet</t>
  </si>
  <si>
    <t>P_f</t>
  </si>
  <si>
    <t>stress_xx</t>
  </si>
  <si>
    <t>stress_zz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</si>
</sst>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b/>
      <sz val="12"/>
      <color theme="0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0" fillId="0" borderId="1" xfId="0" applyFill="1" applyBorder="1"/>
    <xf numFmtId="11" fontId="0" fillId="0" borderId="1" xfId="0" applyNumberFormat="1" applyFill="1" applyBorder="1"/>
    <xf numFmtId="0" fontId="1" fillId="0" borderId="2" xfId="0" applyFont="1" applyBorder="1"/>
    <xf numFmtId="0" fontId="3" fillId="0" borderId="3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5" xfId="0" applyBorder="1"/>
    <xf numFmtId="0" fontId="2" fillId="0" borderId="0" xfId="0" applyFont="1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0" fontId="0" fillId="0" borderId="8" xfId="0" applyBorder="1"/>
    <xf numFmtId="0" fontId="0" fillId="0" borderId="9" xfId="0" applyBorder="1"/>
    <xf numFmtId="0" fontId="0" fillId="0" borderId="2" xfId="0" applyBorder="1"/>
    <xf numFmtId="0" fontId="2" fillId="0" borderId="3" xfId="0" applyFont="1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1"/>
  <sheetViews>
    <sheetView tabSelected="1" workbookViewId="0">
      <selection activeCell="G2" sqref="G2:H11"/>
    </sheetView>
  </sheetViews>
  <sheetFormatPr baseColWidth="10" defaultRowHeight="16" x14ac:dyDescent="0.2"/>
  <sheetData>
    <row r="1" spans="2:8" ht="17" thickBot="1" x14ac:dyDescent="0.25">
      <c r="B1" s="5" t="s">
        <v>0</v>
      </c>
      <c r="C1" s="6" t="s">
        <v>1</v>
      </c>
      <c r="D1" s="7" t="s">
        <v>12</v>
      </c>
      <c r="E1" s="7"/>
      <c r="F1" s="7" t="s">
        <v>16</v>
      </c>
      <c r="G1" s="7" t="s">
        <v>17</v>
      </c>
      <c r="H1" s="8" t="s">
        <v>18</v>
      </c>
    </row>
    <row r="2" spans="2:8" x14ac:dyDescent="0.2">
      <c r="B2" s="17">
        <v>1</v>
      </c>
      <c r="C2" s="18">
        <f>vz*B2/L</f>
        <v>1E-3</v>
      </c>
      <c r="D2" s="19">
        <f>vz*B2/L + 0.5*(vz*B2/L)^2</f>
        <v>1.0005000000000001E-3</v>
      </c>
      <c r="E2" s="19"/>
      <c r="F2" s="19">
        <f>biot*peclet*C2/((1-phi_0)*beta_s)</f>
        <v>1.0000000000000002E-2</v>
      </c>
      <c r="G2" s="19">
        <f>-(K-2*G/3)*D2</f>
        <v>-120.06000000000002</v>
      </c>
      <c r="H2" s="20">
        <f>-(K+4*G/3)*D2</f>
        <v>-360.18</v>
      </c>
    </row>
    <row r="3" spans="2:8" x14ac:dyDescent="0.2">
      <c r="B3" s="9">
        <v>2</v>
      </c>
      <c r="C3" s="10">
        <f>vz*B3/L</f>
        <v>2E-3</v>
      </c>
      <c r="D3" s="11">
        <f>vz*B3/L + 0.5*(vz*B3/L)^2</f>
        <v>2.0019999999999999E-3</v>
      </c>
      <c r="E3" s="11"/>
      <c r="F3" s="11">
        <f>biot*peclet*C3/((1-phi_0)*beta_s)</f>
        <v>2.0000000000000004E-2</v>
      </c>
      <c r="G3" s="11">
        <f>-(K-2*G/3)*D3</f>
        <v>-240.23999999999998</v>
      </c>
      <c r="H3" s="12">
        <f>-(K+4*G/3)*D3</f>
        <v>-720.71999999999991</v>
      </c>
    </row>
    <row r="4" spans="2:8" x14ac:dyDescent="0.2">
      <c r="B4" s="9">
        <v>3</v>
      </c>
      <c r="C4" s="10">
        <f>vz*B4/L</f>
        <v>3.0000000000000001E-3</v>
      </c>
      <c r="D4" s="11">
        <f>vz*B4/L + 0.5*(vz*B4/L)^2</f>
        <v>3.0045000000000002E-3</v>
      </c>
      <c r="E4" s="11"/>
      <c r="F4" s="11">
        <f>biot*peclet*C4/((1-phi_0)*beta_s)</f>
        <v>3.0000000000000002E-2</v>
      </c>
      <c r="G4" s="11">
        <f>-(K-2*G/3)*D4</f>
        <v>-360.54</v>
      </c>
      <c r="H4" s="12">
        <f>-(K+4*G/3)*D4</f>
        <v>-1081.6200000000001</v>
      </c>
    </row>
    <row r="5" spans="2:8" x14ac:dyDescent="0.2">
      <c r="B5" s="9">
        <v>4</v>
      </c>
      <c r="C5" s="10">
        <f>vz*B5/L</f>
        <v>4.0000000000000001E-3</v>
      </c>
      <c r="D5" s="11">
        <f>vz*B5/L + 0.5*(vz*B5/L)^2</f>
        <v>4.0080000000000003E-3</v>
      </c>
      <c r="E5" s="11"/>
      <c r="F5" s="11">
        <f>biot*peclet*C5/((1-phi_0)*beta_s)</f>
        <v>4.0000000000000008E-2</v>
      </c>
      <c r="G5" s="11">
        <f>-(K-2*G/3)*D5</f>
        <v>-480.96000000000004</v>
      </c>
      <c r="H5" s="12">
        <f>-(K+4*G/3)*D5</f>
        <v>-1442.88</v>
      </c>
    </row>
    <row r="6" spans="2:8" x14ac:dyDescent="0.2">
      <c r="B6" s="9">
        <v>5</v>
      </c>
      <c r="C6" s="10">
        <f>vz*B6/L</f>
        <v>5.0000000000000001E-3</v>
      </c>
      <c r="D6" s="11">
        <f>vz*B6/L + 0.5*(vz*B6/L)^2</f>
        <v>5.0125000000000005E-3</v>
      </c>
      <c r="E6" s="11"/>
      <c r="F6" s="11">
        <f>biot*peclet*C6/((1-phi_0)*beta_s)</f>
        <v>0.05</v>
      </c>
      <c r="G6" s="11">
        <f>-(K-2*G/3)*D6</f>
        <v>-601.5</v>
      </c>
      <c r="H6" s="12">
        <f>-(K+4*G/3)*D6</f>
        <v>-1804.5000000000002</v>
      </c>
    </row>
    <row r="7" spans="2:8" x14ac:dyDescent="0.2">
      <c r="B7" s="9">
        <v>6</v>
      </c>
      <c r="C7" s="10">
        <f>vz*B7/L</f>
        <v>6.0000000000000001E-3</v>
      </c>
      <c r="D7" s="11">
        <f>vz*B7/L + 0.5*(vz*B7/L)^2</f>
        <v>6.0179999999999999E-3</v>
      </c>
      <c r="E7" s="11"/>
      <c r="F7" s="11">
        <f>biot*peclet*C7/((1-phi_0)*beta_s)</f>
        <v>6.0000000000000005E-2</v>
      </c>
      <c r="G7" s="11">
        <f>-(K-2*G/3)*D7</f>
        <v>-722.16</v>
      </c>
      <c r="H7" s="12">
        <f>-(K+4*G/3)*D7</f>
        <v>-2166.48</v>
      </c>
    </row>
    <row r="8" spans="2:8" x14ac:dyDescent="0.2">
      <c r="B8" s="9">
        <v>7</v>
      </c>
      <c r="C8" s="10">
        <f>vz*B8/L</f>
        <v>7.0000000000000001E-3</v>
      </c>
      <c r="D8" s="11">
        <f>vz*B8/L + 0.5*(vz*B8/L)^2</f>
        <v>7.0245000000000004E-3</v>
      </c>
      <c r="E8" s="11"/>
      <c r="F8" s="11">
        <f>biot*peclet*C8/((1-phi_0)*beta_s)</f>
        <v>7.0000000000000007E-2</v>
      </c>
      <c r="G8" s="11">
        <f>-(K-2*G/3)*D8</f>
        <v>-842.94</v>
      </c>
      <c r="H8" s="12">
        <f>-(K+4*G/3)*D8</f>
        <v>-2528.8200000000002</v>
      </c>
    </row>
    <row r="9" spans="2:8" x14ac:dyDescent="0.2">
      <c r="B9" s="9">
        <v>8</v>
      </c>
      <c r="C9" s="10">
        <f>vz*B9/L</f>
        <v>8.0000000000000002E-3</v>
      </c>
      <c r="D9" s="11">
        <f>vz*B9/L + 0.5*(vz*B9/L)^2</f>
        <v>8.0320000000000009E-3</v>
      </c>
      <c r="E9" s="11"/>
      <c r="F9" s="11">
        <f>biot*peclet*C9/((1-phi_0)*beta_s)</f>
        <v>8.0000000000000016E-2</v>
      </c>
      <c r="G9" s="11">
        <f>-(K-2*G/3)*D9</f>
        <v>-963.84000000000015</v>
      </c>
      <c r="H9" s="12">
        <f>-(K+4*G/3)*D9</f>
        <v>-2891.5200000000004</v>
      </c>
    </row>
    <row r="10" spans="2:8" x14ac:dyDescent="0.2">
      <c r="B10" s="9">
        <v>9</v>
      </c>
      <c r="C10" s="10">
        <f>vz*B10/L</f>
        <v>9.0000000000000011E-3</v>
      </c>
      <c r="D10" s="11">
        <f>vz*B10/L + 0.5*(vz*B10/L)^2</f>
        <v>9.0405000000000017E-3</v>
      </c>
      <c r="E10" s="11"/>
      <c r="F10" s="11">
        <f>biot*peclet*C10/((1-phi_0)*beta_s)</f>
        <v>9.0000000000000011E-2</v>
      </c>
      <c r="G10" s="11">
        <f>-(K-2*G/3)*D10</f>
        <v>-1084.8600000000001</v>
      </c>
      <c r="H10" s="12">
        <f>-(K+4*G/3)*D10</f>
        <v>-3254.5800000000004</v>
      </c>
    </row>
    <row r="11" spans="2:8" ht="17" thickBot="1" x14ac:dyDescent="0.25">
      <c r="B11" s="13">
        <v>10</v>
      </c>
      <c r="C11" s="14">
        <f>vz*B11/L</f>
        <v>0.01</v>
      </c>
      <c r="D11" s="15">
        <f>vz*B11/L + 0.5*(vz*B11/L)^2</f>
        <v>1.005E-2</v>
      </c>
      <c r="E11" s="15"/>
      <c r="F11" s="15">
        <f>biot*peclet*C11/((1-phi_0)*beta_s)</f>
        <v>0.1</v>
      </c>
      <c r="G11" s="15">
        <f>-(K-2*G/3)*D11</f>
        <v>-1206</v>
      </c>
      <c r="H11" s="16">
        <f>-(K+4*G/3)*D11</f>
        <v>-3618</v>
      </c>
    </row>
    <row r="14" spans="2:8" x14ac:dyDescent="0.2">
      <c r="B14" s="1" t="s">
        <v>2</v>
      </c>
      <c r="C14" s="1">
        <v>1E-3</v>
      </c>
      <c r="F14" s="1" t="s">
        <v>13</v>
      </c>
      <c r="G14" s="2">
        <v>300000</v>
      </c>
    </row>
    <row r="15" spans="2:8" x14ac:dyDescent="0.2">
      <c r="B15" s="1" t="s">
        <v>3</v>
      </c>
      <c r="C15" s="1">
        <v>1</v>
      </c>
      <c r="F15" s="1" t="s">
        <v>14</v>
      </c>
      <c r="G15" s="1">
        <v>0.25</v>
      </c>
    </row>
    <row r="16" spans="2:8" x14ac:dyDescent="0.2">
      <c r="B16" s="1" t="s">
        <v>11</v>
      </c>
      <c r="C16" s="1">
        <v>0.9</v>
      </c>
      <c r="D16" t="s">
        <v>10</v>
      </c>
    </row>
    <row r="17" spans="2:4" x14ac:dyDescent="0.2">
      <c r="B17" s="1" t="s">
        <v>4</v>
      </c>
      <c r="C17" s="1">
        <f>E/(3*(1-2*nu))</f>
        <v>200000</v>
      </c>
    </row>
    <row r="18" spans="2:4" x14ac:dyDescent="0.2">
      <c r="B18" s="1" t="s">
        <v>5</v>
      </c>
      <c r="C18" s="1">
        <f>E/(2*(1+nu))</f>
        <v>120000</v>
      </c>
    </row>
    <row r="19" spans="2:4" x14ac:dyDescent="0.2">
      <c r="B19" s="1" t="s">
        <v>6</v>
      </c>
      <c r="C19" s="2">
        <v>9.9999999999999995E-7</v>
      </c>
      <c r="D19" t="s">
        <v>7</v>
      </c>
    </row>
    <row r="20" spans="2:4" x14ac:dyDescent="0.2">
      <c r="B20" s="1" t="s">
        <v>8</v>
      </c>
      <c r="C20" s="1">
        <v>0.1</v>
      </c>
      <c r="D20" t="s">
        <v>9</v>
      </c>
    </row>
    <row r="21" spans="2:4" x14ac:dyDescent="0.2">
      <c r="B21" s="3" t="s">
        <v>15</v>
      </c>
      <c r="C21" s="4">
        <v>1.0000000000000001E-5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2015-10-28T23:57:17Z</dcterms:created>
  <dcterms:modified xsi:type="dcterms:W3CDTF">2015-10-29T01:50:39Z</dcterms:modified>
</cp:coreProperties>
</file>