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njeev (AP)\Desktop\data to send to ellen lumpkin\"/>
    </mc:Choice>
  </mc:AlternateContent>
  <bookViews>
    <workbookView xWindow="0" yWindow="0" windowWidth="28800" windowHeight="1252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5" i="1" l="1"/>
  <c r="T5" i="1"/>
  <c r="U4" i="1"/>
  <c r="T4" i="1"/>
  <c r="W3" i="1"/>
  <c r="V3" i="1"/>
  <c r="U3" i="1"/>
  <c r="T3" i="1"/>
  <c r="W2" i="1"/>
  <c r="T2" i="1"/>
</calcChain>
</file>

<file path=xl/sharedStrings.xml><?xml version="1.0" encoding="utf-8"?>
<sst xmlns="http://schemas.openxmlformats.org/spreadsheetml/2006/main" count="50" uniqueCount="35">
  <si>
    <t>date</t>
  </si>
  <si>
    <t>div</t>
  </si>
  <si>
    <t>genotype</t>
  </si>
  <si>
    <t>cell type</t>
  </si>
  <si>
    <t>culturing condition</t>
  </si>
  <si>
    <t>extracellular</t>
  </si>
  <si>
    <t>intracellular</t>
  </si>
  <si>
    <t>cell ID</t>
  </si>
  <si>
    <t>file number</t>
  </si>
  <si>
    <t>um</t>
  </si>
  <si>
    <t>bath temp</t>
  </si>
  <si>
    <t>Rele</t>
  </si>
  <si>
    <t>Ra</t>
  </si>
  <si>
    <t>I at -80 and -100mV (pA)</t>
  </si>
  <si>
    <t>Cm</t>
  </si>
  <si>
    <t>apparent threshold</t>
  </si>
  <si>
    <t>MA Max Current @-80mV</t>
  </si>
  <si>
    <t>um above thresh for Imax</t>
  </si>
  <si>
    <t>Rm during currentMA test (Kgluc)</t>
  </si>
  <si>
    <t>tau= RC</t>
  </si>
  <si>
    <t>pA/pF at T+0.5 um;  -80mV</t>
  </si>
  <si>
    <t>pA/pF at T+1um; -80mV</t>
  </si>
  <si>
    <t>Imax (pA/pF)</t>
  </si>
  <si>
    <t>tau (msec)</t>
  </si>
  <si>
    <t>RP</t>
  </si>
  <si>
    <t>wt littermate</t>
  </si>
  <si>
    <t>merkel (sorted)</t>
  </si>
  <si>
    <t>PDL coverslips (BD Bioscience)w fibrogen and collagen</t>
  </si>
  <si>
    <t>Mech ES</t>
  </si>
  <si>
    <t>A</t>
  </si>
  <si>
    <t>D</t>
  </si>
  <si>
    <t>lost</t>
  </si>
  <si>
    <t>K-gluconate IS w ATP 4,GTP 0.5</t>
  </si>
  <si>
    <t>C</t>
  </si>
  <si>
    <t>wt littermate, 3wk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</si>
</sst>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0"/>
      <color rgb="FF00B050"/>
      <name val="Arial"/>
      <family val="2"/>
    </font>
    <font>
      <sz val="10"/>
      <color theme="1"/>
      <name val="Arial"/>
      <family val="2"/>
    </font>
    <font>
      <sz val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14" fontId="1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Fill="1" applyAlignment="1">
      <alignment horizontal="center" vertical="center" wrapText="1"/>
    </xf>
    <xf numFmtId="0" fontId="4" fillId="4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"/>
  <sheetViews>
    <sheetView tabSelected="1" zoomScale="70" zoomScaleNormal="70" workbookViewId="0">
      <pane ySplit="1" topLeftCell="A2" activePane="bottomLeft" state="frozen"/>
      <selection pane="bottomLeft" activeCell="R26" sqref="R26"/>
    </sheetView>
  </sheetViews>
  <sheetFormatPr defaultRowHeight="15" x14ac:dyDescent="0.25"/>
  <cols>
    <col min="1" max="1" width="13.5703125" customWidth="1"/>
    <col min="4" max="4" width="10.5703125" customWidth="1"/>
    <col min="5" max="5" width="18.42578125" customWidth="1"/>
    <col min="7" max="7" width="14.42578125" customWidth="1"/>
    <col min="10" max="10" width="5" customWidth="1"/>
    <col min="11" max="11" width="11.7109375" bestFit="1" customWidth="1"/>
    <col min="14" max="14" width="12.28515625" bestFit="1" customWidth="1"/>
    <col min="16" max="16" width="12" bestFit="1" customWidth="1"/>
    <col min="19" max="19" width="11.7109375" bestFit="1" customWidth="1"/>
    <col min="21" max="21" width="11" customWidth="1"/>
    <col min="22" max="23" width="12.140625" bestFit="1" customWidth="1"/>
  </cols>
  <sheetData>
    <row r="1" spans="1:25" ht="5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3" t="s">
        <v>18</v>
      </c>
      <c r="T1" s="4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</row>
    <row r="2" spans="1:25" ht="63.75" customHeight="1" x14ac:dyDescent="0.25">
      <c r="A2" s="5">
        <v>41439</v>
      </c>
      <c r="B2" s="1">
        <v>1</v>
      </c>
      <c r="C2" s="6" t="s">
        <v>25</v>
      </c>
      <c r="D2" s="1" t="s">
        <v>26</v>
      </c>
      <c r="E2" s="7" t="s">
        <v>27</v>
      </c>
      <c r="F2" s="7" t="s">
        <v>28</v>
      </c>
      <c r="G2" s="9" t="s">
        <v>32</v>
      </c>
      <c r="H2" s="11" t="s">
        <v>33</v>
      </c>
      <c r="I2" s="7">
        <v>13</v>
      </c>
      <c r="J2" s="7"/>
      <c r="K2" s="7">
        <v>25</v>
      </c>
      <c r="L2" s="7">
        <v>8</v>
      </c>
      <c r="M2" s="7">
        <v>29</v>
      </c>
      <c r="N2" s="7">
        <v>-3</v>
      </c>
      <c r="O2" s="8">
        <v>2.2000000000000002</v>
      </c>
      <c r="P2" s="8">
        <v>0.5</v>
      </c>
      <c r="Q2" s="8">
        <v>-50</v>
      </c>
      <c r="R2" s="8">
        <v>1.25</v>
      </c>
      <c r="S2" s="10">
        <v>16.7</v>
      </c>
      <c r="T2" s="8">
        <f>S2*O2</f>
        <v>36.74</v>
      </c>
      <c r="U2" s="8">
        <v>-8.6</v>
      </c>
      <c r="V2" s="8">
        <v>-17.3</v>
      </c>
      <c r="W2" s="8">
        <f>-50/2.2</f>
        <v>-22.727272727272727</v>
      </c>
      <c r="X2" s="8">
        <v>2.9</v>
      </c>
      <c r="Y2" s="8">
        <v>-30</v>
      </c>
    </row>
    <row r="3" spans="1:25" ht="63.75" customHeight="1" x14ac:dyDescent="0.25">
      <c r="A3" s="5">
        <v>41439</v>
      </c>
      <c r="B3" s="1">
        <v>1</v>
      </c>
      <c r="C3" s="6" t="s">
        <v>25</v>
      </c>
      <c r="D3" s="1" t="s">
        <v>26</v>
      </c>
      <c r="E3" s="7" t="s">
        <v>27</v>
      </c>
      <c r="F3" s="7" t="s">
        <v>28</v>
      </c>
      <c r="G3" s="9" t="s">
        <v>32</v>
      </c>
      <c r="H3" s="6" t="s">
        <v>30</v>
      </c>
      <c r="I3" s="7">
        <v>23</v>
      </c>
      <c r="J3" s="7"/>
      <c r="K3" s="7">
        <v>25</v>
      </c>
      <c r="L3" s="7">
        <v>6</v>
      </c>
      <c r="M3" s="7">
        <v>20</v>
      </c>
      <c r="N3" s="7">
        <v>-3.5</v>
      </c>
      <c r="O3" s="8">
        <v>1.9</v>
      </c>
      <c r="P3" s="8">
        <v>0.25</v>
      </c>
      <c r="Q3" s="8">
        <v>-175</v>
      </c>
      <c r="R3" s="8">
        <v>1.25</v>
      </c>
      <c r="S3" s="10">
        <v>14.3</v>
      </c>
      <c r="T3" s="8">
        <f>S3*O3</f>
        <v>27.17</v>
      </c>
      <c r="U3" s="8">
        <f>-90/1.9</f>
        <v>-47.368421052631582</v>
      </c>
      <c r="V3" s="8">
        <f>-150/1.9</f>
        <v>-78.94736842105263</v>
      </c>
      <c r="W3" s="8">
        <f>-175/1.9</f>
        <v>-92.10526315789474</v>
      </c>
      <c r="X3" s="8">
        <v>3.9</v>
      </c>
      <c r="Y3" s="8">
        <v>-30</v>
      </c>
    </row>
    <row r="4" spans="1:25" ht="63.75" customHeight="1" x14ac:dyDescent="0.25">
      <c r="A4" s="5">
        <v>41446</v>
      </c>
      <c r="B4" s="1">
        <v>1</v>
      </c>
      <c r="C4" s="6" t="s">
        <v>25</v>
      </c>
      <c r="D4" s="1" t="s">
        <v>26</v>
      </c>
      <c r="E4" s="7" t="s">
        <v>27</v>
      </c>
      <c r="F4" s="7" t="s">
        <v>28</v>
      </c>
      <c r="G4" s="9" t="s">
        <v>32</v>
      </c>
      <c r="H4" s="6" t="s">
        <v>29</v>
      </c>
      <c r="I4" s="7">
        <v>0</v>
      </c>
      <c r="J4" s="7"/>
      <c r="K4" s="7">
        <v>24.1</v>
      </c>
      <c r="L4" s="7">
        <v>4</v>
      </c>
      <c r="M4" s="7">
        <v>20</v>
      </c>
      <c r="N4" s="7">
        <v>-2</v>
      </c>
      <c r="O4" s="8">
        <v>2</v>
      </c>
      <c r="P4" s="8">
        <v>0.25</v>
      </c>
      <c r="Q4" s="8">
        <v>-129</v>
      </c>
      <c r="R4" s="8">
        <v>0.75</v>
      </c>
      <c r="S4" s="10">
        <v>9.1</v>
      </c>
      <c r="T4" s="8">
        <f>S4*O4</f>
        <v>18.2</v>
      </c>
      <c r="U4" s="8">
        <f>-109/2</f>
        <v>-54.5</v>
      </c>
      <c r="V4" s="8" t="s">
        <v>31</v>
      </c>
      <c r="W4" s="8">
        <v>-63</v>
      </c>
      <c r="X4" s="8">
        <v>6.2</v>
      </c>
      <c r="Y4" s="8">
        <v>-17</v>
      </c>
    </row>
    <row r="5" spans="1:25" ht="63.75" customHeight="1" x14ac:dyDescent="0.25">
      <c r="A5" s="5">
        <v>41660</v>
      </c>
      <c r="B5" s="1">
        <v>1</v>
      </c>
      <c r="C5" s="6" t="s">
        <v>34</v>
      </c>
      <c r="D5" s="1" t="s">
        <v>26</v>
      </c>
      <c r="E5" s="7" t="s">
        <v>27</v>
      </c>
      <c r="F5" s="7" t="s">
        <v>28</v>
      </c>
      <c r="G5" s="9" t="s">
        <v>32</v>
      </c>
      <c r="H5" s="6" t="s">
        <v>29</v>
      </c>
      <c r="I5" s="7">
        <v>0</v>
      </c>
      <c r="K5" s="7">
        <v>21.6</v>
      </c>
      <c r="L5" s="7">
        <v>5</v>
      </c>
      <c r="M5" s="7">
        <v>10</v>
      </c>
      <c r="N5" s="7">
        <v>-7.5</v>
      </c>
      <c r="O5" s="8">
        <v>1.8</v>
      </c>
      <c r="P5" s="8">
        <v>0.17</v>
      </c>
      <c r="Q5" s="8">
        <v>-150</v>
      </c>
      <c r="R5" s="8">
        <v>0.75</v>
      </c>
      <c r="S5" s="10">
        <v>11.1</v>
      </c>
      <c r="T5" s="8">
        <f>S5*O5</f>
        <v>19.98</v>
      </c>
      <c r="U5" s="8" t="e">
        <f>-114/#REF!</f>
        <v>#REF!</v>
      </c>
      <c r="V5" s="8">
        <v>7.7</v>
      </c>
      <c r="W5" s="8">
        <v>-63.333333333333329</v>
      </c>
      <c r="X5" s="8">
        <v>7.7</v>
      </c>
      <c r="Y5" s="8">
        <v>-20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Sanjeev Ranade</dc:creator>
  <cp:lastModifiedBy>Sanjeev Ranade</cp:lastModifiedBy>
  <dcterms:created xsi:type="dcterms:W3CDTF">2015-03-08T22:05:19Z</dcterms:created>
  <dcterms:modified xsi:type="dcterms:W3CDTF">2015-03-19T21:11:14Z</dcterms:modified>
</cp:coreProperties>
</file>