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-90" windowWidth="9330" windowHeight="768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41" i="1" l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6" i="1"/>
  <c r="C27" i="1"/>
  <c r="B6" i="1"/>
  <c r="B27" i="1"/>
  <c r="C45" i="1"/>
  <c r="C48" i="1"/>
  <c r="B45" i="1"/>
  <c r="B48" i="1"/>
</calcChain>
</file>

<file path=xl/sharedStrings.xml><?xml version="1.0" encoding="utf-8"?>
<sst xmlns="http://schemas.openxmlformats.org/spreadsheetml/2006/main" count="39" uniqueCount="26">
  <si>
    <t>Element</t>
  </si>
  <si>
    <t>Word Count</t>
  </si>
  <si>
    <t>Character Count</t>
  </si>
  <si>
    <t>Text</t>
  </si>
  <si>
    <t>Subtotal</t>
  </si>
  <si>
    <t>Notes</t>
  </si>
  <si>
    <t>TOTAL</t>
  </si>
  <si>
    <t>Chapter 1</t>
  </si>
  <si>
    <t>Chapter 2</t>
  </si>
  <si>
    <t>Chapter 3</t>
  </si>
  <si>
    <t>Chapter 4</t>
  </si>
  <si>
    <t>Introduction</t>
  </si>
  <si>
    <t>Frontmatter</t>
  </si>
  <si>
    <t>Acknowledgement</t>
  </si>
  <si>
    <t>Photo Credits</t>
  </si>
  <si>
    <t>Captions</t>
  </si>
  <si>
    <t>Chapter 5</t>
  </si>
  <si>
    <r>
      <t>Author</t>
    </r>
    <r>
      <rPr>
        <sz val="10"/>
        <rFont val="Arial"/>
      </rPr>
      <t>: Despina Stratigakos</t>
    </r>
  </si>
  <si>
    <r>
      <t>Title</t>
    </r>
    <r>
      <rPr>
        <sz val="10"/>
        <rFont val="Arial"/>
      </rPr>
      <t>: Hitler at Home</t>
    </r>
  </si>
  <si>
    <t>Chapter 6</t>
  </si>
  <si>
    <t>Chapter 7</t>
  </si>
  <si>
    <t>Chapter 8</t>
  </si>
  <si>
    <t>Chapter 9</t>
  </si>
  <si>
    <t>Chapter 10</t>
  </si>
  <si>
    <t>Chapter 11</t>
  </si>
  <si>
    <t>Bibliography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</si>
</sst>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left" indent="4"/>
    </xf>
    <xf numFmtId="0" fontId="3" fillId="0" borderId="0" xfId="1" applyFont="1"/>
    <xf numFmtId="0" fontId="2" fillId="0" borderId="1" xfId="1" applyFont="1" applyBorder="1"/>
    <xf numFmtId="0" fontId="2" fillId="0" borderId="2" xfId="1" applyFont="1" applyBorder="1"/>
    <xf numFmtId="0" fontId="1" fillId="0" borderId="3" xfId="1" applyBorder="1"/>
    <xf numFmtId="0" fontId="3" fillId="0" borderId="3" xfId="1" applyFont="1" applyBorder="1"/>
    <xf numFmtId="0" fontId="2" fillId="0" borderId="2" xfId="1" applyFont="1" applyBorder="1" applyAlignment="1">
      <alignment horizontal="center"/>
    </xf>
    <xf numFmtId="0" fontId="1" fillId="0" borderId="4" xfId="1" applyBorder="1"/>
    <xf numFmtId="0" fontId="1" fillId="0" borderId="0" xfId="1" applyBorder="1"/>
    <xf numFmtId="3" fontId="1" fillId="0" borderId="3" xfId="1" applyNumberFormat="1" applyBorder="1"/>
    <xf numFmtId="3" fontId="1" fillId="0" borderId="0" xfId="1" applyNumberFormat="1" applyBorder="1"/>
    <xf numFmtId="3" fontId="1" fillId="0" borderId="5" xfId="1" applyNumberFormat="1" applyBorder="1"/>
    <xf numFmtId="3" fontId="2" fillId="0" borderId="6" xfId="1" applyNumberFormat="1" applyFont="1" applyBorder="1"/>
    <xf numFmtId="3" fontId="1" fillId="0" borderId="7" xfId="1" applyNumberFormat="1" applyBorder="1"/>
    <xf numFmtId="0" fontId="2" fillId="0" borderId="0" xfId="1" applyFont="1" applyBorder="1"/>
    <xf numFmtId="0" fontId="2" fillId="0" borderId="6" xfId="1" applyFont="1" applyBorder="1"/>
    <xf numFmtId="3" fontId="2" fillId="0" borderId="2" xfId="1" applyNumberFormat="1" applyFont="1" applyBorder="1"/>
    <xf numFmtId="49" fontId="0" fillId="0" borderId="0" xfId="0" applyNumberFormat="1"/>
    <xf numFmtId="0" fontId="4" fillId="0" borderId="3" xfId="1" applyFont="1" applyBorder="1" applyAlignment="1">
      <alignment horizontal="left" indent="4"/>
    </xf>
    <xf numFmtId="0" fontId="4" fillId="0" borderId="0" xfId="1" applyFont="1" applyAlignment="1">
      <alignment horizontal="left" indent="4"/>
    </xf>
    <xf numFmtId="0" fontId="4" fillId="0" borderId="3" xfId="1" applyFont="1" applyBorder="1"/>
    <xf numFmtId="3" fontId="2" fillId="0" borderId="3" xfId="1" applyNumberFormat="1" applyFont="1" applyBorder="1"/>
    <xf numFmtId="0" fontId="4" fillId="0" borderId="0" xfId="1" applyFont="1"/>
    <xf numFmtId="0" fontId="4" fillId="0" borderId="0" xfId="1" applyFont="1" applyBorder="1" applyAlignment="1">
      <alignment horizontal="left" indent="4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90" zoomScaleNormal="90" workbookViewId="0">
      <selection activeCell="B41" sqref="B41"/>
    </sheetView>
  </sheetViews>
  <sheetFormatPr defaultRowHeight="15" x14ac:dyDescent="0.25"/>
  <cols>
    <col min="1" max="1" width="42.42578125" customWidth="1"/>
    <col min="2" max="2" width="15.7109375" customWidth="1"/>
    <col min="3" max="3" width="17.7109375" customWidth="1"/>
    <col min="5" max="5" width="26.85546875" style="20" customWidth="1"/>
  </cols>
  <sheetData>
    <row r="1" spans="1:3" x14ac:dyDescent="0.25">
      <c r="A1" s="2" t="s">
        <v>18</v>
      </c>
      <c r="B1" s="1"/>
      <c r="C1" s="1"/>
    </row>
    <row r="2" spans="1:3" x14ac:dyDescent="0.25">
      <c r="A2" s="2" t="s">
        <v>17</v>
      </c>
      <c r="B2" s="1"/>
      <c r="C2" s="1"/>
    </row>
    <row r="4" spans="1:3" x14ac:dyDescent="0.25">
      <c r="A4" s="6" t="s">
        <v>0</v>
      </c>
      <c r="B4" s="9" t="s">
        <v>1</v>
      </c>
      <c r="C4" s="9" t="s">
        <v>2</v>
      </c>
    </row>
    <row r="5" spans="1:3" x14ac:dyDescent="0.25">
      <c r="A5" s="7"/>
      <c r="B5" s="7"/>
      <c r="C5" s="7"/>
    </row>
    <row r="6" spans="1:3" x14ac:dyDescent="0.25">
      <c r="A6" s="23" t="s">
        <v>12</v>
      </c>
      <c r="B6" s="12">
        <f>124+6+146</f>
        <v>276</v>
      </c>
      <c r="C6" s="12">
        <f>811+26+903</f>
        <v>1740</v>
      </c>
    </row>
    <row r="7" spans="1:3" x14ac:dyDescent="0.25">
      <c r="A7" s="23" t="s">
        <v>13</v>
      </c>
      <c r="B7" s="12">
        <v>568</v>
      </c>
      <c r="C7" s="12">
        <v>3701</v>
      </c>
    </row>
    <row r="8" spans="1:3" x14ac:dyDescent="0.25">
      <c r="A8" s="23" t="s">
        <v>11</v>
      </c>
      <c r="B8" s="12">
        <v>2476</v>
      </c>
      <c r="C8" s="12">
        <v>15632</v>
      </c>
    </row>
    <row r="9" spans="1:3" x14ac:dyDescent="0.25">
      <c r="A9" s="8" t="s">
        <v>3</v>
      </c>
      <c r="B9" s="12"/>
      <c r="C9" s="12"/>
    </row>
    <row r="10" spans="1:3" x14ac:dyDescent="0.25">
      <c r="A10" s="21" t="s">
        <v>7</v>
      </c>
      <c r="B10" s="12">
        <v>4100</v>
      </c>
      <c r="C10" s="12">
        <v>25444</v>
      </c>
    </row>
    <row r="11" spans="1:3" x14ac:dyDescent="0.25">
      <c r="A11" s="21" t="s">
        <v>8</v>
      </c>
      <c r="B11" s="12">
        <v>6172</v>
      </c>
      <c r="C11" s="12">
        <v>38817</v>
      </c>
    </row>
    <row r="12" spans="1:3" x14ac:dyDescent="0.25">
      <c r="A12" s="21" t="s">
        <v>9</v>
      </c>
      <c r="B12" s="12">
        <v>6207</v>
      </c>
      <c r="C12" s="12">
        <v>38677</v>
      </c>
    </row>
    <row r="13" spans="1:3" x14ac:dyDescent="0.25">
      <c r="A13" s="21" t="s">
        <v>10</v>
      </c>
      <c r="B13" s="12">
        <v>10635</v>
      </c>
      <c r="C13" s="12">
        <v>65125</v>
      </c>
    </row>
    <row r="14" spans="1:3" x14ac:dyDescent="0.25">
      <c r="A14" s="21" t="s">
        <v>16</v>
      </c>
      <c r="B14" s="12">
        <v>15808</v>
      </c>
      <c r="C14" s="12">
        <v>98362</v>
      </c>
    </row>
    <row r="15" spans="1:3" x14ac:dyDescent="0.25">
      <c r="A15" s="21" t="s">
        <v>19</v>
      </c>
      <c r="B15" s="12">
        <v>3584</v>
      </c>
      <c r="C15" s="12">
        <v>22405</v>
      </c>
    </row>
    <row r="16" spans="1:3" x14ac:dyDescent="0.25">
      <c r="A16" s="21" t="s">
        <v>20</v>
      </c>
      <c r="B16" s="12">
        <v>10632</v>
      </c>
      <c r="C16" s="12">
        <v>67965</v>
      </c>
    </row>
    <row r="17" spans="1:3" x14ac:dyDescent="0.25">
      <c r="A17" s="21" t="s">
        <v>21</v>
      </c>
      <c r="B17" s="12">
        <v>9179</v>
      </c>
      <c r="C17" s="12">
        <v>58012</v>
      </c>
    </row>
    <row r="18" spans="1:3" x14ac:dyDescent="0.25">
      <c r="A18" s="21" t="s">
        <v>22</v>
      </c>
      <c r="B18" s="12">
        <v>8169</v>
      </c>
      <c r="C18" s="12">
        <v>51316</v>
      </c>
    </row>
    <row r="19" spans="1:3" x14ac:dyDescent="0.25">
      <c r="A19" s="21" t="s">
        <v>23</v>
      </c>
      <c r="B19" s="12">
        <v>9607</v>
      </c>
      <c r="C19" s="12">
        <v>58989</v>
      </c>
    </row>
    <row r="20" spans="1:3" x14ac:dyDescent="0.25">
      <c r="A20" s="21" t="s">
        <v>24</v>
      </c>
      <c r="B20" s="12">
        <v>13512</v>
      </c>
      <c r="C20" s="12">
        <v>85083</v>
      </c>
    </row>
    <row r="21" spans="1:3" x14ac:dyDescent="0.25">
      <c r="A21" s="26"/>
      <c r="B21" s="12"/>
      <c r="C21" s="12"/>
    </row>
    <row r="22" spans="1:3" x14ac:dyDescent="0.25">
      <c r="A22" s="25" t="s">
        <v>25</v>
      </c>
      <c r="B22" s="12">
        <v>8800</v>
      </c>
      <c r="C22" s="12">
        <v>61295</v>
      </c>
    </row>
    <row r="23" spans="1:3" x14ac:dyDescent="0.25">
      <c r="A23" s="25" t="s">
        <v>14</v>
      </c>
      <c r="B23" s="12">
        <v>617</v>
      </c>
      <c r="C23" s="12">
        <v>4499</v>
      </c>
    </row>
    <row r="24" spans="1:3" x14ac:dyDescent="0.25">
      <c r="A24" s="25" t="s">
        <v>15</v>
      </c>
      <c r="B24" s="12">
        <v>1894</v>
      </c>
      <c r="C24" s="12">
        <v>11621</v>
      </c>
    </row>
    <row r="25" spans="1:3" x14ac:dyDescent="0.25">
      <c r="A25" s="7"/>
      <c r="B25" s="12"/>
      <c r="C25" s="12"/>
    </row>
    <row r="26" spans="1:3" x14ac:dyDescent="0.25">
      <c r="A26" s="10"/>
      <c r="B26" s="12"/>
      <c r="C26" s="12"/>
    </row>
    <row r="27" spans="1:3" x14ac:dyDescent="0.25">
      <c r="A27" s="5" t="s">
        <v>4</v>
      </c>
      <c r="B27" s="19">
        <f>SUM(B6:B24)</f>
        <v>112236</v>
      </c>
      <c r="C27" s="19">
        <f>SUM(C6:C24)</f>
        <v>708683</v>
      </c>
    </row>
    <row r="28" spans="1:3" x14ac:dyDescent="0.25">
      <c r="A28" s="17"/>
      <c r="B28" s="24"/>
      <c r="C28" s="24"/>
    </row>
    <row r="29" spans="1:3" x14ac:dyDescent="0.25">
      <c r="A29" s="4" t="s">
        <v>5</v>
      </c>
      <c r="B29" s="12"/>
      <c r="C29" s="12"/>
    </row>
    <row r="30" spans="1:3" x14ac:dyDescent="0.25">
      <c r="A30" s="3" t="s">
        <v>11</v>
      </c>
      <c r="B30" s="12">
        <f>2768-2476</f>
        <v>292</v>
      </c>
      <c r="C30" s="12">
        <f>17642-15632</f>
        <v>2010</v>
      </c>
    </row>
    <row r="31" spans="1:3" x14ac:dyDescent="0.25">
      <c r="A31" s="3" t="s">
        <v>7</v>
      </c>
      <c r="B31" s="12">
        <f>4816-4100</f>
        <v>716</v>
      </c>
      <c r="C31" s="12">
        <f>30699-25444</f>
        <v>5255</v>
      </c>
    </row>
    <row r="32" spans="1:3" x14ac:dyDescent="0.25">
      <c r="A32" s="22" t="s">
        <v>8</v>
      </c>
      <c r="B32" s="12">
        <f>7782-6172</f>
        <v>1610</v>
      </c>
      <c r="C32" s="12">
        <f>50087-38817</f>
        <v>11270</v>
      </c>
    </row>
    <row r="33" spans="1:3" x14ac:dyDescent="0.25">
      <c r="A33" s="22" t="s">
        <v>9</v>
      </c>
      <c r="B33" s="12">
        <f>8091-6207</f>
        <v>1884</v>
      </c>
      <c r="C33" s="12">
        <f>52003-38677</f>
        <v>13326</v>
      </c>
    </row>
    <row r="34" spans="1:3" x14ac:dyDescent="0.25">
      <c r="A34" s="22" t="s">
        <v>10</v>
      </c>
      <c r="B34" s="12">
        <f>12690-10635</f>
        <v>2055</v>
      </c>
      <c r="C34" s="12">
        <f>79424-65125</f>
        <v>14299</v>
      </c>
    </row>
    <row r="35" spans="1:3" x14ac:dyDescent="0.25">
      <c r="A35" s="22" t="s">
        <v>16</v>
      </c>
      <c r="B35" s="12">
        <f>20905-15808</f>
        <v>5097</v>
      </c>
      <c r="C35" s="12">
        <f>134591-98362</f>
        <v>36229</v>
      </c>
    </row>
    <row r="36" spans="1:3" x14ac:dyDescent="0.25">
      <c r="A36" s="22" t="s">
        <v>19</v>
      </c>
      <c r="B36" s="12">
        <f>3907-3584</f>
        <v>323</v>
      </c>
      <c r="C36" s="12">
        <f>24579-22405</f>
        <v>2174</v>
      </c>
    </row>
    <row r="37" spans="1:3" x14ac:dyDescent="0.25">
      <c r="A37" s="22" t="s">
        <v>20</v>
      </c>
      <c r="B37" s="12">
        <f>12360-10632</f>
        <v>1728</v>
      </c>
      <c r="C37" s="12">
        <f>80286-67965</f>
        <v>12321</v>
      </c>
    </row>
    <row r="38" spans="1:3" x14ac:dyDescent="0.25">
      <c r="A38" s="22" t="s">
        <v>21</v>
      </c>
      <c r="B38" s="12">
        <f>11134-9179</f>
        <v>1955</v>
      </c>
      <c r="C38" s="12">
        <f>71105-58012</f>
        <v>13093</v>
      </c>
    </row>
    <row r="39" spans="1:3" x14ac:dyDescent="0.25">
      <c r="A39" s="22" t="s">
        <v>22</v>
      </c>
      <c r="B39" s="12">
        <f>9438-8169</f>
        <v>1269</v>
      </c>
      <c r="C39" s="12">
        <f>59829-51316</f>
        <v>8513</v>
      </c>
    </row>
    <row r="40" spans="1:3" x14ac:dyDescent="0.25">
      <c r="A40" s="22" t="s">
        <v>23</v>
      </c>
      <c r="B40" s="12">
        <f>11584-9607</f>
        <v>1977</v>
      </c>
      <c r="C40" s="12">
        <f>72250-58989</f>
        <v>13261</v>
      </c>
    </row>
    <row r="41" spans="1:3" x14ac:dyDescent="0.25">
      <c r="A41" s="22" t="s">
        <v>24</v>
      </c>
      <c r="B41" s="12">
        <f>16172-13512</f>
        <v>2660</v>
      </c>
      <c r="C41" s="12">
        <f>104119-85083</f>
        <v>19036</v>
      </c>
    </row>
    <row r="42" spans="1:3" x14ac:dyDescent="0.25">
      <c r="A42" s="22"/>
      <c r="B42" s="12"/>
      <c r="C42" s="12"/>
    </row>
    <row r="43" spans="1:3" x14ac:dyDescent="0.25">
      <c r="A43" s="22"/>
      <c r="B43" s="12"/>
      <c r="C43" s="12"/>
    </row>
    <row r="44" spans="1:3" x14ac:dyDescent="0.25">
      <c r="A44" s="1"/>
      <c r="B44" s="12"/>
      <c r="C44" s="12"/>
    </row>
    <row r="45" spans="1:3" x14ac:dyDescent="0.25">
      <c r="A45" s="6" t="s">
        <v>4</v>
      </c>
      <c r="B45" s="19">
        <f>SUM(B30:B43)</f>
        <v>21566</v>
      </c>
      <c r="C45" s="19">
        <f>SUM(C30:C43)</f>
        <v>150787</v>
      </c>
    </row>
    <row r="46" spans="1:3" x14ac:dyDescent="0.25">
      <c r="A46" s="17"/>
      <c r="B46" s="13"/>
      <c r="C46" s="16"/>
    </row>
    <row r="47" spans="1:3" ht="15.75" thickBot="1" x14ac:dyDescent="0.3">
      <c r="A47" s="11"/>
      <c r="B47" s="13"/>
      <c r="C47" s="14"/>
    </row>
    <row r="48" spans="1:3" ht="15.75" thickBot="1" x14ac:dyDescent="0.3">
      <c r="A48" s="18" t="s">
        <v>6</v>
      </c>
      <c r="B48" s="15">
        <f>SUM(B27+B45)</f>
        <v>133802</v>
      </c>
      <c r="C48" s="15">
        <f>SUM(C27+C45)</f>
        <v>859470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Rosenblum</dc:creator>
  <cp:lastModifiedBy>Schechter, Tamara</cp:lastModifiedBy>
  <dcterms:created xsi:type="dcterms:W3CDTF">2013-02-13T19:31:26Z</dcterms:created>
  <dcterms:modified xsi:type="dcterms:W3CDTF">2014-06-09T18:15:28Z</dcterms:modified>
</cp:coreProperties>
</file>