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42B8498B-8E7B-47B5-834D-A6455A37D415}" xr6:coauthVersionLast="47" xr6:coauthVersionMax="47" xr10:uidLastSave="{00000000-0000-0000-0000-000000000000}"/>
  <bookViews>
    <workbookView xWindow="730" yWindow="2290" windowWidth="1348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F20" i="1"/>
  <c r="E20" i="1"/>
  <c r="D20" i="1"/>
  <c r="C20" i="1"/>
  <c r="B20" i="1"/>
  <c r="F19" i="1"/>
  <c r="E19" i="1"/>
  <c r="D19" i="1"/>
  <c r="C19" i="1"/>
  <c r="B19" i="1"/>
  <c r="D12" i="1"/>
  <c r="D11" i="1"/>
  <c r="D10" i="1"/>
  <c r="D9" i="1"/>
  <c r="D8" i="1"/>
  <c r="D7" i="1"/>
  <c r="D6" i="1"/>
  <c r="D5" i="1"/>
  <c r="A13" i="1"/>
  <c r="D14" i="1"/>
  <c r="D13" i="1"/>
  <c r="F1" i="1"/>
  <c r="F18" i="1"/>
  <c r="F17" i="1"/>
  <c r="E16" i="1"/>
  <c r="E15" i="1"/>
  <c r="F12" i="1"/>
  <c r="E12" i="1"/>
  <c r="C12" i="1"/>
  <c r="F11" i="1"/>
  <c r="E11" i="1"/>
  <c r="C11" i="1"/>
  <c r="F10" i="1"/>
  <c r="E10" i="1"/>
  <c r="C10" i="1"/>
  <c r="B10" i="1"/>
  <c r="F9" i="1"/>
  <c r="E9" i="1"/>
  <c r="C9" i="1"/>
  <c r="B9" i="1"/>
  <c r="F8" i="1"/>
  <c r="E8" i="1"/>
  <c r="C8" i="1"/>
  <c r="B8" i="1"/>
  <c r="F7" i="1"/>
  <c r="E7" i="1"/>
  <c r="C7" i="1"/>
  <c r="B7" i="1"/>
  <c r="F6" i="1"/>
  <c r="E6" i="1"/>
  <c r="C6" i="1"/>
  <c r="B6" i="1"/>
  <c r="F5" i="1"/>
  <c r="E5" i="1"/>
  <c r="C5" i="1"/>
  <c r="B5" i="1"/>
  <c r="A20" i="1"/>
  <c r="A19" i="1"/>
  <c r="F23" i="1"/>
  <c r="E23" i="1"/>
  <c r="C23" i="1"/>
  <c r="B23" i="1"/>
  <c r="F22" i="1"/>
  <c r="E22" i="1"/>
  <c r="C22" i="1"/>
  <c r="B22" i="1"/>
  <c r="A22" i="1"/>
  <c r="F21" i="1"/>
  <c r="E21" i="1"/>
  <c r="C21" i="1"/>
  <c r="B21" i="1"/>
  <c r="A21" i="1"/>
  <c r="E1" i="1"/>
  <c r="D1" i="1"/>
  <c r="C1" i="1"/>
  <c r="B1" i="1"/>
</calcChain>
</file>

<file path=xl/sharedStrings.xml><?xml version="1.0" encoding="utf-8"?>
<sst xmlns="http://schemas.openxmlformats.org/spreadsheetml/2006/main" count="15" uniqueCount="15">
  <si>
    <t>Panel A</t>
    <phoneticPr fontId="1" type="noConversion"/>
  </si>
  <si>
    <t>Import</t>
    <phoneticPr fontId="1" type="noConversion"/>
  </si>
  <si>
    <t>dlnRER</t>
    <phoneticPr fontId="1" type="noConversion"/>
  </si>
  <si>
    <t>dlnRGDP</t>
    <phoneticPr fontId="1" type="noConversion"/>
  </si>
  <si>
    <t>dlnRER*ExtFin</t>
    <phoneticPr fontId="1" type="noConversion"/>
  </si>
  <si>
    <t>dlnRER*Tang</t>
    <phoneticPr fontId="1" type="noConversion"/>
  </si>
  <si>
    <t>Observations</t>
  </si>
  <si>
    <t>MS</t>
    <phoneticPr fontId="1" type="noConversion"/>
  </si>
  <si>
    <t>MS^2</t>
    <phoneticPr fontId="1" type="noConversion"/>
  </si>
  <si>
    <t>External</t>
    <phoneticPr fontId="1" type="noConversion"/>
  </si>
  <si>
    <t>Finance</t>
    <phoneticPr fontId="1" type="noConversion"/>
  </si>
  <si>
    <t>dlnRER*MS</t>
    <phoneticPr fontId="1" type="noConversion"/>
  </si>
  <si>
    <t>dlnRER*MS^2</t>
    <phoneticPr fontId="1" type="noConversion"/>
  </si>
  <si>
    <t>Tangibility</t>
    <phoneticPr fontId="1" type="noConversion"/>
  </si>
  <si>
    <t>FPC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</si>
</sst>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H9" sqref="H9"/>
    </sheetView>
  </sheetViews>
  <sheetFormatPr defaultRowHeight="14" x14ac:dyDescent="0.3"/>
  <sheetData>
    <row r="1" spans="1:6" x14ac:dyDescent="0.3">
      <c r="A1" s="5"/>
      <c r="B1" s="6" t="str">
        <f>"(1)"</f>
        <v>(1)</v>
      </c>
      <c r="C1" s="6" t="str">
        <f>"(2)"</f>
        <v>(2)</v>
      </c>
      <c r="D1" s="6" t="str">
        <f>"(3)"</f>
        <v>(3)</v>
      </c>
      <c r="E1" s="6" t="str">
        <f>"(4)"</f>
        <v>(4)</v>
      </c>
      <c r="F1" s="1" t="str">
        <f>"(5)"</f>
        <v>(5)</v>
      </c>
    </row>
    <row r="2" spans="1:6" x14ac:dyDescent="0.3">
      <c r="A2" s="4" t="s">
        <v>0</v>
      </c>
      <c r="B2" s="7" t="s">
        <v>1</v>
      </c>
      <c r="C2" s="7"/>
      <c r="D2" s="7"/>
      <c r="E2" s="7"/>
      <c r="F2" s="7"/>
    </row>
    <row r="3" spans="1:6" x14ac:dyDescent="0.3">
      <c r="A3" s="4"/>
      <c r="B3" s="4" t="s">
        <v>7</v>
      </c>
      <c r="C3" s="4" t="s">
        <v>8</v>
      </c>
      <c r="D3" s="4" t="s">
        <v>14</v>
      </c>
      <c r="E3" s="4" t="s">
        <v>9</v>
      </c>
      <c r="F3" s="4" t="s">
        <v>13</v>
      </c>
    </row>
    <row r="4" spans="1:6" s="4" customFormat="1" x14ac:dyDescent="0.3">
      <c r="A4" s="1"/>
      <c r="B4" s="1"/>
      <c r="C4" s="1"/>
      <c r="D4" s="1"/>
      <c r="E4" s="1" t="s">
        <v>10</v>
      </c>
      <c r="F4" s="1"/>
    </row>
    <row r="5" spans="1:6" x14ac:dyDescent="0.3">
      <c r="A5" t="s">
        <v>2</v>
      </c>
      <c r="B5" s="2" t="str">
        <f>"0.392***"</f>
        <v>0.392***</v>
      </c>
      <c r="C5" s="2" t="str">
        <f>"0.381***"</f>
        <v>0.381***</v>
      </c>
      <c r="D5" s="2" t="str">
        <f>"0.119***"</f>
        <v>0.119***</v>
      </c>
      <c r="E5" s="2" t="str">
        <f>"0.220***"</f>
        <v>0.220***</v>
      </c>
      <c r="F5" s="2" t="str">
        <f>"1.175***"</f>
        <v>1.175***</v>
      </c>
    </row>
    <row r="6" spans="1:6" x14ac:dyDescent="0.3">
      <c r="B6" s="2" t="str">
        <f>"(0.016)"</f>
        <v>(0.016)</v>
      </c>
      <c r="C6" s="2" t="str">
        <f>"(0.016)"</f>
        <v>(0.016)</v>
      </c>
      <c r="D6" s="2" t="str">
        <f>"(0.018)"</f>
        <v>(0.018)</v>
      </c>
      <c r="E6" s="2" t="str">
        <f>"(0.017)"</f>
        <v>(0.017)</v>
      </c>
      <c r="F6" s="2" t="str">
        <f>"(0.033)"</f>
        <v>(0.033)</v>
      </c>
    </row>
    <row r="7" spans="1:6" x14ac:dyDescent="0.3">
      <c r="A7" t="s">
        <v>3</v>
      </c>
      <c r="B7" s="2" t="str">
        <f>"0.247***"</f>
        <v>0.247***</v>
      </c>
      <c r="C7" s="2" t="str">
        <f>"0.251***"</f>
        <v>0.251***</v>
      </c>
      <c r="D7" s="2" t="str">
        <f>"0.314***"</f>
        <v>0.314***</v>
      </c>
      <c r="E7" s="2" t="str">
        <f>"0.321***"</f>
        <v>0.321***</v>
      </c>
      <c r="F7" s="2" t="str">
        <f>"0.280***"</f>
        <v>0.280***</v>
      </c>
    </row>
    <row r="8" spans="1:6" x14ac:dyDescent="0.3">
      <c r="B8" s="2" t="str">
        <f>"(0.090)"</f>
        <v>(0.090)</v>
      </c>
      <c r="C8" s="2" t="str">
        <f>"(0.090)"</f>
        <v>(0.090)</v>
      </c>
      <c r="D8" s="2" t="str">
        <f>"(0.090)"</f>
        <v>(0.090)</v>
      </c>
      <c r="E8" s="2" t="str">
        <f>"(0.090)"</f>
        <v>(0.090)</v>
      </c>
      <c r="F8" s="2" t="str">
        <f>"(0.090)"</f>
        <v>(0.090)</v>
      </c>
    </row>
    <row r="9" spans="1:6" x14ac:dyDescent="0.3">
      <c r="A9" t="s">
        <v>11</v>
      </c>
      <c r="B9" s="2" t="str">
        <f>"-0.305***"</f>
        <v>-0.305***</v>
      </c>
      <c r="C9" s="2" t="str">
        <f>"0.155"</f>
        <v>0.155</v>
      </c>
      <c r="D9" s="2" t="str">
        <f>"0.677***"</f>
        <v>0.677***</v>
      </c>
      <c r="E9" s="2" t="str">
        <f>"0.556***"</f>
        <v>0.556***</v>
      </c>
      <c r="F9" s="2" t="str">
        <f>"0.546***"</f>
        <v>0.546***</v>
      </c>
    </row>
    <row r="10" spans="1:6" x14ac:dyDescent="0.3">
      <c r="B10" s="2" t="str">
        <f>"(0.042)"</f>
        <v>(0.042)</v>
      </c>
      <c r="C10" s="2" t="str">
        <f>"(0.156)"</f>
        <v>(0.156)</v>
      </c>
      <c r="D10" s="2" t="str">
        <f>"(0.156)"</f>
        <v>(0.156)</v>
      </c>
      <c r="E10" s="2" t="str">
        <f>"(0.156)"</f>
        <v>(0.156)</v>
      </c>
      <c r="F10" s="2" t="str">
        <f>"(0.156)"</f>
        <v>(0.156)</v>
      </c>
    </row>
    <row r="11" spans="1:6" x14ac:dyDescent="0.3">
      <c r="A11" t="s">
        <v>12</v>
      </c>
      <c r="B11" s="2"/>
      <c r="C11" s="2" t="str">
        <f>"-0.531***"</f>
        <v>-0.531***</v>
      </c>
      <c r="D11" s="2" t="str">
        <f>"-0.941***"</f>
        <v>-0.941***</v>
      </c>
      <c r="E11" s="2" t="str">
        <f>"-0.837***"</f>
        <v>-0.837***</v>
      </c>
      <c r="F11" s="2" t="str">
        <f>"-0.846***"</f>
        <v>-0.846***</v>
      </c>
    </row>
    <row r="12" spans="1:6" x14ac:dyDescent="0.3">
      <c r="B12" s="2"/>
      <c r="C12" s="2" t="str">
        <f>"(0.173)"</f>
        <v>(0.173)</v>
      </c>
      <c r="D12" s="2" t="str">
        <f>"(0.173)"</f>
        <v>(0.173)</v>
      </c>
      <c r="E12" s="2" t="str">
        <f>"(0.173)"</f>
        <v>(0.173)</v>
      </c>
      <c r="F12" s="2" t="str">
        <f>"(0.173)"</f>
        <v>(0.173)</v>
      </c>
    </row>
    <row r="13" spans="1:6" x14ac:dyDescent="0.3">
      <c r="A13" s="2" t="str">
        <f>"x_FPC_US"</f>
        <v>x_FPC_US</v>
      </c>
      <c r="B13" s="2"/>
      <c r="C13" s="2"/>
      <c r="D13" s="2" t="str">
        <f>"0.379***"</f>
        <v>0.379***</v>
      </c>
      <c r="E13" s="2"/>
      <c r="F13" s="2"/>
    </row>
    <row r="14" spans="1:6" x14ac:dyDescent="0.3">
      <c r="B14" s="2"/>
      <c r="C14" s="2"/>
      <c r="D14" s="2" t="str">
        <f>"(0.010)"</f>
        <v>(0.010)</v>
      </c>
      <c r="E14" s="2"/>
      <c r="F14" s="2"/>
    </row>
    <row r="15" spans="1:6" x14ac:dyDescent="0.3">
      <c r="A15" t="s">
        <v>4</v>
      </c>
      <c r="B15" s="2"/>
      <c r="C15" s="2"/>
      <c r="D15" s="2"/>
      <c r="E15" s="2" t="str">
        <f>"1.156***"</f>
        <v>1.156***</v>
      </c>
      <c r="F15" s="2"/>
    </row>
    <row r="16" spans="1:6" x14ac:dyDescent="0.3">
      <c r="B16" s="2"/>
      <c r="C16" s="2"/>
      <c r="D16" s="2"/>
      <c r="E16" s="2" t="str">
        <f>"(0.029)"</f>
        <v>(0.029)</v>
      </c>
      <c r="F16" s="2"/>
    </row>
    <row r="17" spans="1:6" x14ac:dyDescent="0.3">
      <c r="A17" t="s">
        <v>5</v>
      </c>
      <c r="B17" s="2"/>
      <c r="C17" s="2"/>
      <c r="D17" s="2"/>
      <c r="E17" s="2"/>
      <c r="F17" s="2" t="str">
        <f>"-3.290***"</f>
        <v>-3.290***</v>
      </c>
    </row>
    <row r="18" spans="1:6" x14ac:dyDescent="0.3">
      <c r="B18" s="2"/>
      <c r="C18" s="2"/>
      <c r="D18" s="2"/>
      <c r="E18" s="2"/>
      <c r="F18" s="2" t="str">
        <f>"(0.118)"</f>
        <v>(0.118)</v>
      </c>
    </row>
    <row r="19" spans="1:6" x14ac:dyDescent="0.3">
      <c r="A19" s="2" t="str">
        <f>"MS"</f>
        <v>MS</v>
      </c>
      <c r="B19" s="2" t="str">
        <f>"-0.012"</f>
        <v>-0.012</v>
      </c>
      <c r="C19" s="2" t="str">
        <f>"-0.009"</f>
        <v>-0.009</v>
      </c>
      <c r="D19" s="2" t="str">
        <f>"-0.002"</f>
        <v>-0.002</v>
      </c>
      <c r="E19" s="2" t="str">
        <f>"-0.004"</f>
        <v>-0.004</v>
      </c>
      <c r="F19" s="2" t="str">
        <f>"-0.003"</f>
        <v>-0.003</v>
      </c>
    </row>
    <row r="20" spans="1:6" x14ac:dyDescent="0.3">
      <c r="A20" s="2" t="str">
        <f>""</f>
        <v/>
      </c>
      <c r="B20" s="2" t="str">
        <f>"(0.012)"</f>
        <v>(0.012)</v>
      </c>
      <c r="C20" s="2" t="str">
        <f>"(0.012)"</f>
        <v>(0.012)</v>
      </c>
      <c r="D20" s="2" t="str">
        <f>"(0.012)"</f>
        <v>(0.012)</v>
      </c>
      <c r="E20" s="2" t="str">
        <f>"(0.012)"</f>
        <v>(0.012)</v>
      </c>
      <c r="F20" s="2" t="str">
        <f>"(0.012)"</f>
        <v>(0.012)</v>
      </c>
    </row>
    <row r="21" spans="1:6" x14ac:dyDescent="0.3">
      <c r="A21" s="2" t="str">
        <f>"Year FE "</f>
        <v xml:space="preserve">Year FE </v>
      </c>
      <c r="B21" s="2" t="str">
        <f t="shared" ref="B21:F22" si="0">"Yes"</f>
        <v>Yes</v>
      </c>
      <c r="C21" s="2" t="str">
        <f t="shared" si="0"/>
        <v>Yes</v>
      </c>
      <c r="D21" s="2" t="str">
        <f t="shared" si="0"/>
        <v>Yes</v>
      </c>
      <c r="E21" s="2" t="str">
        <f t="shared" si="0"/>
        <v>Yes</v>
      </c>
      <c r="F21" s="2" t="str">
        <f t="shared" si="0"/>
        <v>Yes</v>
      </c>
    </row>
    <row r="22" spans="1:6" x14ac:dyDescent="0.3">
      <c r="A22" s="2" t="str">
        <f>"Firm-product-country FE"</f>
        <v>Firm-product-country FE</v>
      </c>
      <c r="B22" s="2" t="str">
        <f t="shared" si="0"/>
        <v>Yes</v>
      </c>
      <c r="C22" s="2" t="str">
        <f t="shared" si="0"/>
        <v>Yes</v>
      </c>
      <c r="D22" s="2" t="str">
        <f t="shared" si="0"/>
        <v>Yes</v>
      </c>
      <c r="E22" s="2" t="str">
        <f t="shared" si="0"/>
        <v>Yes</v>
      </c>
      <c r="F22" s="2" t="str">
        <f t="shared" si="0"/>
        <v>Yes</v>
      </c>
    </row>
    <row r="23" spans="1:6" x14ac:dyDescent="0.3">
      <c r="A23" s="1" t="s">
        <v>6</v>
      </c>
      <c r="B23" s="3" t="str">
        <f>"1792020"</f>
        <v>1792020</v>
      </c>
      <c r="C23" s="3" t="str">
        <f>"1792020"</f>
        <v>1792020</v>
      </c>
      <c r="D23" s="3" t="str">
        <f>"1792020"</f>
        <v>1792020</v>
      </c>
      <c r="E23" s="3" t="str">
        <f>"1792020"</f>
        <v>1792020</v>
      </c>
      <c r="F23" s="3" t="str">
        <f>"1792020"</f>
        <v>1792020</v>
      </c>
    </row>
  </sheetData>
  <mergeCells count="1">
    <mergeCell ref="B2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2022-07-23T14:39:12Z</dcterms:modified>
</cp:coreProperties>
</file>