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946DE0E9-161C-49F4-B373-EA7EECA2E08E}" xr6:coauthVersionLast="47" xr6:coauthVersionMax="47" xr10:uidLastSave="{00000000-0000-0000-0000-000000000000}"/>
  <bookViews>
    <workbookView xWindow="1060" yWindow="2160" windowWidth="1055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E13" i="1"/>
  <c r="E12" i="1"/>
  <c r="D11" i="1"/>
  <c r="D10" i="1"/>
  <c r="C9" i="1"/>
  <c r="C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3" i="1"/>
  <c r="D33" i="1"/>
  <c r="C33" i="1"/>
  <c r="B33" i="1"/>
  <c r="E28" i="1"/>
  <c r="E27" i="1"/>
  <c r="D26" i="1"/>
  <c r="D25" i="1"/>
  <c r="C24" i="1"/>
  <c r="C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" i="1"/>
  <c r="E32" i="1"/>
  <c r="D32" i="1"/>
  <c r="C32" i="1"/>
  <c r="A32" i="1"/>
  <c r="E31" i="1"/>
  <c r="D31" i="1"/>
  <c r="C31" i="1"/>
  <c r="A31" i="1"/>
  <c r="E15" i="1"/>
  <c r="D15" i="1"/>
  <c r="C15" i="1"/>
  <c r="A15" i="1"/>
  <c r="E14" i="1"/>
  <c r="D14" i="1"/>
  <c r="C14" i="1"/>
  <c r="A14" i="1"/>
  <c r="D1" i="1"/>
  <c r="C1" i="1"/>
  <c r="B1" i="1"/>
</calcChain>
</file>

<file path=xl/sharedStrings.xml><?xml version="1.0" encoding="utf-8"?>
<sst xmlns="http://schemas.openxmlformats.org/spreadsheetml/2006/main" count="25" uniqueCount="15">
  <si>
    <t>Panel A</t>
    <phoneticPr fontId="1" type="noConversion"/>
  </si>
  <si>
    <t>FPC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</si>
  <si>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</si>
  <si>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</si>
  <si>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</si>
  <si>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</si>
  <si>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dlnRER*FPC</t>
    <phoneticPr fontId="1" type="noConversion"/>
  </si>
  <si>
    <t>dlnRER*ExtFin</t>
    <phoneticPr fontId="1" type="noConversion"/>
  </si>
  <si>
    <t>dlnRER*Tang</t>
    <phoneticPr fontId="1" type="noConversion"/>
  </si>
  <si>
    <t>dlnRER*Inventory</t>
    <phoneticPr fontId="1" type="noConversion"/>
  </si>
  <si>
    <t>Observations</t>
  </si>
  <si>
    <t>Panel B</t>
    <phoneticPr fontId="1" type="noConversion"/>
  </si>
  <si>
    <t>Baseline</t>
    <phoneticPr fontId="1" type="noConversion"/>
  </si>
  <si>
    <t>Import (Two-way traders)</t>
    <phoneticPr fontId="1" type="noConversion"/>
  </si>
  <si>
    <t>Export (Two-way traders)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</si>
</sst>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G12" sqref="G12"/>
    </sheetView>
  </sheetViews>
  <sheetFormatPr defaultRowHeight="14" x14ac:dyDescent="0.3"/>
  <cols>
    <col min="6" max="6" width="8.6640625" style="6"/>
  </cols>
  <sheetData>
    <row r="1" spans="1:7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7"/>
    </row>
    <row r="2" spans="1:7" x14ac:dyDescent="0.3">
      <c r="A2" t="s">
        <v>0</v>
      </c>
      <c r="B2" s="9" t="s">
        <v>13</v>
      </c>
      <c r="C2" s="9"/>
      <c r="D2" s="9"/>
      <c r="E2" s="9"/>
      <c r="F2" s="8"/>
    </row>
    <row r="3" spans="1:7" x14ac:dyDescent="0.3">
      <c r="A3" s="3"/>
      <c r="B3" s="3" t="s">
        <v>12</v>
      </c>
      <c r="C3" s="3" t="s">
        <v>1</v>
      </c>
      <c r="D3" s="3" t="s">
        <v>2</v>
      </c>
      <c r="E3" s="3" t="s">
        <v>3</v>
      </c>
    </row>
    <row r="4" spans="1:7" x14ac:dyDescent="0.3">
      <c r="A4" t="s">
        <v>4</v>
      </c>
      <c r="B4" s="4" t="str">
        <f>"0.394***"</f>
        <v>0.394***</v>
      </c>
      <c r="C4" s="4" t="str">
        <f>"0.136***"</f>
        <v>0.136***</v>
      </c>
      <c r="D4" s="4" t="str">
        <f>"0.231***"</f>
        <v>0.231***</v>
      </c>
      <c r="E4" s="4" t="str">
        <f>"1.158***"</f>
        <v>1.158***</v>
      </c>
      <c r="F4" s="7"/>
    </row>
    <row r="5" spans="1:7" x14ac:dyDescent="0.3">
      <c r="B5" s="4" t="str">
        <f>"(0.015)"</f>
        <v>(0.015)</v>
      </c>
      <c r="C5" s="4" t="str">
        <f>"(0.016)"</f>
        <v>(0.016)</v>
      </c>
      <c r="D5" s="4" t="str">
        <f>"(0.015)"</f>
        <v>(0.015)</v>
      </c>
      <c r="E5" s="4" t="str">
        <f>"(0.031)"</f>
        <v>(0.031)</v>
      </c>
      <c r="F5" s="7"/>
    </row>
    <row r="6" spans="1:7" x14ac:dyDescent="0.3">
      <c r="A6" t="s">
        <v>5</v>
      </c>
      <c r="B6" s="4" t="str">
        <f>"0.406***"</f>
        <v>0.406***</v>
      </c>
      <c r="C6" s="4" t="str">
        <f>"0.459***"</f>
        <v>0.459***</v>
      </c>
      <c r="D6" s="4" t="str">
        <f>"0.469***"</f>
        <v>0.469***</v>
      </c>
      <c r="E6" s="4" t="str">
        <f>"0.427***"</f>
        <v>0.427***</v>
      </c>
      <c r="F6" s="7"/>
    </row>
    <row r="7" spans="1:7" x14ac:dyDescent="0.3">
      <c r="B7" s="4" t="str">
        <f>"(0.086)"</f>
        <v>(0.086)</v>
      </c>
      <c r="C7" s="4" t="str">
        <f>"(0.086)"</f>
        <v>(0.086)</v>
      </c>
      <c r="D7" s="4" t="str">
        <f>"(0.086)"</f>
        <v>(0.086)</v>
      </c>
      <c r="E7" s="4" t="str">
        <f>"(0.086)"</f>
        <v>(0.086)</v>
      </c>
      <c r="F7" s="7"/>
    </row>
    <row r="8" spans="1:7" x14ac:dyDescent="0.3">
      <c r="A8" t="s">
        <v>6</v>
      </c>
      <c r="C8" s="4" t="str">
        <f>"0.388***"</f>
        <v>0.388***</v>
      </c>
      <c r="D8" s="4"/>
      <c r="E8" s="4"/>
      <c r="F8" s="7"/>
    </row>
    <row r="9" spans="1:7" x14ac:dyDescent="0.3">
      <c r="C9" s="4" t="str">
        <f>"(0.009)"</f>
        <v>(0.009)</v>
      </c>
      <c r="D9" s="4"/>
      <c r="E9" s="4"/>
      <c r="F9" s="7"/>
    </row>
    <row r="10" spans="1:7" x14ac:dyDescent="0.3">
      <c r="A10" t="s">
        <v>7</v>
      </c>
      <c r="C10" s="4"/>
      <c r="D10" s="4" t="str">
        <f>"1.246***"</f>
        <v>1.246***</v>
      </c>
      <c r="E10" s="4"/>
      <c r="F10" s="7"/>
    </row>
    <row r="11" spans="1:7" x14ac:dyDescent="0.3">
      <c r="C11" s="4"/>
      <c r="D11" s="4" t="str">
        <f>"(0.028)"</f>
        <v>(0.028)</v>
      </c>
      <c r="E11" s="4"/>
      <c r="F11" s="7"/>
    </row>
    <row r="12" spans="1:7" x14ac:dyDescent="0.3">
      <c r="A12" t="s">
        <v>8</v>
      </c>
      <c r="C12" s="4"/>
      <c r="D12" s="4"/>
      <c r="E12" s="4" t="str">
        <f>"-3.138***"</f>
        <v>-3.138***</v>
      </c>
      <c r="F12" s="7"/>
    </row>
    <row r="13" spans="1:7" x14ac:dyDescent="0.3">
      <c r="C13" s="4"/>
      <c r="D13" s="4"/>
      <c r="E13" s="4" t="str">
        <f>"(0.112)"</f>
        <v>(0.112)</v>
      </c>
      <c r="F13" s="7"/>
    </row>
    <row r="14" spans="1:7" x14ac:dyDescent="0.3">
      <c r="A14" s="4" t="str">
        <f>"Year FE "</f>
        <v xml:space="preserve">Year FE </v>
      </c>
      <c r="B14" s="4"/>
      <c r="C14" s="4" t="str">
        <f t="shared" ref="C14:E15" si="0">"Yes"</f>
        <v>Yes</v>
      </c>
      <c r="D14" s="4" t="str">
        <f t="shared" si="0"/>
        <v>Yes</v>
      </c>
      <c r="E14" s="4" t="str">
        <f t="shared" si="0"/>
        <v>Yes</v>
      </c>
      <c r="F14" s="7"/>
    </row>
    <row r="15" spans="1:7" x14ac:dyDescent="0.3">
      <c r="A15" s="4" t="str">
        <f>"Firm-product-country FE"</f>
        <v>Firm-product-country FE</v>
      </c>
      <c r="B15" s="4"/>
      <c r="C15" s="4" t="str">
        <f t="shared" si="0"/>
        <v>Yes</v>
      </c>
      <c r="D15" s="4" t="str">
        <f t="shared" si="0"/>
        <v>Yes</v>
      </c>
      <c r="E15" s="4" t="str">
        <f t="shared" si="0"/>
        <v>Yes</v>
      </c>
      <c r="F15" s="7"/>
    </row>
    <row r="16" spans="1:7" x14ac:dyDescent="0.3">
      <c r="A16" s="3" t="s">
        <v>10</v>
      </c>
      <c r="B16" s="4" t="str">
        <f>"1712289"</f>
        <v>1712289</v>
      </c>
      <c r="C16" s="4" t="str">
        <f>"1712289"</f>
        <v>1712289</v>
      </c>
      <c r="D16" s="4" t="str">
        <f>"1712289"</f>
        <v>1712289</v>
      </c>
      <c r="E16" s="4" t="str">
        <f>"1712289"</f>
        <v>1712289</v>
      </c>
      <c r="F16" s="7"/>
      <c r="G16" s="4"/>
    </row>
    <row r="17" spans="1:6" x14ac:dyDescent="0.3">
      <c r="A17" t="s">
        <v>11</v>
      </c>
      <c r="B17" s="9" t="s">
        <v>14</v>
      </c>
      <c r="C17" s="9"/>
      <c r="D17" s="9"/>
      <c r="E17" s="9"/>
      <c r="F17" s="8"/>
    </row>
    <row r="18" spans="1:6" x14ac:dyDescent="0.3">
      <c r="A18" s="3"/>
      <c r="B18" s="3" t="s">
        <v>12</v>
      </c>
      <c r="C18" s="3" t="s">
        <v>1</v>
      </c>
      <c r="D18" s="3" t="s">
        <v>2</v>
      </c>
      <c r="E18" s="3" t="s">
        <v>3</v>
      </c>
    </row>
    <row r="19" spans="1:6" x14ac:dyDescent="0.3">
      <c r="A19" t="s">
        <v>4</v>
      </c>
      <c r="B19" s="4" t="str">
        <f>"0.040***"</f>
        <v>0.040***</v>
      </c>
      <c r="C19" s="4" t="str">
        <f>"0.051***"</f>
        <v>0.051***</v>
      </c>
      <c r="D19" s="4" t="str">
        <f>"0.044***"</f>
        <v>0.044***</v>
      </c>
      <c r="E19" s="4" t="str">
        <f>"-0.034**"</f>
        <v>-0.034**</v>
      </c>
      <c r="F19" s="7"/>
    </row>
    <row r="20" spans="1:6" x14ac:dyDescent="0.3">
      <c r="B20" s="4" t="str">
        <f>"(0.006)"</f>
        <v>(0.006)</v>
      </c>
      <c r="C20" s="4" t="str">
        <f>"(0.006)"</f>
        <v>(0.006)</v>
      </c>
      <c r="D20" s="4" t="str">
        <f>"(0.006)"</f>
        <v>(0.006)</v>
      </c>
      <c r="E20" s="4" t="str">
        <f>"(0.016)"</f>
        <v>(0.016)</v>
      </c>
      <c r="F20" s="7"/>
    </row>
    <row r="21" spans="1:6" x14ac:dyDescent="0.3">
      <c r="A21" t="s">
        <v>5</v>
      </c>
      <c r="B21" s="4" t="str">
        <f>"-0.144***"</f>
        <v>-0.144***</v>
      </c>
      <c r="C21" s="4" t="str">
        <f>"-0.145***"</f>
        <v>-0.145***</v>
      </c>
      <c r="D21" s="4" t="str">
        <f>"-0.144***"</f>
        <v>-0.144***</v>
      </c>
      <c r="E21" s="4" t="str">
        <f>"-0.147***"</f>
        <v>-0.147***</v>
      </c>
      <c r="F21" s="7"/>
    </row>
    <row r="22" spans="1:6" x14ac:dyDescent="0.3">
      <c r="B22" s="4" t="str">
        <f>"(0.041)"</f>
        <v>(0.041)</v>
      </c>
      <c r="C22" s="4" t="str">
        <f>"(0.041)"</f>
        <v>(0.041)</v>
      </c>
      <c r="D22" s="4" t="str">
        <f>"(0.041)"</f>
        <v>(0.041)</v>
      </c>
      <c r="E22" s="4" t="str">
        <f>"(0.041)"</f>
        <v>(0.041)</v>
      </c>
      <c r="F22" s="7"/>
    </row>
    <row r="23" spans="1:6" x14ac:dyDescent="0.3">
      <c r="A23" t="s">
        <v>6</v>
      </c>
      <c r="C23" s="4" t="str">
        <f>"-0.022***"</f>
        <v>-0.022***</v>
      </c>
      <c r="D23" s="4"/>
      <c r="E23" s="4"/>
      <c r="F23" s="7"/>
    </row>
    <row r="24" spans="1:6" x14ac:dyDescent="0.3">
      <c r="C24" s="4" t="str">
        <f>"(0.005)"</f>
        <v>(0.005)</v>
      </c>
      <c r="D24" s="4"/>
      <c r="E24" s="4"/>
      <c r="F24" s="7"/>
    </row>
    <row r="25" spans="1:6" x14ac:dyDescent="0.3">
      <c r="A25" t="s">
        <v>7</v>
      </c>
      <c r="C25" s="4"/>
      <c r="D25" s="4" t="str">
        <f>"-0.048***"</f>
        <v>-0.048***</v>
      </c>
      <c r="E25" s="4"/>
      <c r="F25" s="7"/>
    </row>
    <row r="26" spans="1:6" x14ac:dyDescent="0.3">
      <c r="C26" s="4"/>
      <c r="D26" s="4" t="str">
        <f>"(0.015)"</f>
        <v>(0.015)</v>
      </c>
      <c r="E26" s="4"/>
      <c r="F26" s="7"/>
    </row>
    <row r="27" spans="1:6" x14ac:dyDescent="0.3">
      <c r="A27" t="s">
        <v>8</v>
      </c>
      <c r="C27" s="4"/>
      <c r="D27" s="4"/>
      <c r="E27" s="4" t="str">
        <f>"0.284***"</f>
        <v>0.284***</v>
      </c>
      <c r="F27" s="7"/>
    </row>
    <row r="28" spans="1:6" x14ac:dyDescent="0.3">
      <c r="C28" s="4"/>
      <c r="D28" s="4"/>
      <c r="E28" s="4" t="str">
        <f>"(0.059)"</f>
        <v>(0.059)</v>
      </c>
      <c r="F28" s="7"/>
    </row>
    <row r="29" spans="1:6" hidden="1" x14ac:dyDescent="0.3">
      <c r="A29" t="s">
        <v>9</v>
      </c>
      <c r="C29" s="4"/>
      <c r="D29" s="4"/>
      <c r="E29" s="4"/>
      <c r="F29" s="7"/>
    </row>
    <row r="30" spans="1:6" hidden="1" x14ac:dyDescent="0.3">
      <c r="C30" s="4"/>
      <c r="D30" s="4"/>
      <c r="E30" s="4"/>
      <c r="F30" s="7"/>
    </row>
    <row r="31" spans="1:6" x14ac:dyDescent="0.3">
      <c r="A31" s="4" t="str">
        <f>"Year FE "</f>
        <v xml:space="preserve">Year FE </v>
      </c>
      <c r="B31" s="4"/>
      <c r="C31" s="4" t="str">
        <f t="shared" ref="C31:E32" si="1">"Yes"</f>
        <v>Yes</v>
      </c>
      <c r="D31" s="4" t="str">
        <f t="shared" si="1"/>
        <v>Yes</v>
      </c>
      <c r="E31" s="4" t="str">
        <f t="shared" si="1"/>
        <v>Yes</v>
      </c>
      <c r="F31" s="7"/>
    </row>
    <row r="32" spans="1:6" x14ac:dyDescent="0.3">
      <c r="A32" s="4" t="str">
        <f>"Firm-product-country FE"</f>
        <v>Firm-product-country FE</v>
      </c>
      <c r="B32" s="4"/>
      <c r="C32" s="4" t="str">
        <f t="shared" si="1"/>
        <v>Yes</v>
      </c>
      <c r="D32" s="4" t="str">
        <f t="shared" si="1"/>
        <v>Yes</v>
      </c>
      <c r="E32" s="4" t="str">
        <f t="shared" si="1"/>
        <v>Yes</v>
      </c>
      <c r="F32" s="7"/>
    </row>
    <row r="33" spans="1:6" x14ac:dyDescent="0.3">
      <c r="A33" s="3" t="s">
        <v>10</v>
      </c>
      <c r="B33" s="5" t="str">
        <f>"1415415"</f>
        <v>1415415</v>
      </c>
      <c r="C33" s="5" t="str">
        <f>"1415415"</f>
        <v>1415415</v>
      </c>
      <c r="D33" s="5" t="str">
        <f>"1415415"</f>
        <v>1415415</v>
      </c>
      <c r="E33" s="5" t="str">
        <f>"1415415"</f>
        <v>1415415</v>
      </c>
      <c r="F33" s="7"/>
    </row>
  </sheetData>
  <mergeCells count="2">
    <mergeCell ref="B2:E2"/>
    <mergeCell ref="B17:E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2022-06-28T06:38:51Z</dcterms:modified>
</cp:coreProperties>
</file>