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40009_{3E67479F-8A42-4107-BAA0-367AAE23DD88}" xr6:coauthVersionLast="47" xr6:coauthVersionMax="47" xr10:uidLastSave="{00000000-0000-0000-0000-000000000000}"/>
  <bookViews>
    <workbookView xWindow="2910" yWindow="1600" windowWidth="13480" windowHeight="11760"/>
  </bookViews>
  <sheets>
    <sheet name="table_imp_ownership" sheetId="1" r:id="rId1"/>
  </sheets>
  <calcPr calcId="0"/>
</workbook>
</file>

<file path=xl/calcChain.xml><?xml version="1.0" encoding="utf-8"?>
<calcChain xmlns="http://schemas.openxmlformats.org/spreadsheetml/2006/main">
  <c r="F18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E18" i="1"/>
  <c r="D18" i="1"/>
  <c r="C18" i="1"/>
  <c r="B18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<sst xmlns="http://schemas.openxmlformats.org/spreadsheetml/2006/main" count="6" uniqueCount="6">
  <si>
    <t>State-owned Enterprises</t>
    <phoneticPr fontId="18" type="noConversion"/>
  </si>
  <si>
    <t>Domestic Private Enterprises</t>
    <phoneticPr fontId="18" type="noConversion"/>
  </si>
  <si>
    <t>Multinational Enterprises</t>
    <phoneticPr fontId="18" type="noConversion"/>
  </si>
  <si>
    <t>Panel A-1</t>
    <phoneticPr fontId="18" type="noConversion"/>
  </si>
  <si>
    <t>Panel A-2</t>
    <phoneticPr fontId="18" type="noConversion"/>
  </si>
  <si>
    <t>Joint Ventures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</si>
</sst>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14" sqref="J14"/>
    </sheetView>
  </sheetViews>
  <sheetFormatPr defaultRowHeight="14" x14ac:dyDescent="0.3"/>
  <sheetData>
    <row r="1" spans="1:9" x14ac:dyDescent="0.3">
      <c r="A1" s="2" t="str">
        <f>""</f>
        <v/>
      </c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2" t="str">
        <f>"(5)"</f>
        <v>(5)</v>
      </c>
      <c r="G1" s="2" t="str">
        <f>"(6)"</f>
        <v>(6)</v>
      </c>
      <c r="H1" s="2" t="str">
        <f>"(7)"</f>
        <v>(7)</v>
      </c>
      <c r="I1" s="2" t="str">
        <f>"(8)"</f>
        <v>(8)</v>
      </c>
    </row>
    <row r="2" spans="1:9" x14ac:dyDescent="0.3">
      <c r="A2" t="s">
        <v>3</v>
      </c>
      <c r="B2" s="3" t="s">
        <v>0</v>
      </c>
      <c r="C2" s="3"/>
      <c r="D2" s="3"/>
      <c r="E2" s="3"/>
      <c r="F2" s="1" t="s">
        <v>1</v>
      </c>
      <c r="G2" s="1"/>
      <c r="H2" s="1"/>
      <c r="I2" s="1"/>
    </row>
    <row r="3" spans="1:9" x14ac:dyDescent="0.3">
      <c r="A3" s="2" t="str">
        <f>""</f>
        <v/>
      </c>
      <c r="B3" s="2" t="str">
        <f>"Baseline"</f>
        <v>Baseline</v>
      </c>
      <c r="C3" s="2" t="str">
        <f>"FPC"</f>
        <v>FPC</v>
      </c>
      <c r="D3" s="2" t="str">
        <f>"External Finance"</f>
        <v>External Finance</v>
      </c>
      <c r="E3" s="2" t="str">
        <f>"Tangibility"</f>
        <v>Tangibility</v>
      </c>
      <c r="F3" s="2" t="str">
        <f>"Baseline"</f>
        <v>Baseline</v>
      </c>
      <c r="G3" s="2" t="str">
        <f>"FPC"</f>
        <v>FPC</v>
      </c>
      <c r="H3" s="2" t="str">
        <f>"External Finance"</f>
        <v>External Finance</v>
      </c>
      <c r="I3" s="2" t="str">
        <f>"Tangibility"</f>
        <v>Tangibility</v>
      </c>
    </row>
    <row r="4" spans="1:9" x14ac:dyDescent="0.3">
      <c r="A4" t="str">
        <f>"dlnRER"</f>
        <v>dlnRER</v>
      </c>
      <c r="B4" t="str">
        <f>"0.620***"</f>
        <v>0.620***</v>
      </c>
      <c r="C4" t="str">
        <f>"0.462**"</f>
        <v>0.462**</v>
      </c>
      <c r="D4" t="str">
        <f>"0.488***"</f>
        <v>0.488***</v>
      </c>
      <c r="E4" t="str">
        <f>"1.339***"</f>
        <v>1.339***</v>
      </c>
      <c r="F4" t="str">
        <f>"0.146**"</f>
        <v>0.146**</v>
      </c>
      <c r="G4" t="str">
        <f>"0.053"</f>
        <v>0.053</v>
      </c>
      <c r="H4" t="str">
        <f>"0.100"</f>
        <v>0.100</v>
      </c>
      <c r="I4" t="str">
        <f>"0.682***"</f>
        <v>0.682***</v>
      </c>
    </row>
    <row r="5" spans="1:9" x14ac:dyDescent="0.3">
      <c r="A5" t="str">
        <f>""</f>
        <v/>
      </c>
      <c r="B5" t="str">
        <f>"(0.177)"</f>
        <v>(0.177)</v>
      </c>
      <c r="C5" t="str">
        <f>"(0.186)"</f>
        <v>(0.186)</v>
      </c>
      <c r="D5" t="str">
        <f>"(0.184)"</f>
        <v>(0.184)</v>
      </c>
      <c r="E5" t="str">
        <f>"(0.360)"</f>
        <v>(0.360)</v>
      </c>
      <c r="F5" t="str">
        <f>"(0.074)"</f>
        <v>(0.074)</v>
      </c>
      <c r="G5" t="str">
        <f>"(0.078)"</f>
        <v>(0.078)</v>
      </c>
      <c r="H5" t="str">
        <f>"(0.075)"</f>
        <v>(0.075)</v>
      </c>
      <c r="I5" t="str">
        <f>"(0.169)"</f>
        <v>(0.169)</v>
      </c>
    </row>
    <row r="6" spans="1:9" x14ac:dyDescent="0.3">
      <c r="A6" t="str">
        <f>"dlnrgdp"</f>
        <v>dlnrgdp</v>
      </c>
      <c r="B6" t="str">
        <f>"-1.675"</f>
        <v>-1.675</v>
      </c>
      <c r="C6" t="str">
        <f>"-1.846"</f>
        <v>-1.846</v>
      </c>
      <c r="D6" t="str">
        <f>"-1.893"</f>
        <v>-1.893</v>
      </c>
      <c r="E6" t="str">
        <f>"-1.747"</f>
        <v>-1.747</v>
      </c>
      <c r="F6" t="str">
        <f>"0.195"</f>
        <v>0.195</v>
      </c>
      <c r="G6" t="str">
        <f>"0.212"</f>
        <v>0.212</v>
      </c>
      <c r="H6" t="str">
        <f>"0.189"</f>
        <v>0.189</v>
      </c>
      <c r="I6" t="str">
        <f>"0.236"</f>
        <v>0.236</v>
      </c>
    </row>
    <row r="7" spans="1:9" x14ac:dyDescent="0.3">
      <c r="A7" t="str">
        <f>""</f>
        <v/>
      </c>
      <c r="B7" t="str">
        <f>"(1.257)"</f>
        <v>(1.257)</v>
      </c>
      <c r="C7" t="str">
        <f>"(1.258)"</f>
        <v>(1.258)</v>
      </c>
      <c r="D7" t="str">
        <f>"(1.259)"</f>
        <v>(1.259)</v>
      </c>
      <c r="E7" t="str">
        <f>"(1.257)"</f>
        <v>(1.257)</v>
      </c>
      <c r="F7" t="str">
        <f>"(0.525)"</f>
        <v>(0.525)</v>
      </c>
      <c r="G7" t="str">
        <f>"(0.525)"</f>
        <v>(0.525)</v>
      </c>
      <c r="H7" t="str">
        <f>"(0.525)"</f>
        <v>(0.525)</v>
      </c>
      <c r="I7" t="str">
        <f>"(0.525)"</f>
        <v>(0.525)</v>
      </c>
    </row>
    <row r="8" spans="1:9" x14ac:dyDescent="0.3">
      <c r="A8" t="str">
        <f>"x_FPC_US"</f>
        <v>x_FPC_US</v>
      </c>
      <c r="B8" t="str">
        <f>""</f>
        <v/>
      </c>
      <c r="C8" t="str">
        <f>"0.252***"</f>
        <v>0.252***</v>
      </c>
      <c r="D8" t="str">
        <f>""</f>
        <v/>
      </c>
      <c r="E8" t="str">
        <f>""</f>
        <v/>
      </c>
      <c r="F8" t="str">
        <f>""</f>
        <v/>
      </c>
      <c r="G8" t="str">
        <f>"0.181***"</f>
        <v>0.181***</v>
      </c>
      <c r="H8" t="str">
        <f>""</f>
        <v/>
      </c>
      <c r="I8" t="str">
        <f>""</f>
        <v/>
      </c>
    </row>
    <row r="9" spans="1:9" x14ac:dyDescent="0.3">
      <c r="A9" t="str">
        <f>""</f>
        <v/>
      </c>
      <c r="B9" t="str">
        <f>""</f>
        <v/>
      </c>
      <c r="C9" t="str">
        <f>"(0.095)"</f>
        <v>(0.095)</v>
      </c>
      <c r="D9" t="str">
        <f>""</f>
        <v/>
      </c>
      <c r="E9" t="str">
        <f>""</f>
        <v/>
      </c>
      <c r="F9" t="str">
        <f>""</f>
        <v/>
      </c>
      <c r="G9" t="str">
        <f>"(0.049)"</f>
        <v>(0.049)</v>
      </c>
      <c r="H9" t="str">
        <f>""</f>
        <v/>
      </c>
      <c r="I9" t="str">
        <f>""</f>
        <v/>
      </c>
    </row>
    <row r="10" spans="1:9" x14ac:dyDescent="0.3">
      <c r="A10" t="str">
        <f>"x_ExtFin_US"</f>
        <v>x_ExtFin_US</v>
      </c>
      <c r="B10" t="str">
        <f>""</f>
        <v/>
      </c>
      <c r="C10" t="str">
        <f>""</f>
        <v/>
      </c>
      <c r="D10" t="str">
        <f>"0.786***"</f>
        <v>0.786***</v>
      </c>
      <c r="E10" t="str">
        <f>""</f>
        <v/>
      </c>
      <c r="F10" t="str">
        <f>""</f>
        <v/>
      </c>
      <c r="G10" t="str">
        <f>""</f>
        <v/>
      </c>
      <c r="H10" t="str">
        <f>"0.448***"</f>
        <v>0.448***</v>
      </c>
      <c r="I10" t="str">
        <f>""</f>
        <v/>
      </c>
    </row>
    <row r="11" spans="1:9" x14ac:dyDescent="0.3">
      <c r="A11" t="str">
        <f>""</f>
        <v/>
      </c>
      <c r="B11" t="str">
        <f>""</f>
        <v/>
      </c>
      <c r="C11" t="str">
        <f>""</f>
        <v/>
      </c>
      <c r="D11" t="str">
        <f>"(0.299)"</f>
        <v>(0.299)</v>
      </c>
      <c r="E11" t="str">
        <f>""</f>
        <v/>
      </c>
      <c r="F11" t="str">
        <f>""</f>
        <v/>
      </c>
      <c r="G11" t="str">
        <f>""</f>
        <v/>
      </c>
      <c r="H11" t="str">
        <f>"(0.145)"</f>
        <v>(0.145)</v>
      </c>
      <c r="I11" t="str">
        <f>""</f>
        <v/>
      </c>
    </row>
    <row r="12" spans="1:9" x14ac:dyDescent="0.3">
      <c r="A12" t="str">
        <f>"x_Tang_US"</f>
        <v>x_Tang_US</v>
      </c>
      <c r="B12" t="str">
        <f>""</f>
        <v/>
      </c>
      <c r="C12" t="str">
        <f>""</f>
        <v/>
      </c>
      <c r="D12" t="str">
        <f>""</f>
        <v/>
      </c>
      <c r="E12" t="str">
        <f>"-2.761**"</f>
        <v>-2.761**</v>
      </c>
      <c r="F12" t="str">
        <f>""</f>
        <v/>
      </c>
      <c r="G12" t="str">
        <f>""</f>
        <v/>
      </c>
      <c r="H12" t="str">
        <f>""</f>
        <v/>
      </c>
      <c r="I12" t="str">
        <f>"-2.069***"</f>
        <v>-2.069***</v>
      </c>
    </row>
    <row r="13" spans="1:9" x14ac:dyDescent="0.3">
      <c r="A13" t="str">
        <f>""</f>
        <v/>
      </c>
      <c r="B13" t="str">
        <f>""</f>
        <v/>
      </c>
      <c r="C13" t="str">
        <f>""</f>
        <v/>
      </c>
      <c r="D13" t="str">
        <f>""</f>
        <v/>
      </c>
      <c r="E13" t="str">
        <f>"(1.205)"</f>
        <v>(1.205)</v>
      </c>
      <c r="F13" t="str">
        <f>""</f>
        <v/>
      </c>
      <c r="G13" t="str">
        <f>""</f>
        <v/>
      </c>
      <c r="H13" t="str">
        <f>""</f>
        <v/>
      </c>
      <c r="I13" t="str">
        <f>"(0.588)"</f>
        <v>(0.588)</v>
      </c>
    </row>
    <row r="14" spans="1:9" x14ac:dyDescent="0.3">
      <c r="A14" t="str">
        <f>"Year FE "</f>
        <v xml:space="preserve">Year FE </v>
      </c>
      <c r="B14" t="str">
        <f t="shared" ref="B14:I14" si="0">"Yes"</f>
        <v>Yes</v>
      </c>
      <c r="C14" t="str">
        <f t="shared" si="0"/>
        <v>Yes</v>
      </c>
      <c r="D14" t="str">
        <f t="shared" si="0"/>
        <v>Yes</v>
      </c>
      <c r="E14" t="str">
        <f t="shared" si="0"/>
        <v>Yes</v>
      </c>
      <c r="F14" t="str">
        <f t="shared" si="0"/>
        <v>Yes</v>
      </c>
      <c r="G14" t="str">
        <f t="shared" si="0"/>
        <v>Yes</v>
      </c>
      <c r="H14" t="str">
        <f t="shared" si="0"/>
        <v>Yes</v>
      </c>
      <c r="I14" t="str">
        <f t="shared" si="0"/>
        <v>Yes</v>
      </c>
    </row>
    <row r="15" spans="1:9" x14ac:dyDescent="0.3">
      <c r="A15" t="str">
        <f>"Firm-product-country FE"</f>
        <v>Firm-product-country FE</v>
      </c>
      <c r="B15" t="str">
        <f t="shared" ref="B15:I15" si="1">"Yes"</f>
        <v>Yes</v>
      </c>
      <c r="C15" t="str">
        <f t="shared" si="1"/>
        <v>Yes</v>
      </c>
      <c r="D15" t="str">
        <f t="shared" si="1"/>
        <v>Yes</v>
      </c>
      <c r="E15" t="str">
        <f t="shared" si="1"/>
        <v>Yes</v>
      </c>
      <c r="F15" t="str">
        <f t="shared" si="1"/>
        <v>Yes</v>
      </c>
      <c r="G15" t="str">
        <f t="shared" si="1"/>
        <v>Yes</v>
      </c>
      <c r="H15" t="str">
        <f t="shared" si="1"/>
        <v>Yes</v>
      </c>
      <c r="I15" t="str">
        <f t="shared" si="1"/>
        <v>Yes</v>
      </c>
    </row>
    <row r="16" spans="1:9" x14ac:dyDescent="0.3">
      <c r="A16" s="2" t="str">
        <f>"N"</f>
        <v>N</v>
      </c>
      <c r="B16" s="2" t="str">
        <f>"17537"</f>
        <v>17537</v>
      </c>
      <c r="C16" s="2" t="str">
        <f>"17537"</f>
        <v>17537</v>
      </c>
      <c r="D16" s="2" t="str">
        <f>"17537"</f>
        <v>17537</v>
      </c>
      <c r="E16" s="2" t="str">
        <f>"17537"</f>
        <v>17537</v>
      </c>
      <c r="F16" s="2" t="str">
        <f>"88729"</f>
        <v>88729</v>
      </c>
      <c r="G16" s="2" t="str">
        <f>"88729"</f>
        <v>88729</v>
      </c>
      <c r="H16" s="2" t="str">
        <f>"88729"</f>
        <v>88729</v>
      </c>
      <c r="I16" s="2" t="str">
        <f>"88729"</f>
        <v>88729</v>
      </c>
    </row>
    <row r="17" spans="1:9" x14ac:dyDescent="0.3">
      <c r="A17" t="s">
        <v>4</v>
      </c>
      <c r="B17" s="1" t="s">
        <v>2</v>
      </c>
      <c r="C17" s="1"/>
      <c r="D17" s="1"/>
      <c r="E17" s="1"/>
      <c r="F17" s="1" t="s">
        <v>5</v>
      </c>
      <c r="G17" s="1"/>
      <c r="H17" s="1"/>
      <c r="I17" s="1"/>
    </row>
    <row r="18" spans="1:9" x14ac:dyDescent="0.3">
      <c r="A18" s="2"/>
      <c r="B18" s="2" t="str">
        <f>"Baseline"</f>
        <v>Baseline</v>
      </c>
      <c r="C18" s="2" t="str">
        <f>"FPC"</f>
        <v>FPC</v>
      </c>
      <c r="D18" s="2" t="str">
        <f>"External Finance"</f>
        <v>External Finance</v>
      </c>
      <c r="E18" s="2" t="str">
        <f>"Tangibility"</f>
        <v>Tangibility</v>
      </c>
      <c r="F18" s="2" t="str">
        <f>"Baseline"</f>
        <v>Baseline</v>
      </c>
      <c r="G18" s="2" t="str">
        <f>"FPC"</f>
        <v>FPC</v>
      </c>
      <c r="H18" s="2" t="str">
        <f>"External Finance"</f>
        <v>External Finance</v>
      </c>
      <c r="I18" s="2" t="str">
        <f>"Tangibility"</f>
        <v>Tangibility</v>
      </c>
    </row>
    <row r="19" spans="1:9" x14ac:dyDescent="0.3">
      <c r="A19" t="str">
        <f>"dlnRER"</f>
        <v>dlnRER</v>
      </c>
      <c r="B19" t="str">
        <f>"0.316***"</f>
        <v>0.316***</v>
      </c>
      <c r="C19" t="str">
        <f>"0.008"</f>
        <v>0.008</v>
      </c>
      <c r="D19" t="str">
        <f>"0.121***"</f>
        <v>0.121***</v>
      </c>
      <c r="E19" t="str">
        <f>"1.342***"</f>
        <v>1.342***</v>
      </c>
      <c r="F19" t="str">
        <f>"0.402***"</f>
        <v>0.402***</v>
      </c>
      <c r="G19" t="str">
        <f>"0.256***"</f>
        <v>0.256***</v>
      </c>
      <c r="H19" t="str">
        <f>"0.322***"</f>
        <v>0.322***</v>
      </c>
      <c r="I19" t="str">
        <f>"0.919***"</f>
        <v>0.919***</v>
      </c>
    </row>
    <row r="20" spans="1:9" x14ac:dyDescent="0.3">
      <c r="A20" t="str">
        <f>""</f>
        <v/>
      </c>
      <c r="B20" t="str">
        <f>"(0.021)"</f>
        <v>(0.021)</v>
      </c>
      <c r="C20" t="str">
        <f>"(0.022)"</f>
        <v>(0.022)</v>
      </c>
      <c r="D20" t="str">
        <f>"(0.021)"</f>
        <v>(0.021)</v>
      </c>
      <c r="E20" t="str">
        <f>"(0.044)"</f>
        <v>(0.044)</v>
      </c>
      <c r="F20" t="str">
        <f>"(0.024)"</f>
        <v>(0.024)</v>
      </c>
      <c r="G20" t="str">
        <f>"(0.026)"</f>
        <v>(0.026)</v>
      </c>
      <c r="H20" t="str">
        <f>"(0.024)"</f>
        <v>(0.024)</v>
      </c>
      <c r="I20" t="str">
        <f>"(0.051)"</f>
        <v>(0.051)</v>
      </c>
    </row>
    <row r="21" spans="1:9" x14ac:dyDescent="0.3">
      <c r="A21" t="str">
        <f>"dlnrgdp"</f>
        <v>dlnrgdp</v>
      </c>
      <c r="B21" t="str">
        <f>"0.516***"</f>
        <v>0.516***</v>
      </c>
      <c r="C21" t="str">
        <f>"0.511***"</f>
        <v>0.511***</v>
      </c>
      <c r="D21" t="str">
        <f>"0.504***"</f>
        <v>0.504***</v>
      </c>
      <c r="E21" t="str">
        <f>"0.519***"</f>
        <v>0.519***</v>
      </c>
      <c r="F21" t="str">
        <f>"0.086"</f>
        <v>0.086</v>
      </c>
      <c r="G21" t="str">
        <f>"0.167"</f>
        <v>0.167</v>
      </c>
      <c r="H21" t="str">
        <f>"0.189"</f>
        <v>0.189</v>
      </c>
      <c r="I21" t="str">
        <f>"0.107"</f>
        <v>0.107</v>
      </c>
    </row>
    <row r="22" spans="1:9" x14ac:dyDescent="0.3">
      <c r="A22" t="str">
        <f>""</f>
        <v/>
      </c>
      <c r="B22" t="str">
        <f>"(0.117)"</f>
        <v>(0.117)</v>
      </c>
      <c r="C22" t="str">
        <f>"(0.117)"</f>
        <v>(0.117)</v>
      </c>
      <c r="D22" t="str">
        <f>"(0.117)"</f>
        <v>(0.117)</v>
      </c>
      <c r="E22" t="str">
        <f>"(0.117)"</f>
        <v>(0.117)</v>
      </c>
      <c r="F22" t="str">
        <f>"(0.150)"</f>
        <v>(0.150)</v>
      </c>
      <c r="G22" t="str">
        <f>"(0.150)"</f>
        <v>(0.150)</v>
      </c>
      <c r="H22" t="str">
        <f>"(0.150)"</f>
        <v>(0.150)</v>
      </c>
      <c r="I22" t="str">
        <f>"(0.150)"</f>
        <v>(0.150)</v>
      </c>
    </row>
    <row r="23" spans="1:9" x14ac:dyDescent="0.3">
      <c r="A23" t="str">
        <f>"x_FPC_US"</f>
        <v>x_FPC_US</v>
      </c>
      <c r="B23" t="str">
        <f>""</f>
        <v/>
      </c>
      <c r="C23" t="str">
        <f>"0.501***"</f>
        <v>0.501***</v>
      </c>
      <c r="D23" t="str">
        <f>""</f>
        <v/>
      </c>
      <c r="E23" t="str">
        <f>""</f>
        <v/>
      </c>
      <c r="F23" t="str">
        <f>""</f>
        <v/>
      </c>
      <c r="G23" t="str">
        <f>"0.232***"</f>
        <v>0.232***</v>
      </c>
      <c r="H23" t="str">
        <f>""</f>
        <v/>
      </c>
      <c r="I23" t="str">
        <f>""</f>
        <v/>
      </c>
    </row>
    <row r="24" spans="1:9" x14ac:dyDescent="0.3">
      <c r="A24" t="str">
        <f>""</f>
        <v/>
      </c>
      <c r="B24" t="str">
        <f>""</f>
        <v/>
      </c>
      <c r="C24" t="str">
        <f>"(0.013)"</f>
        <v>(0.013)</v>
      </c>
      <c r="D24" t="str">
        <f>""</f>
        <v/>
      </c>
      <c r="E24" t="str">
        <f>""</f>
        <v/>
      </c>
      <c r="F24" t="str">
        <f>""</f>
        <v/>
      </c>
      <c r="G24" t="str">
        <f>"(0.015)"</f>
        <v>(0.015)</v>
      </c>
      <c r="H24" t="str">
        <f>""</f>
        <v/>
      </c>
      <c r="I24" t="str">
        <f>""</f>
        <v/>
      </c>
    </row>
    <row r="25" spans="1:9" x14ac:dyDescent="0.3">
      <c r="A25" t="str">
        <f>"x_ExtFin_US"</f>
        <v>x_ExtFin_US</v>
      </c>
      <c r="B25" t="str">
        <f>""</f>
        <v/>
      </c>
      <c r="C25" t="str">
        <f>""</f>
        <v/>
      </c>
      <c r="D25" t="str">
        <f>"1.625***"</f>
        <v>1.625***</v>
      </c>
      <c r="E25" t="str">
        <f>""</f>
        <v/>
      </c>
      <c r="F25" t="str">
        <f>""</f>
        <v/>
      </c>
      <c r="G25" t="str">
        <f>""</f>
        <v/>
      </c>
      <c r="H25" t="str">
        <f>"0.671***"</f>
        <v>0.671***</v>
      </c>
      <c r="I25" t="str">
        <f>""</f>
        <v/>
      </c>
    </row>
    <row r="26" spans="1:9" x14ac:dyDescent="0.3">
      <c r="A26" t="str">
        <f>""</f>
        <v/>
      </c>
      <c r="B26" t="str">
        <f>""</f>
        <v/>
      </c>
      <c r="C26" t="str">
        <f>""</f>
        <v/>
      </c>
      <c r="D26" t="str">
        <f>"(0.041)"</f>
        <v>(0.041)</v>
      </c>
      <c r="E26" t="str">
        <f>""</f>
        <v/>
      </c>
      <c r="F26" t="str">
        <f>""</f>
        <v/>
      </c>
      <c r="G26" t="str">
        <f>""</f>
        <v/>
      </c>
      <c r="H26" t="str">
        <f>"(0.044)"</f>
        <v>(0.044)</v>
      </c>
      <c r="I26" t="str">
        <f>""</f>
        <v/>
      </c>
    </row>
    <row r="27" spans="1:9" x14ac:dyDescent="0.3">
      <c r="A27" t="str">
        <f>"x_Tang_US"</f>
        <v>x_Tang_US</v>
      </c>
      <c r="B27" t="str">
        <f>""</f>
        <v/>
      </c>
      <c r="C27" t="str">
        <f>""</f>
        <v/>
      </c>
      <c r="D27" t="str">
        <f>""</f>
        <v/>
      </c>
      <c r="E27" t="str">
        <f>"-4.138***"</f>
        <v>-4.138***</v>
      </c>
      <c r="F27" t="str">
        <f>""</f>
        <v/>
      </c>
      <c r="G27" t="str">
        <f>""</f>
        <v/>
      </c>
      <c r="H27" t="str">
        <f>""</f>
        <v/>
      </c>
      <c r="I27" t="str">
        <f>"-2.102***"</f>
        <v>-2.102***</v>
      </c>
    </row>
    <row r="28" spans="1:9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"(0.157)"</f>
        <v>(0.157)</v>
      </c>
      <c r="F28" t="str">
        <f>""</f>
        <v/>
      </c>
      <c r="G28" t="str">
        <f>""</f>
        <v/>
      </c>
      <c r="H28" t="str">
        <f>""</f>
        <v/>
      </c>
      <c r="I28" t="str">
        <f>"(0.185)"</f>
        <v>(0.185)</v>
      </c>
    </row>
    <row r="29" spans="1:9" x14ac:dyDescent="0.3">
      <c r="A29" t="str">
        <f>"Year FE "</f>
        <v xml:space="preserve">Year FE </v>
      </c>
      <c r="B29" t="str">
        <f t="shared" ref="B29:I29" si="2">"Yes"</f>
        <v>Yes</v>
      </c>
      <c r="C29" t="str">
        <f t="shared" si="2"/>
        <v>Yes</v>
      </c>
      <c r="D29" t="str">
        <f t="shared" si="2"/>
        <v>Yes</v>
      </c>
      <c r="E29" t="str">
        <f t="shared" si="2"/>
        <v>Yes</v>
      </c>
      <c r="F29" t="str">
        <f t="shared" si="2"/>
        <v>Yes</v>
      </c>
      <c r="G29" t="str">
        <f t="shared" si="2"/>
        <v>Yes</v>
      </c>
      <c r="H29" t="str">
        <f t="shared" si="2"/>
        <v>Yes</v>
      </c>
      <c r="I29" t="str">
        <f t="shared" si="2"/>
        <v>Yes</v>
      </c>
    </row>
    <row r="30" spans="1:9" x14ac:dyDescent="0.3">
      <c r="A30" t="str">
        <f>"Firm-product-country FE"</f>
        <v>Firm-product-country FE</v>
      </c>
      <c r="B30" t="str">
        <f t="shared" ref="B30:I30" si="3">"Yes"</f>
        <v>Yes</v>
      </c>
      <c r="C30" t="str">
        <f t="shared" si="3"/>
        <v>Yes</v>
      </c>
      <c r="D30" t="str">
        <f t="shared" si="3"/>
        <v>Yes</v>
      </c>
      <c r="E30" t="str">
        <f t="shared" si="3"/>
        <v>Yes</v>
      </c>
      <c r="F30" t="str">
        <f t="shared" si="3"/>
        <v>Yes</v>
      </c>
      <c r="G30" t="str">
        <f t="shared" si="3"/>
        <v>Yes</v>
      </c>
      <c r="H30" t="str">
        <f t="shared" si="3"/>
        <v>Yes</v>
      </c>
      <c r="I30" t="str">
        <f t="shared" si="3"/>
        <v>Yes</v>
      </c>
    </row>
    <row r="31" spans="1:9" x14ac:dyDescent="0.3">
      <c r="A31" s="2" t="str">
        <f>"N"</f>
        <v>N</v>
      </c>
      <c r="B31" s="2" t="str">
        <f>"1067958"</f>
        <v>1067958</v>
      </c>
      <c r="C31" s="2" t="str">
        <f>"1067958"</f>
        <v>1067958</v>
      </c>
      <c r="D31" s="2" t="str">
        <f>"1067958"</f>
        <v>1067958</v>
      </c>
      <c r="E31" s="2" t="str">
        <f>"1067958"</f>
        <v>1067958</v>
      </c>
      <c r="F31" s="2" t="str">
        <f>"617796"</f>
        <v>617796</v>
      </c>
      <c r="G31" s="2" t="str">
        <f>"617796"</f>
        <v>617796</v>
      </c>
      <c r="H31" s="2" t="str">
        <f>"617796"</f>
        <v>617796</v>
      </c>
      <c r="I31" s="2" t="str">
        <f>"617796"</f>
        <v>617796</v>
      </c>
    </row>
  </sheetData>
  <mergeCells count="4">
    <mergeCell ref="B2:E2"/>
    <mergeCell ref="F2:I2"/>
    <mergeCell ref="B17:E17"/>
    <mergeCell ref="F17:I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table_imp_ownership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2022-08-14T04:33:24Z</dcterms:created>
  <dcterms:modified xsi:type="dcterms:W3CDTF">2022-08-14T07:20:28Z</dcterms:modified>
</cp:coreProperties>
</file>