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BC2E3BB3-5479-45F3-870E-E354F9443080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J31" i="1"/>
  <c r="J30" i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J21" i="1"/>
  <c r="J20" i="1"/>
  <c r="J2" i="1" s="1"/>
  <c r="C20" i="1"/>
  <c r="N20" i="1" s="1"/>
  <c r="F18" i="1"/>
  <c r="G18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D2" i="1"/>
  <c r="G2" i="1" l="1"/>
  <c r="F2" i="1"/>
  <c r="E2" i="1" s="1"/>
  <c r="N2" i="1"/>
  <c r="L20" i="1"/>
  <c r="O2" i="1"/>
  <c r="K21" i="1"/>
  <c r="O20" i="1"/>
  <c r="L21" i="1"/>
  <c r="K20" i="1"/>
  <c r="M21" i="1"/>
  <c r="M20" i="1" l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<sst xmlns="http://schemas.openxmlformats.org/spreadsheetml/2006/main" count="142" uniqueCount="68">
  <si>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</si>
  <si>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</si>
  <si>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</si>
  <si>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</si>
  <si>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</si>
  <si>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</si>
  <si>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</si>
  <si>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</si>
  <si>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</si>
  <si>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</si>
  <si>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CC18401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</si>
  <si>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</si>
  <si>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</si>
  <si>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</si>
  <si>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</si>
  <si>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</si>
  <si>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</si>
  <si>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</si>
  <si>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</si>
  <si>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</si>
  <si>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</si>
  <si>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</si>
  <si>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</si>
  <si>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</si>
  <si>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</si>
  <si>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</si>
  <si>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</si>
  <si>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</si>
  <si>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</si>
  <si>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</si>
  <si>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</si>
  <si>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</si>
  <si>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</si>
  <si>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</si>
  <si>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</si>
  <si>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</si>
  <si>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</si>
  <si>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</si>
  <si>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</si>
  <si>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</si>
  <si>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</si>
  <si>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</si>
  <si>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</si>
  <si>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</si>
  <si>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</si>
  <si>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</si>
  <si>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</si>
  <si>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</si>
  <si>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</si>
  <si>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</si>
  <si>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</si>
  <si>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</si>
  <si>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Sam Edelman Women's Jacquie Combat Boot Black 6.5 Medium</t>
  </si>
  <si>
    <t>SAM EDELMAN/CALERES INC</t>
  </si>
  <si>
    <t>Put a "0" in front</t>
  </si>
  <si>
    <t>CC18402</t>
  </si>
  <si>
    <t>Sam Edelman Jacquie Ivory 5 M</t>
  </si>
  <si>
    <t>Sam Edelman Women's Jaclyn Ankle Boot, Black Waterproof Suede, 5</t>
  </si>
  <si>
    <t>Sam Edelman Women's Jaclyn Ankle Boot, Black Waterproof Suede, 7</t>
  </si>
  <si>
    <t>Sam Edelman Women's Jaclyn Ankle Boot, Black Waterproof Suede, 9.5</t>
  </si>
  <si>
    <t>Sam Edelman Women's Jaclyn Ankle Boot, Black, 6</t>
  </si>
  <si>
    <t>Sam Edelman Women's Lillianna Mule, Black, 10</t>
  </si>
  <si>
    <t>7 SKU's -  7 UNITS</t>
  </si>
  <si>
    <t>FBA16JN5JHFM/1ZW5124W0354323788</t>
  </si>
  <si>
    <t>QUEENIE</t>
  </si>
  <si>
    <t xml:space="preserve">  1 SHIPMENT (7/7= 100%)</t>
  </si>
  <si>
    <t>Box #CC19932-Sam Edelman  - Brandon Harris        - Collective Styles (SFBA)</t>
  </si>
  <si>
    <t>Box #CC19631-Aerosoles.   - Brandon Harris        - Collective Styles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</si>
</sst>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0" fillId="0" borderId="0" xfId="0" applyNumberFormat="1"/>
    <xf numFmtId="4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31"/>
  <sheetViews>
    <sheetView tabSelected="1" zoomScaleNormal="100" workbookViewId="0">
      <pane ySplit="2" topLeftCell="A3" activePane="bottomLeft" state="frozen"/>
      <selection pane="bottomLeft" activeCell="B21" sqref="B21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39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51</v>
      </c>
      <c r="B1" s="27" t="s">
        <v>50</v>
      </c>
      <c r="C1" s="24" t="s">
        <v>37</v>
      </c>
      <c r="D1" s="24" t="s">
        <v>49</v>
      </c>
      <c r="E1" s="24" t="s">
        <v>48</v>
      </c>
      <c r="F1" s="24" t="s">
        <v>32</v>
      </c>
      <c r="G1" s="24" t="s">
        <v>31</v>
      </c>
      <c r="H1" s="27" t="s">
        <v>47</v>
      </c>
      <c r="J1" s="26" t="s">
        <v>30</v>
      </c>
      <c r="K1" s="25" t="s">
        <v>33</v>
      </c>
      <c r="L1" s="24" t="s">
        <v>32</v>
      </c>
      <c r="M1" s="24" t="s">
        <v>31</v>
      </c>
      <c r="N1" s="37" t="s">
        <v>46</v>
      </c>
      <c r="O1" s="37" t="s">
        <v>45</v>
      </c>
      <c r="P1" s="37" t="s">
        <v>33</v>
      </c>
      <c r="Q1" s="36" t="s">
        <v>32</v>
      </c>
      <c r="R1" s="36" t="s">
        <v>31</v>
      </c>
      <c r="T1" s="3" t="s">
        <v>44</v>
      </c>
      <c r="U1" s="3" t="s">
        <v>43</v>
      </c>
      <c r="V1" s="3" t="s">
        <v>42</v>
      </c>
    </row>
    <row r="2" spans="1:22" ht="15.75" customHeight="1" x14ac:dyDescent="0.25">
      <c r="A2" s="35"/>
      <c r="B2" s="34" t="s">
        <v>41</v>
      </c>
      <c r="C2" s="31" t="s">
        <v>40</v>
      </c>
      <c r="D2" s="33">
        <f>SUM(D4:D48702)</f>
        <v>21</v>
      </c>
      <c r="E2" s="32">
        <f>IFERROR(F2/D2,0)</f>
        <v>116.9047619047619</v>
      </c>
      <c r="F2" s="31">
        <f t="shared" ref="F2:G2" si="0">SUM(F4:F48702)</f>
        <v>2455</v>
      </c>
      <c r="G2" s="31">
        <f t="shared" si="0"/>
        <v>743.93939393939422</v>
      </c>
      <c r="H2" s="5"/>
      <c r="J2" s="30">
        <f>COUNTIF(J4:J12263,"BOX")</f>
        <v>2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2</v>
      </c>
      <c r="O2" s="30">
        <f>COUNTIF($J$4:$J$8879,"NSHIP")</f>
        <v>0</v>
      </c>
      <c r="P2" s="29">
        <f>D2-K2</f>
        <v>-115</v>
      </c>
      <c r="Q2" s="1">
        <f>F2-L2</f>
        <v>2455</v>
      </c>
      <c r="R2" s="1">
        <f>G2-M2</f>
        <v>743.93939393939422</v>
      </c>
    </row>
    <row r="3" spans="1:22" ht="15.75" customHeight="1" x14ac:dyDescent="0.25">
      <c r="A3" s="27" t="s">
        <v>39</v>
      </c>
      <c r="B3" s="27" t="s">
        <v>38</v>
      </c>
      <c r="C3" s="24" t="s">
        <v>37</v>
      </c>
      <c r="D3" s="26" t="s">
        <v>33</v>
      </c>
      <c r="E3" s="28" t="s">
        <v>36</v>
      </c>
      <c r="F3" s="24" t="s">
        <v>32</v>
      </c>
      <c r="G3" s="24" t="s">
        <v>31</v>
      </c>
      <c r="H3" s="27" t="s">
        <v>35</v>
      </c>
      <c r="J3" s="26" t="s">
        <v>34</v>
      </c>
      <c r="K3" s="25" t="s">
        <v>33</v>
      </c>
      <c r="L3" s="24" t="s">
        <v>32</v>
      </c>
      <c r="M3" s="24" t="s">
        <v>31</v>
      </c>
      <c r="N3" s="3" t="s">
        <v>30</v>
      </c>
      <c r="O3" s="3" t="s">
        <v>29</v>
      </c>
      <c r="P3" s="23" t="s">
        <v>28</v>
      </c>
      <c r="Q3" s="3" t="s">
        <v>27</v>
      </c>
      <c r="R3" s="3" t="s">
        <v>26</v>
      </c>
      <c r="S3" s="3" t="s">
        <v>25</v>
      </c>
    </row>
    <row r="4" spans="1:22" ht="12.75" x14ac:dyDescent="0.2">
      <c r="A4" s="10">
        <v>737280641943</v>
      </c>
      <c r="B4" s="20" t="s">
        <v>24</v>
      </c>
      <c r="C4" s="10" t="s">
        <v>0</v>
      </c>
      <c r="D4" s="10">
        <v>1</v>
      </c>
      <c r="E4" s="11">
        <v>99</v>
      </c>
      <c r="F4" s="11">
        <f t="shared" ref="F4:F16" si="1">E4*D4</f>
        <v>99</v>
      </c>
      <c r="G4" s="11">
        <f t="shared" ref="G4:G16" si="2">F4/3.3</f>
        <v>30</v>
      </c>
      <c r="H4" s="10" t="s">
        <v>4</v>
      </c>
      <c r="I4" s="22"/>
      <c r="J4" s="7" t="s">
        <v>10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23</v>
      </c>
      <c r="C5" s="10" t="s">
        <v>0</v>
      </c>
      <c r="D5" s="10">
        <v>1</v>
      </c>
      <c r="E5" s="11">
        <v>89</v>
      </c>
      <c r="F5" s="11">
        <f t="shared" si="1"/>
        <v>89</v>
      </c>
      <c r="G5" s="11">
        <f t="shared" si="2"/>
        <v>26.969696969696972</v>
      </c>
      <c r="H5" s="10" t="s">
        <v>4</v>
      </c>
      <c r="I5" s="22"/>
      <c r="J5" s="7" t="s">
        <v>10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22</v>
      </c>
      <c r="C6" s="10" t="s">
        <v>0</v>
      </c>
      <c r="D6" s="10">
        <v>1</v>
      </c>
      <c r="E6" s="11">
        <v>99</v>
      </c>
      <c r="F6" s="11">
        <f t="shared" si="1"/>
        <v>99</v>
      </c>
      <c r="G6" s="11">
        <f t="shared" si="2"/>
        <v>30</v>
      </c>
      <c r="H6" s="10" t="s">
        <v>4</v>
      </c>
      <c r="I6" s="22"/>
      <c r="J6" s="7" t="s">
        <v>10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21</v>
      </c>
      <c r="C7" s="10" t="s">
        <v>0</v>
      </c>
      <c r="D7" s="10">
        <v>1</v>
      </c>
      <c r="E7" s="11">
        <v>115</v>
      </c>
      <c r="F7" s="11">
        <f t="shared" si="1"/>
        <v>115</v>
      </c>
      <c r="G7" s="11">
        <f t="shared" si="2"/>
        <v>34.848484848484851</v>
      </c>
      <c r="H7" s="10" t="s">
        <v>4</v>
      </c>
      <c r="I7" s="22"/>
      <c r="J7" s="7" t="s">
        <v>10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20</v>
      </c>
      <c r="C8" s="10" t="s">
        <v>0</v>
      </c>
      <c r="D8" s="10">
        <v>1</v>
      </c>
      <c r="E8" s="11">
        <v>110</v>
      </c>
      <c r="F8" s="11">
        <f t="shared" si="1"/>
        <v>110</v>
      </c>
      <c r="G8" s="11">
        <f t="shared" si="2"/>
        <v>33.333333333333336</v>
      </c>
      <c r="H8" s="10" t="s">
        <v>4</v>
      </c>
      <c r="I8" s="22"/>
      <c r="J8" s="7" t="s">
        <v>10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19</v>
      </c>
      <c r="C9" s="10" t="s">
        <v>0</v>
      </c>
      <c r="D9" s="10">
        <v>1</v>
      </c>
      <c r="E9" s="11">
        <v>89</v>
      </c>
      <c r="F9" s="11">
        <f t="shared" si="1"/>
        <v>89</v>
      </c>
      <c r="G9" s="11">
        <f t="shared" si="2"/>
        <v>26.969696969696972</v>
      </c>
      <c r="H9" s="10" t="s">
        <v>4</v>
      </c>
      <c r="I9" s="22"/>
      <c r="J9" s="7" t="s">
        <v>10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18</v>
      </c>
      <c r="C10" s="10" t="s">
        <v>0</v>
      </c>
      <c r="D10" s="10">
        <v>1</v>
      </c>
      <c r="E10" s="11">
        <v>69</v>
      </c>
      <c r="F10" s="11">
        <f t="shared" si="1"/>
        <v>69</v>
      </c>
      <c r="G10" s="11">
        <f t="shared" si="2"/>
        <v>20.90909090909091</v>
      </c>
      <c r="H10" s="10" t="s">
        <v>4</v>
      </c>
      <c r="I10" s="22"/>
      <c r="J10" s="7" t="s">
        <v>10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11</v>
      </c>
      <c r="C11" s="10" t="s">
        <v>0</v>
      </c>
      <c r="D11" s="10">
        <v>1</v>
      </c>
      <c r="E11" s="11">
        <v>89</v>
      </c>
      <c r="F11" s="11">
        <f t="shared" si="1"/>
        <v>89</v>
      </c>
      <c r="G11" s="11">
        <f t="shared" si="2"/>
        <v>26.969696969696972</v>
      </c>
      <c r="H11" s="10" t="s">
        <v>4</v>
      </c>
      <c r="I11" s="22"/>
      <c r="J11" s="7" t="s">
        <v>10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17</v>
      </c>
      <c r="C12" s="10" t="s">
        <v>0</v>
      </c>
      <c r="D12" s="10">
        <v>1</v>
      </c>
      <c r="E12" s="11">
        <v>89</v>
      </c>
      <c r="F12" s="11">
        <f t="shared" si="1"/>
        <v>89</v>
      </c>
      <c r="G12" s="11">
        <f t="shared" si="2"/>
        <v>26.969696969696972</v>
      </c>
      <c r="H12" s="10" t="s">
        <v>4</v>
      </c>
      <c r="I12" s="22"/>
      <c r="J12" s="7" t="s">
        <v>10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16</v>
      </c>
      <c r="C13" s="10" t="s">
        <v>0</v>
      </c>
      <c r="D13" s="10">
        <v>1</v>
      </c>
      <c r="E13" s="11">
        <v>160</v>
      </c>
      <c r="F13" s="11">
        <f t="shared" si="1"/>
        <v>160</v>
      </c>
      <c r="G13" s="11">
        <f t="shared" si="2"/>
        <v>48.484848484848484</v>
      </c>
      <c r="H13" s="10" t="s">
        <v>4</v>
      </c>
      <c r="I13" s="22"/>
      <c r="J13" s="7" t="s">
        <v>10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15</v>
      </c>
      <c r="C14" s="10" t="s">
        <v>0</v>
      </c>
      <c r="D14" s="10">
        <v>1</v>
      </c>
      <c r="E14" s="11">
        <v>160</v>
      </c>
      <c r="F14" s="11">
        <f t="shared" si="1"/>
        <v>160</v>
      </c>
      <c r="G14" s="11">
        <f t="shared" si="2"/>
        <v>48.484848484848484</v>
      </c>
      <c r="H14" s="10" t="s">
        <v>4</v>
      </c>
      <c r="I14" s="22"/>
      <c r="J14" s="7" t="s">
        <v>10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14</v>
      </c>
      <c r="C15" s="10" t="s">
        <v>0</v>
      </c>
      <c r="D15" s="10">
        <v>1</v>
      </c>
      <c r="E15" s="11">
        <v>79</v>
      </c>
      <c r="F15" s="11">
        <f t="shared" si="1"/>
        <v>79</v>
      </c>
      <c r="G15" s="11">
        <f t="shared" si="2"/>
        <v>23.939393939393941</v>
      </c>
      <c r="H15" s="10" t="s">
        <v>4</v>
      </c>
      <c r="I15" s="22"/>
      <c r="J15" s="7" t="s">
        <v>10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13</v>
      </c>
      <c r="C16" s="10" t="s">
        <v>0</v>
      </c>
      <c r="D16" s="10">
        <v>1</v>
      </c>
      <c r="E16" s="11">
        <v>89</v>
      </c>
      <c r="F16" s="11">
        <f t="shared" si="1"/>
        <v>89</v>
      </c>
      <c r="G16" s="11">
        <f t="shared" si="2"/>
        <v>26.969696969696972</v>
      </c>
      <c r="H16" s="10" t="s">
        <v>4</v>
      </c>
      <c r="I16" s="22"/>
      <c r="J16" s="7" t="s">
        <v>10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12</v>
      </c>
      <c r="C17" s="7"/>
      <c r="D17" s="7"/>
      <c r="E17" s="16"/>
      <c r="F17" s="16"/>
      <c r="G17" s="16"/>
      <c r="H17" s="15"/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11</v>
      </c>
      <c r="C18" s="10" t="s">
        <v>0</v>
      </c>
      <c r="D18" s="10">
        <v>1</v>
      </c>
      <c r="E18" s="11">
        <v>89</v>
      </c>
      <c r="F18" s="11">
        <f>E18*D18</f>
        <v>89</v>
      </c>
      <c r="G18" s="11">
        <f>F18/3.3</f>
        <v>26.969696969696972</v>
      </c>
      <c r="H18" s="10" t="s">
        <v>4</v>
      </c>
      <c r="I18" s="22"/>
      <c r="J18" s="7" t="s">
        <v>10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16"/>
      <c r="H19" s="15"/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67</v>
      </c>
      <c r="C20" s="12" t="str">
        <f>MID($B20,6,7)</f>
        <v>CC19631</v>
      </c>
      <c r="D20" s="12"/>
      <c r="E20" s="12"/>
      <c r="F20" s="12"/>
      <c r="G20" s="12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CC19631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9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  <row r="22" spans="1:19" ht="15.75" customHeight="1" x14ac:dyDescent="0.2">
      <c r="A22" s="40">
        <v>17121557764</v>
      </c>
      <c r="B22" s="19" t="s">
        <v>52</v>
      </c>
      <c r="C22" s="41" t="s">
        <v>0</v>
      </c>
      <c r="D22" s="19">
        <v>1</v>
      </c>
      <c r="E22" s="41">
        <v>150</v>
      </c>
      <c r="F22" s="41">
        <f t="shared" ref="F22:F28" si="3">E22*D22</f>
        <v>150</v>
      </c>
      <c r="G22" s="41">
        <f t="shared" ref="G22:G28" si="4">F22/3.3</f>
        <v>45.45454545454546</v>
      </c>
      <c r="H22" s="19" t="s">
        <v>53</v>
      </c>
      <c r="I22" s="3" t="s">
        <v>54</v>
      </c>
      <c r="J22" s="7" t="s">
        <v>55</v>
      </c>
    </row>
    <row r="23" spans="1:19" ht="15.75" customHeight="1" x14ac:dyDescent="0.2">
      <c r="A23" s="40">
        <v>17121557931</v>
      </c>
      <c r="B23" s="19" t="s">
        <v>56</v>
      </c>
      <c r="C23" s="41" t="s">
        <v>0</v>
      </c>
      <c r="D23" s="19">
        <v>1</v>
      </c>
      <c r="E23" s="41">
        <v>150</v>
      </c>
      <c r="F23" s="41">
        <f t="shared" si="3"/>
        <v>150</v>
      </c>
      <c r="G23" s="41">
        <f t="shared" si="4"/>
        <v>45.45454545454546</v>
      </c>
      <c r="H23" s="19" t="s">
        <v>53</v>
      </c>
      <c r="I23" s="3" t="s">
        <v>54</v>
      </c>
      <c r="J23" s="7" t="s">
        <v>55</v>
      </c>
    </row>
    <row r="24" spans="1:19" ht="15.75" customHeight="1" x14ac:dyDescent="0.2">
      <c r="A24" s="40">
        <v>736713616268</v>
      </c>
      <c r="B24" s="19" t="s">
        <v>57</v>
      </c>
      <c r="C24" s="41" t="s">
        <v>0</v>
      </c>
      <c r="D24" s="19">
        <v>1</v>
      </c>
      <c r="E24" s="41">
        <v>150</v>
      </c>
      <c r="F24" s="41">
        <f t="shared" si="3"/>
        <v>150</v>
      </c>
      <c r="G24" s="41">
        <f t="shared" si="4"/>
        <v>45.45454545454546</v>
      </c>
      <c r="H24" s="19" t="s">
        <v>53</v>
      </c>
      <c r="J24" s="7" t="s">
        <v>55</v>
      </c>
    </row>
    <row r="25" spans="1:19" ht="15.75" customHeight="1" x14ac:dyDescent="0.2">
      <c r="A25" s="40">
        <v>736713616305</v>
      </c>
      <c r="B25" s="19" t="s">
        <v>58</v>
      </c>
      <c r="C25" s="41" t="s">
        <v>0</v>
      </c>
      <c r="D25" s="19">
        <v>1</v>
      </c>
      <c r="E25" s="41">
        <v>150</v>
      </c>
      <c r="F25" s="41">
        <f t="shared" si="3"/>
        <v>150</v>
      </c>
      <c r="G25" s="41">
        <f t="shared" si="4"/>
        <v>45.45454545454546</v>
      </c>
      <c r="H25" s="19" t="s">
        <v>53</v>
      </c>
      <c r="J25" s="7" t="s">
        <v>55</v>
      </c>
    </row>
    <row r="26" spans="1:19" ht="15.75" customHeight="1" x14ac:dyDescent="0.2">
      <c r="A26" s="40">
        <v>736713616350</v>
      </c>
      <c r="B26" s="19" t="s">
        <v>59</v>
      </c>
      <c r="C26" s="41" t="s">
        <v>0</v>
      </c>
      <c r="D26" s="19">
        <v>1</v>
      </c>
      <c r="E26" s="41">
        <v>150</v>
      </c>
      <c r="F26" s="41">
        <f t="shared" si="3"/>
        <v>150</v>
      </c>
      <c r="G26" s="41">
        <f t="shared" si="4"/>
        <v>45.45454545454546</v>
      </c>
      <c r="H26" s="19" t="s">
        <v>53</v>
      </c>
      <c r="J26" s="7" t="s">
        <v>55</v>
      </c>
    </row>
    <row r="27" spans="1:19" ht="15.75" customHeight="1" x14ac:dyDescent="0.2">
      <c r="A27" s="40">
        <v>736713972364</v>
      </c>
      <c r="B27" s="19" t="s">
        <v>60</v>
      </c>
      <c r="C27" s="41" t="s">
        <v>0</v>
      </c>
      <c r="D27" s="19">
        <v>1</v>
      </c>
      <c r="E27" s="41">
        <v>150</v>
      </c>
      <c r="F27" s="41">
        <f t="shared" si="3"/>
        <v>150</v>
      </c>
      <c r="G27" s="41">
        <f t="shared" si="4"/>
        <v>45.45454545454546</v>
      </c>
      <c r="H27" s="19" t="s">
        <v>53</v>
      </c>
      <c r="J27" s="7" t="s">
        <v>55</v>
      </c>
    </row>
    <row r="28" spans="1:19" ht="15.75" customHeight="1" x14ac:dyDescent="0.2">
      <c r="A28" s="40">
        <v>748149417975</v>
      </c>
      <c r="B28" s="19" t="s">
        <v>61</v>
      </c>
      <c r="C28" s="41" t="s">
        <v>0</v>
      </c>
      <c r="D28" s="19">
        <v>1</v>
      </c>
      <c r="E28" s="41">
        <v>130</v>
      </c>
      <c r="F28" s="41">
        <f t="shared" si="3"/>
        <v>130</v>
      </c>
      <c r="G28" s="41">
        <f t="shared" si="4"/>
        <v>39.393939393939398</v>
      </c>
      <c r="H28" s="19" t="s">
        <v>53</v>
      </c>
      <c r="J28" s="7" t="s">
        <v>55</v>
      </c>
    </row>
    <row r="29" spans="1:19" ht="15.75" customHeight="1" x14ac:dyDescent="0.2">
      <c r="A29" s="42" t="s">
        <v>62</v>
      </c>
      <c r="B29" s="43" t="s">
        <v>63</v>
      </c>
      <c r="C29" s="41"/>
      <c r="D29" s="19"/>
      <c r="E29" s="41"/>
      <c r="F29" s="41"/>
      <c r="G29" s="41"/>
      <c r="H29" s="19"/>
      <c r="J29" s="7"/>
    </row>
    <row r="30" spans="1:19" ht="15.75" customHeight="1" x14ac:dyDescent="0.2">
      <c r="A30" s="44" t="s">
        <v>64</v>
      </c>
      <c r="B30" s="12" t="s">
        <v>66</v>
      </c>
      <c r="C30" s="45" t="str">
        <f>MID($B30,6,7)</f>
        <v>CC19932</v>
      </c>
      <c r="D30" s="46"/>
      <c r="E30" s="47"/>
      <c r="F30" s="47"/>
      <c r="G30" s="47"/>
      <c r="H30" s="14">
        <v>44557</v>
      </c>
      <c r="J30" s="7" t="str">
        <f>IF(LEFT(B30,3)="Box","BOX","COUNT")</f>
        <v>BOX</v>
      </c>
    </row>
    <row r="31" spans="1:19" ht="15.75" customHeight="1" x14ac:dyDescent="0.2">
      <c r="A31" s="48" t="s">
        <v>3</v>
      </c>
      <c r="B31" s="12" t="s">
        <v>65</v>
      </c>
      <c r="C31" s="47"/>
      <c r="D31" s="46"/>
      <c r="E31" s="47"/>
      <c r="F31" s="47"/>
      <c r="G31" s="47"/>
      <c r="H31" s="46"/>
      <c r="J31" s="7" t="str">
        <f>IF(B31="","NSHIP","SHIP")</f>
        <v>SHIP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2022-01-31T02:36:47Z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